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louime/Downloads/test/"/>
    </mc:Choice>
  </mc:AlternateContent>
  <xr:revisionPtr revIDLastSave="0" documentId="13_ncr:1_{47467D09-42F1-8D40-A01E-13B9B3E26C23}" xr6:coauthVersionLast="47" xr6:coauthVersionMax="47" xr10:uidLastSave="{00000000-0000-0000-0000-000000000000}"/>
  <bookViews>
    <workbookView xWindow="0" yWindow="500" windowWidth="35720" windowHeight="25000" xr2:uid="{00000000-000D-0000-FFFF-FFFF00000000}"/>
  </bookViews>
  <sheets>
    <sheet name="Source Term Template" sheetId="1" r:id="rId1"/>
    <sheet name="Documentation for APAD" sheetId="2" r:id="rId2"/>
    <sheet name="Radionuclide Info" sheetId="3" r:id="rId3"/>
    <sheet name="FacilityIDList" sheetId="4" r:id="rId4"/>
  </sheets>
  <externalReferences>
    <externalReference r:id="rId5"/>
    <externalReference r:id="rId6"/>
  </externalReferences>
  <definedNames>
    <definedName name="ATR">Table11[ATR]</definedName>
    <definedName name="ATRComplex">Table12[ATR Complex]</definedName>
    <definedName name="ATRMTR">Table13[ATR-MTR]</definedName>
    <definedName name="CFA">Table56[CFA]</definedName>
    <definedName name="CITRC">Table7[CITRC]</definedName>
    <definedName name="DCF">'Radionuclide Info'!$A$2:$T$641</definedName>
    <definedName name="IRC">FacilityIDList!$I$2:$I$60</definedName>
    <definedName name="IRCP">Table422[IRCP]</definedName>
    <definedName name="Lab">#REF!</definedName>
    <definedName name="MFC">Table8[MFC]</definedName>
    <definedName name="MFCMS">Table9[MFC-MS]</definedName>
    <definedName name="Name">FacilityIDList!#REF!</definedName>
    <definedName name="NSL">FacilityIDList!$M$2:$M$4</definedName>
    <definedName name="NSTR">Table14[NSTR]</definedName>
    <definedName name="NuclideList">[1]NuclideList!$A$2:$A$1253</definedName>
    <definedName name="REC">FacilityIDList!$P$2:$P$5</definedName>
    <definedName name="RESL">Table523[RESL]</definedName>
    <definedName name="RRTRSouth">Table15[RRTR South]</definedName>
    <definedName name="SMC">Table10[SMC]</definedName>
    <definedName name="source" localSheetId="3">'[2]Radionuclide Info'!$A$2:$F$177</definedName>
    <definedName name="source">'Radionuclide Info'!$A$2:$P$300</definedName>
    <definedName name="temp">'Radionuclide Info'!$A$2:$O$260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6" i="2" l="1"/>
  <c r="A266" i="2"/>
  <c r="B265" i="2"/>
  <c r="A265" i="2"/>
  <c r="B264" i="2"/>
  <c r="A264" i="2"/>
  <c r="B263" i="2"/>
  <c r="A263" i="2"/>
  <c r="B262" i="2"/>
  <c r="A262" i="2"/>
  <c r="B261" i="2"/>
  <c r="A261" i="2"/>
  <c r="B260" i="2"/>
  <c r="A260" i="2"/>
  <c r="B259" i="2"/>
  <c r="A259" i="2"/>
  <c r="B258" i="2"/>
  <c r="A258" i="2"/>
  <c r="B257" i="2"/>
  <c r="A257" i="2"/>
  <c r="B256" i="2"/>
  <c r="A256" i="2"/>
  <c r="B255" i="2"/>
  <c r="A255" i="2"/>
  <c r="B254" i="2"/>
  <c r="A254" i="2"/>
  <c r="B253" i="2"/>
  <c r="A253" i="2"/>
  <c r="B252" i="2"/>
  <c r="A252" i="2"/>
  <c r="B251" i="2"/>
  <c r="A251" i="2"/>
  <c r="B250" i="2"/>
  <c r="A250" i="2"/>
  <c r="B249" i="2"/>
  <c r="A249" i="2"/>
  <c r="B248" i="2"/>
  <c r="A248" i="2"/>
  <c r="B247" i="2"/>
  <c r="A247" i="2"/>
  <c r="B246" i="2"/>
  <c r="A246" i="2"/>
  <c r="B245" i="2"/>
  <c r="A245" i="2"/>
  <c r="B244" i="2"/>
  <c r="A244" i="2"/>
  <c r="B243" i="2"/>
  <c r="A243" i="2"/>
  <c r="B242" i="2"/>
  <c r="A242" i="2"/>
  <c r="B241" i="2"/>
  <c r="A241" i="2"/>
  <c r="B240" i="2"/>
  <c r="A240" i="2"/>
  <c r="B239" i="2"/>
  <c r="A239" i="2"/>
  <c r="B238" i="2"/>
  <c r="A238" i="2"/>
  <c r="B237" i="2"/>
  <c r="A237" i="2"/>
  <c r="B236" i="2"/>
  <c r="A236" i="2"/>
  <c r="B235" i="2"/>
  <c r="A235" i="2"/>
  <c r="B234" i="2"/>
  <c r="A234" i="2"/>
  <c r="B233" i="2"/>
  <c r="A233" i="2"/>
  <c r="B232" i="2"/>
  <c r="A232" i="2"/>
  <c r="B231" i="2"/>
  <c r="A231" i="2"/>
  <c r="B230" i="2"/>
  <c r="A230" i="2"/>
  <c r="B229" i="2"/>
  <c r="A229" i="2"/>
  <c r="B228" i="2"/>
  <c r="A228" i="2"/>
  <c r="B227" i="2"/>
  <c r="A227" i="2"/>
  <c r="B226" i="2"/>
  <c r="A226" i="2"/>
  <c r="B225" i="2"/>
  <c r="A225" i="2"/>
  <c r="B224" i="2"/>
  <c r="A224" i="2"/>
  <c r="B223" i="2"/>
  <c r="A223" i="2"/>
  <c r="B222" i="2"/>
  <c r="A222" i="2"/>
  <c r="B221" i="2"/>
  <c r="A221" i="2"/>
  <c r="B220" i="2"/>
  <c r="A220" i="2"/>
  <c r="B219" i="2"/>
  <c r="A219" i="2"/>
  <c r="B218" i="2"/>
  <c r="A218" i="2"/>
  <c r="B217" i="2"/>
  <c r="A217" i="2"/>
  <c r="B216" i="2"/>
  <c r="A216" i="2"/>
  <c r="B215" i="2"/>
  <c r="A215" i="2"/>
  <c r="B214" i="2"/>
  <c r="A214" i="2"/>
  <c r="B213" i="2"/>
  <c r="A213" i="2"/>
  <c r="B212" i="2"/>
  <c r="A212" i="2"/>
  <c r="B211" i="2"/>
  <c r="A211" i="2"/>
  <c r="B210" i="2"/>
  <c r="A210" i="2"/>
  <c r="B209" i="2"/>
  <c r="A209" i="2"/>
  <c r="B208" i="2"/>
  <c r="A208" i="2"/>
  <c r="B207" i="2"/>
  <c r="A207" i="2"/>
  <c r="B206" i="2"/>
  <c r="A206" i="2"/>
  <c r="B205" i="2"/>
  <c r="A205" i="2"/>
  <c r="B204" i="2"/>
  <c r="A204" i="2"/>
  <c r="B203" i="2"/>
  <c r="A203" i="2"/>
  <c r="B202" i="2"/>
  <c r="A202" i="2"/>
  <c r="B201" i="2"/>
  <c r="A201" i="2"/>
  <c r="B200" i="2"/>
  <c r="A200" i="2"/>
  <c r="B199" i="2"/>
  <c r="A199" i="2"/>
  <c r="B198" i="2"/>
  <c r="A198" i="2"/>
  <c r="B197" i="2"/>
  <c r="A197" i="2"/>
  <c r="B196" i="2"/>
  <c r="A196" i="2"/>
  <c r="B195" i="2"/>
  <c r="A195" i="2"/>
  <c r="B194" i="2"/>
  <c r="A194" i="2"/>
  <c r="B193" i="2"/>
  <c r="A193" i="2"/>
  <c r="B192" i="2"/>
  <c r="A192" i="2"/>
  <c r="B191" i="2"/>
  <c r="A191" i="2"/>
  <c r="B190" i="2"/>
  <c r="A190" i="2"/>
  <c r="B189" i="2"/>
  <c r="A189" i="2"/>
  <c r="B188" i="2"/>
  <c r="A188" i="2"/>
  <c r="B187" i="2"/>
  <c r="A187" i="2"/>
  <c r="B186" i="2"/>
  <c r="A186" i="2"/>
  <c r="B185" i="2"/>
  <c r="A185" i="2"/>
  <c r="B184" i="2"/>
  <c r="A184" i="2"/>
  <c r="B183" i="2"/>
  <c r="A183" i="2"/>
  <c r="B182" i="2"/>
  <c r="A182" i="2"/>
  <c r="B181" i="2"/>
  <c r="A181" i="2"/>
  <c r="B180" i="2"/>
  <c r="A180" i="2"/>
  <c r="B179" i="2"/>
  <c r="A179" i="2"/>
  <c r="B178" i="2"/>
  <c r="A178" i="2"/>
  <c r="B177" i="2"/>
  <c r="A177" i="2"/>
  <c r="B176" i="2"/>
  <c r="A176" i="2"/>
  <c r="B175" i="2"/>
  <c r="A175" i="2"/>
  <c r="B174" i="2"/>
  <c r="A174" i="2"/>
  <c r="B173" i="2"/>
  <c r="A173" i="2"/>
  <c r="B172" i="2"/>
  <c r="A172" i="2"/>
  <c r="B171" i="2"/>
  <c r="A171" i="2"/>
  <c r="B170" i="2"/>
  <c r="A170" i="2"/>
  <c r="B169" i="2"/>
  <c r="A169" i="2"/>
  <c r="B168" i="2"/>
  <c r="A168" i="2"/>
  <c r="B167" i="2"/>
  <c r="A167" i="2"/>
  <c r="B166" i="2"/>
  <c r="A166" i="2"/>
  <c r="B165" i="2"/>
  <c r="A165" i="2"/>
  <c r="B164" i="2"/>
  <c r="A164" i="2"/>
  <c r="B163" i="2"/>
  <c r="A163" i="2"/>
  <c r="B162" i="2"/>
  <c r="A162" i="2"/>
  <c r="B161" i="2"/>
  <c r="A161" i="2"/>
  <c r="B160" i="2"/>
  <c r="A160" i="2"/>
  <c r="B159" i="2"/>
  <c r="A159" i="2"/>
  <c r="B158" i="2"/>
  <c r="A158" i="2"/>
  <c r="B157" i="2"/>
  <c r="A157" i="2"/>
  <c r="B156" i="2"/>
  <c r="A156" i="2"/>
  <c r="B155" i="2"/>
  <c r="A155" i="2"/>
  <c r="B154" i="2"/>
  <c r="A154" i="2"/>
  <c r="B153" i="2"/>
  <c r="A153" i="2"/>
  <c r="B152" i="2"/>
  <c r="A152" i="2"/>
  <c r="B151" i="2"/>
  <c r="A151" i="2"/>
  <c r="B150" i="2"/>
  <c r="A150" i="2"/>
  <c r="B149" i="2"/>
  <c r="A149" i="2"/>
  <c r="B148" i="2"/>
  <c r="A148" i="2"/>
  <c r="B147" i="2"/>
  <c r="A147" i="2"/>
  <c r="B146" i="2"/>
  <c r="A146" i="2"/>
  <c r="B145" i="2"/>
  <c r="A145" i="2"/>
  <c r="B144" i="2"/>
  <c r="A144" i="2"/>
  <c r="B143" i="2"/>
  <c r="A143" i="2"/>
  <c r="B142" i="2"/>
  <c r="A142" i="2"/>
  <c r="B141" i="2"/>
  <c r="A141" i="2"/>
  <c r="B140" i="2"/>
  <c r="A140" i="2"/>
  <c r="B139" i="2"/>
  <c r="A139" i="2"/>
  <c r="B138" i="2"/>
  <c r="A138" i="2"/>
  <c r="B137" i="2"/>
  <c r="A137" i="2"/>
  <c r="B136" i="2"/>
  <c r="A136" i="2"/>
  <c r="B135" i="2"/>
  <c r="A135" i="2"/>
  <c r="B134" i="2"/>
  <c r="A134" i="2"/>
  <c r="B133" i="2"/>
  <c r="A133" i="2"/>
  <c r="B132" i="2"/>
  <c r="A132" i="2"/>
  <c r="B131" i="2"/>
  <c r="A131" i="2"/>
  <c r="B130" i="2"/>
  <c r="A130" i="2"/>
  <c r="B129" i="2"/>
  <c r="A129" i="2"/>
  <c r="B128" i="2"/>
  <c r="A128" i="2"/>
  <c r="B127" i="2"/>
  <c r="A127" i="2"/>
  <c r="B126" i="2"/>
  <c r="A126" i="2"/>
  <c r="B125" i="2"/>
  <c r="A125" i="2"/>
  <c r="B124" i="2"/>
  <c r="A124" i="2"/>
  <c r="B123" i="2"/>
  <c r="A123" i="2"/>
  <c r="B122" i="2"/>
  <c r="A122" i="2"/>
  <c r="B121" i="2"/>
  <c r="A121" i="2"/>
  <c r="B120" i="2"/>
  <c r="A120" i="2"/>
  <c r="B119" i="2"/>
  <c r="A119" i="2"/>
  <c r="B118" i="2"/>
  <c r="A118" i="2"/>
  <c r="B117" i="2"/>
  <c r="A117" i="2"/>
  <c r="B116" i="2"/>
  <c r="A116" i="2"/>
  <c r="B115" i="2"/>
  <c r="A115" i="2"/>
  <c r="B114" i="2"/>
  <c r="A114" i="2"/>
  <c r="B113" i="2"/>
  <c r="A113" i="2"/>
  <c r="B112" i="2"/>
  <c r="A112" i="2"/>
  <c r="B111" i="2"/>
  <c r="A111" i="2"/>
  <c r="B110" i="2"/>
  <c r="A110" i="2"/>
  <c r="B109" i="2"/>
  <c r="A109" i="2"/>
  <c r="B108" i="2"/>
  <c r="A108" i="2"/>
  <c r="B107" i="2"/>
  <c r="A107" i="2"/>
  <c r="B106" i="2"/>
  <c r="A106" i="2"/>
  <c r="B105" i="2"/>
  <c r="A105" i="2"/>
  <c r="B104" i="2"/>
  <c r="A104" i="2"/>
  <c r="B103" i="2"/>
  <c r="A103" i="2"/>
  <c r="B102" i="2"/>
  <c r="A102" i="2"/>
  <c r="B101" i="2"/>
  <c r="A101" i="2"/>
  <c r="B100" i="2"/>
  <c r="A100" i="2"/>
  <c r="B99" i="2"/>
  <c r="A99" i="2"/>
  <c r="B98" i="2"/>
  <c r="A98" i="2"/>
  <c r="B97" i="2"/>
  <c r="A97" i="2"/>
  <c r="B96" i="2"/>
  <c r="A96" i="2"/>
  <c r="B95" i="2"/>
  <c r="A95" i="2"/>
  <c r="B94" i="2"/>
  <c r="A94" i="2"/>
  <c r="B93" i="2"/>
  <c r="A93" i="2"/>
  <c r="B92" i="2"/>
  <c r="A92" i="2"/>
  <c r="B91" i="2"/>
  <c r="A91" i="2"/>
  <c r="B90" i="2"/>
  <c r="A90" i="2"/>
  <c r="B89" i="2"/>
  <c r="A89" i="2"/>
  <c r="B88" i="2"/>
  <c r="A88" i="2"/>
  <c r="B87" i="2"/>
  <c r="A87" i="2"/>
  <c r="B86" i="2"/>
  <c r="A86" i="2"/>
  <c r="B85" i="2"/>
  <c r="A85" i="2"/>
  <c r="B84" i="2"/>
  <c r="A84" i="2"/>
  <c r="B83" i="2"/>
  <c r="A83" i="2"/>
  <c r="B82" i="2"/>
  <c r="A82" i="2"/>
  <c r="B81" i="2"/>
  <c r="A81" i="2"/>
  <c r="B80" i="2"/>
  <c r="A80" i="2"/>
  <c r="B79" i="2"/>
  <c r="A79" i="2"/>
  <c r="B78" i="2"/>
  <c r="A78" i="2"/>
  <c r="B77" i="2"/>
  <c r="A77" i="2"/>
  <c r="B76" i="2"/>
  <c r="A76" i="2"/>
  <c r="B75" i="2"/>
  <c r="A75" i="2"/>
  <c r="B74" i="2"/>
  <c r="A74" i="2"/>
  <c r="B73" i="2"/>
  <c r="A73" i="2"/>
  <c r="B72" i="2"/>
  <c r="A72" i="2"/>
  <c r="B71" i="2"/>
  <c r="A71" i="2"/>
  <c r="B70" i="2"/>
  <c r="A70" i="2"/>
  <c r="B69" i="2"/>
  <c r="A69" i="2"/>
  <c r="B68" i="2"/>
  <c r="A68" i="2"/>
  <c r="B67" i="2"/>
  <c r="A67" i="2"/>
  <c r="B66" i="2"/>
  <c r="A66" i="2"/>
  <c r="B65" i="2"/>
  <c r="A65" i="2"/>
  <c r="B64" i="2"/>
  <c r="A64" i="2"/>
  <c r="B63" i="2"/>
  <c r="A63" i="2"/>
  <c r="B62" i="2"/>
  <c r="A62" i="2"/>
  <c r="B61" i="2"/>
  <c r="A61" i="2"/>
  <c r="B60" i="2"/>
  <c r="A60" i="2"/>
  <c r="B59" i="2"/>
  <c r="A59" i="2"/>
  <c r="B58" i="2"/>
  <c r="A58" i="2"/>
  <c r="B57" i="2"/>
  <c r="A57" i="2"/>
  <c r="B56" i="2"/>
  <c r="A56" i="2"/>
  <c r="B55" i="2"/>
  <c r="A55" i="2"/>
  <c r="B54" i="2"/>
  <c r="A54" i="2"/>
  <c r="B53" i="2"/>
  <c r="A53" i="2"/>
  <c r="B52" i="2"/>
  <c r="A52" i="2"/>
  <c r="B51" i="2"/>
  <c r="A51" i="2"/>
  <c r="B50" i="2"/>
  <c r="A50" i="2"/>
  <c r="B49" i="2"/>
  <c r="A49" i="2"/>
  <c r="B48" i="2"/>
  <c r="A48" i="2"/>
  <c r="B47" i="2"/>
  <c r="A47" i="2"/>
  <c r="B46" i="2"/>
  <c r="A46" i="2"/>
  <c r="B45" i="2"/>
  <c r="A45" i="2"/>
  <c r="B44" i="2"/>
  <c r="A44" i="2"/>
  <c r="B43" i="2"/>
  <c r="A43" i="2"/>
  <c r="B42" i="2"/>
  <c r="A42" i="2"/>
  <c r="B41" i="2"/>
  <c r="A41" i="2"/>
  <c r="B40" i="2"/>
  <c r="A40" i="2"/>
  <c r="B39" i="2"/>
  <c r="A39" i="2"/>
  <c r="B38" i="2"/>
  <c r="A38" i="2"/>
  <c r="B37" i="2"/>
  <c r="A37" i="2"/>
  <c r="B36" i="2"/>
  <c r="A36" i="2"/>
  <c r="B35" i="2"/>
  <c r="A35" i="2"/>
  <c r="B34" i="2"/>
  <c r="A34" i="2"/>
  <c r="B33" i="2"/>
  <c r="A33" i="2"/>
  <c r="B32" i="2"/>
  <c r="A32" i="2"/>
  <c r="B31" i="2"/>
  <c r="A31" i="2"/>
  <c r="B30" i="2"/>
  <c r="A30" i="2"/>
  <c r="B29" i="2"/>
  <c r="A29" i="2"/>
  <c r="B28" i="2"/>
  <c r="A28" i="2"/>
  <c r="B27" i="2"/>
  <c r="A27" i="2"/>
  <c r="B26" i="2"/>
  <c r="A26" i="2"/>
  <c r="B25" i="2"/>
  <c r="A25" i="2"/>
  <c r="B24" i="2"/>
  <c r="A24" i="2"/>
  <c r="B23" i="2"/>
  <c r="A23" i="2"/>
  <c r="B22" i="2"/>
  <c r="A22" i="2"/>
  <c r="B21" i="2"/>
  <c r="A21" i="2"/>
  <c r="B20" i="2"/>
  <c r="A20" i="2"/>
  <c r="B19" i="2"/>
  <c r="A19" i="2"/>
  <c r="B18" i="2"/>
  <c r="A18" i="2"/>
  <c r="B17" i="2"/>
  <c r="A17" i="2"/>
  <c r="B16" i="2"/>
  <c r="A16" i="2"/>
  <c r="B15" i="2"/>
  <c r="A15" i="2"/>
  <c r="B14" i="2"/>
  <c r="A14" i="2"/>
  <c r="B13" i="2"/>
  <c r="A13" i="2"/>
  <c r="B12" i="2"/>
  <c r="A12" i="2"/>
  <c r="B11" i="2"/>
  <c r="A11" i="2"/>
  <c r="B10" i="2"/>
  <c r="A10" i="2"/>
  <c r="B9" i="2"/>
  <c r="A9" i="2"/>
  <c r="B8" i="2"/>
  <c r="A8" i="2"/>
  <c r="H3" i="2"/>
  <c r="F3" i="2"/>
  <c r="D3" i="2"/>
  <c r="B3" i="2"/>
  <c r="H1" i="2"/>
  <c r="F1" i="2"/>
  <c r="B1" i="2"/>
  <c r="H623" i="1"/>
  <c r="G623" i="1"/>
  <c r="I623" i="1" s="1"/>
  <c r="F623" i="1"/>
  <c r="H622" i="1"/>
  <c r="G622" i="1"/>
  <c r="I622" i="1" s="1"/>
  <c r="F622" i="1"/>
  <c r="H621" i="1"/>
  <c r="G621" i="1"/>
  <c r="I621" i="1" s="1"/>
  <c r="F621" i="1"/>
  <c r="H620" i="1"/>
  <c r="G620" i="1"/>
  <c r="I620" i="1" s="1"/>
  <c r="F620" i="1"/>
  <c r="I619" i="1"/>
  <c r="H619" i="1"/>
  <c r="G619" i="1"/>
  <c r="F619" i="1"/>
  <c r="H618" i="1"/>
  <c r="G618" i="1"/>
  <c r="I618" i="1" s="1"/>
  <c r="F618" i="1"/>
  <c r="H617" i="1"/>
  <c r="G617" i="1"/>
  <c r="I617" i="1" s="1"/>
  <c r="F617" i="1"/>
  <c r="I616" i="1"/>
  <c r="J616" i="1" s="1"/>
  <c r="H616" i="1"/>
  <c r="G616" i="1"/>
  <c r="F616" i="1"/>
  <c r="H615" i="1"/>
  <c r="G615" i="1"/>
  <c r="I615" i="1" s="1"/>
  <c r="F615" i="1"/>
  <c r="H614" i="1"/>
  <c r="G614" i="1"/>
  <c r="I614" i="1" s="1"/>
  <c r="F614" i="1"/>
  <c r="H613" i="1"/>
  <c r="G613" i="1"/>
  <c r="I613" i="1" s="1"/>
  <c r="F613" i="1"/>
  <c r="H612" i="1"/>
  <c r="G612" i="1"/>
  <c r="I612" i="1" s="1"/>
  <c r="F612" i="1"/>
  <c r="I611" i="1"/>
  <c r="H611" i="1"/>
  <c r="G611" i="1"/>
  <c r="F611" i="1"/>
  <c r="H610" i="1"/>
  <c r="G610" i="1"/>
  <c r="I610" i="1" s="1"/>
  <c r="F610" i="1"/>
  <c r="H609" i="1"/>
  <c r="G609" i="1"/>
  <c r="I609" i="1" s="1"/>
  <c r="F609" i="1"/>
  <c r="H608" i="1"/>
  <c r="I608" i="1" s="1"/>
  <c r="G608" i="1"/>
  <c r="F608" i="1"/>
  <c r="H607" i="1"/>
  <c r="G607" i="1"/>
  <c r="I607" i="1" s="1"/>
  <c r="F607" i="1"/>
  <c r="H606" i="1"/>
  <c r="G606" i="1"/>
  <c r="I606" i="1" s="1"/>
  <c r="F606" i="1"/>
  <c r="H605" i="1"/>
  <c r="G605" i="1"/>
  <c r="I605" i="1" s="1"/>
  <c r="F605" i="1"/>
  <c r="H604" i="1"/>
  <c r="G604" i="1"/>
  <c r="I604" i="1" s="1"/>
  <c r="F604" i="1"/>
  <c r="I603" i="1"/>
  <c r="H603" i="1"/>
  <c r="G603" i="1"/>
  <c r="F603" i="1"/>
  <c r="H602" i="1"/>
  <c r="G602" i="1"/>
  <c r="I602" i="1" s="1"/>
  <c r="F602" i="1"/>
  <c r="I601" i="1"/>
  <c r="H601" i="1"/>
  <c r="G601" i="1"/>
  <c r="F601" i="1"/>
  <c r="H600" i="1"/>
  <c r="I600" i="1" s="1"/>
  <c r="G600" i="1"/>
  <c r="F600" i="1"/>
  <c r="H599" i="1"/>
  <c r="G599" i="1"/>
  <c r="I599" i="1" s="1"/>
  <c r="F599" i="1"/>
  <c r="H598" i="1"/>
  <c r="G598" i="1"/>
  <c r="I598" i="1" s="1"/>
  <c r="F598" i="1"/>
  <c r="H597" i="1"/>
  <c r="G597" i="1"/>
  <c r="I597" i="1" s="1"/>
  <c r="F597" i="1"/>
  <c r="H596" i="1"/>
  <c r="G596" i="1"/>
  <c r="I596" i="1" s="1"/>
  <c r="F596" i="1"/>
  <c r="I595" i="1"/>
  <c r="H595" i="1"/>
  <c r="G595" i="1"/>
  <c r="F595" i="1"/>
  <c r="H594" i="1"/>
  <c r="G594" i="1"/>
  <c r="I594" i="1" s="1"/>
  <c r="F594" i="1"/>
  <c r="I593" i="1"/>
  <c r="H593" i="1"/>
  <c r="G593" i="1"/>
  <c r="F593" i="1"/>
  <c r="H592" i="1"/>
  <c r="I592" i="1" s="1"/>
  <c r="G592" i="1"/>
  <c r="F592" i="1"/>
  <c r="H591" i="1"/>
  <c r="G591" i="1"/>
  <c r="I591" i="1" s="1"/>
  <c r="F591" i="1"/>
  <c r="H590" i="1"/>
  <c r="G590" i="1"/>
  <c r="I590" i="1" s="1"/>
  <c r="F590" i="1"/>
  <c r="H589" i="1"/>
  <c r="G589" i="1"/>
  <c r="I589" i="1" s="1"/>
  <c r="F589" i="1"/>
  <c r="H588" i="1"/>
  <c r="G588" i="1"/>
  <c r="I588" i="1" s="1"/>
  <c r="F588" i="1"/>
  <c r="I587" i="1"/>
  <c r="H587" i="1"/>
  <c r="G587" i="1"/>
  <c r="F587" i="1"/>
  <c r="H586" i="1"/>
  <c r="G586" i="1"/>
  <c r="I586" i="1" s="1"/>
  <c r="F586" i="1"/>
  <c r="I585" i="1"/>
  <c r="H585" i="1"/>
  <c r="G585" i="1"/>
  <c r="F585" i="1"/>
  <c r="H584" i="1"/>
  <c r="I584" i="1" s="1"/>
  <c r="G584" i="1"/>
  <c r="F584" i="1"/>
  <c r="H583" i="1"/>
  <c r="G583" i="1"/>
  <c r="I583" i="1" s="1"/>
  <c r="F583" i="1"/>
  <c r="H582" i="1"/>
  <c r="G582" i="1"/>
  <c r="I582" i="1" s="1"/>
  <c r="F582" i="1"/>
  <c r="H581" i="1"/>
  <c r="G581" i="1"/>
  <c r="I581" i="1" s="1"/>
  <c r="F581" i="1"/>
  <c r="H580" i="1"/>
  <c r="G580" i="1"/>
  <c r="I580" i="1" s="1"/>
  <c r="F580" i="1"/>
  <c r="I579" i="1"/>
  <c r="H579" i="1"/>
  <c r="G579" i="1"/>
  <c r="F579" i="1"/>
  <c r="H578" i="1"/>
  <c r="G578" i="1"/>
  <c r="I578" i="1" s="1"/>
  <c r="F578" i="1"/>
  <c r="I577" i="1"/>
  <c r="H577" i="1"/>
  <c r="G577" i="1"/>
  <c r="F577" i="1"/>
  <c r="H576" i="1"/>
  <c r="I576" i="1" s="1"/>
  <c r="G576" i="1"/>
  <c r="F576" i="1"/>
  <c r="H575" i="1"/>
  <c r="G575" i="1"/>
  <c r="I575" i="1" s="1"/>
  <c r="F575" i="1"/>
  <c r="H574" i="1"/>
  <c r="G574" i="1"/>
  <c r="I574" i="1" s="1"/>
  <c r="F574" i="1"/>
  <c r="H573" i="1"/>
  <c r="G573" i="1"/>
  <c r="I573" i="1" s="1"/>
  <c r="F573" i="1"/>
  <c r="H572" i="1"/>
  <c r="G572" i="1"/>
  <c r="I572" i="1" s="1"/>
  <c r="F572" i="1"/>
  <c r="I571" i="1"/>
  <c r="H571" i="1"/>
  <c r="G571" i="1"/>
  <c r="F571" i="1"/>
  <c r="H570" i="1"/>
  <c r="G570" i="1"/>
  <c r="I570" i="1" s="1"/>
  <c r="F570" i="1"/>
  <c r="I569" i="1"/>
  <c r="H569" i="1"/>
  <c r="G569" i="1"/>
  <c r="F569" i="1"/>
  <c r="H568" i="1"/>
  <c r="I568" i="1" s="1"/>
  <c r="G568" i="1"/>
  <c r="F568" i="1"/>
  <c r="H567" i="1"/>
  <c r="G567" i="1"/>
  <c r="I567" i="1" s="1"/>
  <c r="F567" i="1"/>
  <c r="H566" i="1"/>
  <c r="G566" i="1"/>
  <c r="I566" i="1" s="1"/>
  <c r="F566" i="1"/>
  <c r="H565" i="1"/>
  <c r="G565" i="1"/>
  <c r="I565" i="1" s="1"/>
  <c r="F565" i="1"/>
  <c r="H564" i="1"/>
  <c r="G564" i="1"/>
  <c r="I564" i="1" s="1"/>
  <c r="F564" i="1"/>
  <c r="I563" i="1"/>
  <c r="H563" i="1"/>
  <c r="G563" i="1"/>
  <c r="F563" i="1"/>
  <c r="H562" i="1"/>
  <c r="G562" i="1"/>
  <c r="I562" i="1" s="1"/>
  <c r="F562" i="1"/>
  <c r="I561" i="1"/>
  <c r="H561" i="1"/>
  <c r="G561" i="1"/>
  <c r="F561" i="1"/>
  <c r="H560" i="1"/>
  <c r="I560" i="1" s="1"/>
  <c r="G560" i="1"/>
  <c r="F560" i="1"/>
  <c r="H559" i="1"/>
  <c r="G559" i="1"/>
  <c r="I559" i="1" s="1"/>
  <c r="F559" i="1"/>
  <c r="H558" i="1"/>
  <c r="G558" i="1"/>
  <c r="I558" i="1" s="1"/>
  <c r="F558" i="1"/>
  <c r="H557" i="1"/>
  <c r="G557" i="1"/>
  <c r="I557" i="1" s="1"/>
  <c r="F557" i="1"/>
  <c r="H556" i="1"/>
  <c r="G556" i="1"/>
  <c r="I556" i="1" s="1"/>
  <c r="F556" i="1"/>
  <c r="I555" i="1"/>
  <c r="H555" i="1"/>
  <c r="G555" i="1"/>
  <c r="F555" i="1"/>
  <c r="H554" i="1"/>
  <c r="G554" i="1"/>
  <c r="I554" i="1" s="1"/>
  <c r="F554" i="1"/>
  <c r="I553" i="1"/>
  <c r="H553" i="1"/>
  <c r="G553" i="1"/>
  <c r="F553" i="1"/>
  <c r="H552" i="1"/>
  <c r="I552" i="1" s="1"/>
  <c r="G552" i="1"/>
  <c r="F552" i="1"/>
  <c r="H551" i="1"/>
  <c r="G551" i="1"/>
  <c r="I551" i="1" s="1"/>
  <c r="F551" i="1"/>
  <c r="H550" i="1"/>
  <c r="G550" i="1"/>
  <c r="I550" i="1" s="1"/>
  <c r="F550" i="1"/>
  <c r="H549" i="1"/>
  <c r="G549" i="1"/>
  <c r="I549" i="1" s="1"/>
  <c r="F549" i="1"/>
  <c r="H548" i="1"/>
  <c r="G548" i="1"/>
  <c r="I548" i="1" s="1"/>
  <c r="F548" i="1"/>
  <c r="I547" i="1"/>
  <c r="H547" i="1"/>
  <c r="G547" i="1"/>
  <c r="F547" i="1"/>
  <c r="H546" i="1"/>
  <c r="G546" i="1"/>
  <c r="I546" i="1" s="1"/>
  <c r="F546" i="1"/>
  <c r="I545" i="1"/>
  <c r="H545" i="1"/>
  <c r="G545" i="1"/>
  <c r="F545" i="1"/>
  <c r="H544" i="1"/>
  <c r="I544" i="1" s="1"/>
  <c r="G544" i="1"/>
  <c r="F544" i="1"/>
  <c r="H543" i="1"/>
  <c r="G543" i="1"/>
  <c r="I543" i="1" s="1"/>
  <c r="F543" i="1"/>
  <c r="H542" i="1"/>
  <c r="G542" i="1"/>
  <c r="I542" i="1" s="1"/>
  <c r="F542" i="1"/>
  <c r="H541" i="1"/>
  <c r="G541" i="1"/>
  <c r="I541" i="1" s="1"/>
  <c r="F541" i="1"/>
  <c r="H540" i="1"/>
  <c r="G540" i="1"/>
  <c r="I540" i="1" s="1"/>
  <c r="F540" i="1"/>
  <c r="I539" i="1"/>
  <c r="H539" i="1"/>
  <c r="G539" i="1"/>
  <c r="F539" i="1"/>
  <c r="H538" i="1"/>
  <c r="G538" i="1"/>
  <c r="I538" i="1" s="1"/>
  <c r="F538" i="1"/>
  <c r="I537" i="1"/>
  <c r="H537" i="1"/>
  <c r="G537" i="1"/>
  <c r="F537" i="1"/>
  <c r="H536" i="1"/>
  <c r="I536" i="1" s="1"/>
  <c r="G536" i="1"/>
  <c r="F536" i="1"/>
  <c r="H535" i="1"/>
  <c r="G535" i="1"/>
  <c r="I535" i="1" s="1"/>
  <c r="F535" i="1"/>
  <c r="H534" i="1"/>
  <c r="G534" i="1"/>
  <c r="I534" i="1" s="1"/>
  <c r="F534" i="1"/>
  <c r="H533" i="1"/>
  <c r="G533" i="1"/>
  <c r="I533" i="1" s="1"/>
  <c r="F533" i="1"/>
  <c r="H532" i="1"/>
  <c r="G532" i="1"/>
  <c r="I532" i="1" s="1"/>
  <c r="F532" i="1"/>
  <c r="I531" i="1"/>
  <c r="H531" i="1"/>
  <c r="G531" i="1"/>
  <c r="F531" i="1"/>
  <c r="H530" i="1"/>
  <c r="G530" i="1"/>
  <c r="I530" i="1" s="1"/>
  <c r="F530" i="1"/>
  <c r="I529" i="1"/>
  <c r="H529" i="1"/>
  <c r="G529" i="1"/>
  <c r="F529" i="1"/>
  <c r="H528" i="1"/>
  <c r="I528" i="1" s="1"/>
  <c r="J528" i="1" s="1"/>
  <c r="G528" i="1"/>
  <c r="F528" i="1"/>
  <c r="H527" i="1"/>
  <c r="G527" i="1"/>
  <c r="I527" i="1" s="1"/>
  <c r="F527" i="1"/>
  <c r="H526" i="1"/>
  <c r="G526" i="1"/>
  <c r="I526" i="1" s="1"/>
  <c r="F526" i="1"/>
  <c r="H525" i="1"/>
  <c r="G525" i="1"/>
  <c r="I525" i="1" s="1"/>
  <c r="F525" i="1"/>
  <c r="H524" i="1"/>
  <c r="G524" i="1"/>
  <c r="I524" i="1" s="1"/>
  <c r="F524" i="1"/>
  <c r="I523" i="1"/>
  <c r="H523" i="1"/>
  <c r="G523" i="1"/>
  <c r="F523" i="1"/>
  <c r="H522" i="1"/>
  <c r="G522" i="1"/>
  <c r="I522" i="1" s="1"/>
  <c r="F522" i="1"/>
  <c r="I521" i="1"/>
  <c r="H521" i="1"/>
  <c r="G521" i="1"/>
  <c r="F521" i="1"/>
  <c r="H520" i="1"/>
  <c r="I520" i="1" s="1"/>
  <c r="J520" i="1" s="1"/>
  <c r="G520" i="1"/>
  <c r="F520" i="1"/>
  <c r="H519" i="1"/>
  <c r="G519" i="1"/>
  <c r="I519" i="1" s="1"/>
  <c r="F519" i="1"/>
  <c r="H518" i="1"/>
  <c r="G518" i="1"/>
  <c r="I518" i="1" s="1"/>
  <c r="F518" i="1"/>
  <c r="H517" i="1"/>
  <c r="G517" i="1"/>
  <c r="I517" i="1" s="1"/>
  <c r="F517" i="1"/>
  <c r="H516" i="1"/>
  <c r="G516" i="1"/>
  <c r="I516" i="1" s="1"/>
  <c r="F516" i="1"/>
  <c r="I515" i="1"/>
  <c r="H515" i="1"/>
  <c r="G515" i="1"/>
  <c r="F515" i="1"/>
  <c r="H514" i="1"/>
  <c r="G514" i="1"/>
  <c r="I514" i="1" s="1"/>
  <c r="F514" i="1"/>
  <c r="I513" i="1"/>
  <c r="H513" i="1"/>
  <c r="G513" i="1"/>
  <c r="F513" i="1"/>
  <c r="I512" i="1"/>
  <c r="J512" i="1" s="1"/>
  <c r="H512" i="1"/>
  <c r="G512" i="1"/>
  <c r="F512" i="1"/>
  <c r="H511" i="1"/>
  <c r="G511" i="1"/>
  <c r="I511" i="1" s="1"/>
  <c r="F511" i="1"/>
  <c r="I510" i="1"/>
  <c r="J510" i="1" s="1"/>
  <c r="H510" i="1"/>
  <c r="G510" i="1"/>
  <c r="F510" i="1"/>
  <c r="H509" i="1"/>
  <c r="G509" i="1"/>
  <c r="I509" i="1" s="1"/>
  <c r="F509" i="1"/>
  <c r="H508" i="1"/>
  <c r="G508" i="1"/>
  <c r="I508" i="1" s="1"/>
  <c r="F508" i="1"/>
  <c r="I507" i="1"/>
  <c r="J507" i="1" s="1"/>
  <c r="H507" i="1"/>
  <c r="G507" i="1"/>
  <c r="F507" i="1"/>
  <c r="H506" i="1"/>
  <c r="G506" i="1"/>
  <c r="I506" i="1" s="1"/>
  <c r="F506" i="1"/>
  <c r="H505" i="1"/>
  <c r="F505" i="1" s="1"/>
  <c r="G505" i="1"/>
  <c r="I505" i="1" s="1"/>
  <c r="H504" i="1"/>
  <c r="F504" i="1" s="1"/>
  <c r="G504" i="1"/>
  <c r="H503" i="1"/>
  <c r="F503" i="1" s="1"/>
  <c r="G503" i="1"/>
  <c r="I503" i="1" s="1"/>
  <c r="H502" i="1"/>
  <c r="G502" i="1"/>
  <c r="I502" i="1" s="1"/>
  <c r="F502" i="1"/>
  <c r="H501" i="1"/>
  <c r="F501" i="1" s="1"/>
  <c r="G501" i="1"/>
  <c r="I501" i="1" s="1"/>
  <c r="H500" i="1"/>
  <c r="G500" i="1"/>
  <c r="I500" i="1" s="1"/>
  <c r="F500" i="1"/>
  <c r="H499" i="1"/>
  <c r="F499" i="1" s="1"/>
  <c r="G499" i="1"/>
  <c r="I499" i="1" s="1"/>
  <c r="H498" i="1"/>
  <c r="G498" i="1"/>
  <c r="I498" i="1" s="1"/>
  <c r="F498" i="1"/>
  <c r="H497" i="1"/>
  <c r="F497" i="1" s="1"/>
  <c r="G497" i="1"/>
  <c r="I497" i="1" s="1"/>
  <c r="J496" i="1"/>
  <c r="I496" i="1"/>
  <c r="H496" i="1"/>
  <c r="F496" i="1" s="1"/>
  <c r="G496" i="1"/>
  <c r="H495" i="1"/>
  <c r="F495" i="1" s="1"/>
  <c r="G495" i="1"/>
  <c r="H494" i="1"/>
  <c r="F494" i="1" s="1"/>
  <c r="G494" i="1"/>
  <c r="I494" i="1" s="1"/>
  <c r="J493" i="1"/>
  <c r="H493" i="1"/>
  <c r="G493" i="1"/>
  <c r="I493" i="1" s="1"/>
  <c r="F493" i="1"/>
  <c r="H492" i="1"/>
  <c r="F492" i="1" s="1"/>
  <c r="G492" i="1"/>
  <c r="I492" i="1" s="1"/>
  <c r="H491" i="1"/>
  <c r="F491" i="1" s="1"/>
  <c r="G491" i="1"/>
  <c r="I491" i="1" s="1"/>
  <c r="H490" i="1"/>
  <c r="F490" i="1" s="1"/>
  <c r="G490" i="1"/>
  <c r="I490" i="1" s="1"/>
  <c r="H489" i="1"/>
  <c r="I489" i="1" s="1"/>
  <c r="G489" i="1"/>
  <c r="H488" i="1"/>
  <c r="I488" i="1" s="1"/>
  <c r="G488" i="1"/>
  <c r="H487" i="1"/>
  <c r="F487" i="1" s="1"/>
  <c r="G487" i="1"/>
  <c r="H486" i="1"/>
  <c r="F486" i="1" s="1"/>
  <c r="G486" i="1"/>
  <c r="I486" i="1" s="1"/>
  <c r="H485" i="1"/>
  <c r="F485" i="1" s="1"/>
  <c r="G485" i="1"/>
  <c r="H484" i="1"/>
  <c r="I484" i="1" s="1"/>
  <c r="G484" i="1"/>
  <c r="H483" i="1"/>
  <c r="I483" i="1" s="1"/>
  <c r="G483" i="1"/>
  <c r="H482" i="1"/>
  <c r="I482" i="1" s="1"/>
  <c r="G482" i="1"/>
  <c r="I481" i="1"/>
  <c r="J481" i="1" s="1"/>
  <c r="H481" i="1"/>
  <c r="G481" i="1"/>
  <c r="F481" i="1"/>
  <c r="H480" i="1"/>
  <c r="I480" i="1" s="1"/>
  <c r="G480" i="1"/>
  <c r="F480" i="1"/>
  <c r="H479" i="1"/>
  <c r="F479" i="1" s="1"/>
  <c r="G479" i="1"/>
  <c r="H478" i="1"/>
  <c r="I478" i="1" s="1"/>
  <c r="G478" i="1"/>
  <c r="H477" i="1"/>
  <c r="G477" i="1"/>
  <c r="I477" i="1" s="1"/>
  <c r="F477" i="1"/>
  <c r="H476" i="1"/>
  <c r="F476" i="1" s="1"/>
  <c r="G476" i="1"/>
  <c r="I475" i="1"/>
  <c r="H475" i="1"/>
  <c r="G475" i="1"/>
  <c r="F475" i="1"/>
  <c r="H474" i="1"/>
  <c r="F474" i="1" s="1"/>
  <c r="G474" i="1"/>
  <c r="I474" i="1" s="1"/>
  <c r="I473" i="1"/>
  <c r="H473" i="1"/>
  <c r="F473" i="1" s="1"/>
  <c r="G473" i="1"/>
  <c r="H472" i="1"/>
  <c r="I472" i="1" s="1"/>
  <c r="G472" i="1"/>
  <c r="F472" i="1"/>
  <c r="H471" i="1"/>
  <c r="I471" i="1" s="1"/>
  <c r="G471" i="1"/>
  <c r="I470" i="1"/>
  <c r="J470" i="1" s="1"/>
  <c r="H470" i="1"/>
  <c r="G470" i="1"/>
  <c r="F470" i="1"/>
  <c r="H469" i="1"/>
  <c r="F469" i="1" s="1"/>
  <c r="G469" i="1"/>
  <c r="I469" i="1" s="1"/>
  <c r="I468" i="1"/>
  <c r="J468" i="1" s="1"/>
  <c r="H468" i="1"/>
  <c r="G468" i="1"/>
  <c r="F468" i="1"/>
  <c r="H467" i="1"/>
  <c r="F467" i="1" s="1"/>
  <c r="G467" i="1"/>
  <c r="I467" i="1" s="1"/>
  <c r="H466" i="1"/>
  <c r="I466" i="1" s="1"/>
  <c r="G466" i="1"/>
  <c r="F466" i="1"/>
  <c r="H465" i="1"/>
  <c r="F465" i="1" s="1"/>
  <c r="G465" i="1"/>
  <c r="I465" i="1" s="1"/>
  <c r="H464" i="1"/>
  <c r="I464" i="1" s="1"/>
  <c r="G464" i="1"/>
  <c r="H463" i="1"/>
  <c r="F463" i="1" s="1"/>
  <c r="G463" i="1"/>
  <c r="I463" i="1" s="1"/>
  <c r="I462" i="1"/>
  <c r="H462" i="1"/>
  <c r="F462" i="1" s="1"/>
  <c r="G462" i="1"/>
  <c r="H461" i="1"/>
  <c r="G461" i="1"/>
  <c r="I461" i="1" s="1"/>
  <c r="F461" i="1"/>
  <c r="H460" i="1"/>
  <c r="I460" i="1" s="1"/>
  <c r="G460" i="1"/>
  <c r="I459" i="1"/>
  <c r="J459" i="1" s="1"/>
  <c r="H459" i="1"/>
  <c r="G459" i="1"/>
  <c r="F459" i="1"/>
  <c r="H458" i="1"/>
  <c r="I458" i="1" s="1"/>
  <c r="G458" i="1"/>
  <c r="F458" i="1"/>
  <c r="H457" i="1"/>
  <c r="F457" i="1" s="1"/>
  <c r="G457" i="1"/>
  <c r="I457" i="1" s="1"/>
  <c r="H456" i="1"/>
  <c r="I456" i="1" s="1"/>
  <c r="G456" i="1"/>
  <c r="H455" i="1"/>
  <c r="F455" i="1" s="1"/>
  <c r="G455" i="1"/>
  <c r="I455" i="1" s="1"/>
  <c r="I454" i="1"/>
  <c r="H454" i="1"/>
  <c r="F454" i="1" s="1"/>
  <c r="G454" i="1"/>
  <c r="H453" i="1"/>
  <c r="G453" i="1"/>
  <c r="I453" i="1" s="1"/>
  <c r="F453" i="1"/>
  <c r="H452" i="1"/>
  <c r="I452" i="1" s="1"/>
  <c r="G452" i="1"/>
  <c r="I451" i="1"/>
  <c r="J451" i="1" s="1"/>
  <c r="H451" i="1"/>
  <c r="G451" i="1"/>
  <c r="F451" i="1"/>
  <c r="H450" i="1"/>
  <c r="I450" i="1" s="1"/>
  <c r="G450" i="1"/>
  <c r="F450" i="1"/>
  <c r="H449" i="1"/>
  <c r="F449" i="1" s="1"/>
  <c r="G449" i="1"/>
  <c r="I449" i="1" s="1"/>
  <c r="H448" i="1"/>
  <c r="I448" i="1" s="1"/>
  <c r="G448" i="1"/>
  <c r="H447" i="1"/>
  <c r="F447" i="1" s="1"/>
  <c r="G447" i="1"/>
  <c r="I447" i="1" s="1"/>
  <c r="I446" i="1"/>
  <c r="H446" i="1"/>
  <c r="F446" i="1" s="1"/>
  <c r="G446" i="1"/>
  <c r="H445" i="1"/>
  <c r="G445" i="1"/>
  <c r="I445" i="1" s="1"/>
  <c r="F445" i="1"/>
  <c r="H444" i="1"/>
  <c r="I444" i="1" s="1"/>
  <c r="G444" i="1"/>
  <c r="I443" i="1"/>
  <c r="J443" i="1" s="1"/>
  <c r="H443" i="1"/>
  <c r="G443" i="1"/>
  <c r="F443" i="1"/>
  <c r="H442" i="1"/>
  <c r="I442" i="1" s="1"/>
  <c r="G442" i="1"/>
  <c r="F442" i="1"/>
  <c r="H441" i="1"/>
  <c r="F441" i="1" s="1"/>
  <c r="G441" i="1"/>
  <c r="I441" i="1" s="1"/>
  <c r="H440" i="1"/>
  <c r="I440" i="1" s="1"/>
  <c r="G440" i="1"/>
  <c r="H439" i="1"/>
  <c r="F439" i="1" s="1"/>
  <c r="G439" i="1"/>
  <c r="I439" i="1" s="1"/>
  <c r="I438" i="1"/>
  <c r="H438" i="1"/>
  <c r="F438" i="1" s="1"/>
  <c r="G438" i="1"/>
  <c r="H437" i="1"/>
  <c r="G437" i="1"/>
  <c r="I437" i="1" s="1"/>
  <c r="F437" i="1"/>
  <c r="H436" i="1"/>
  <c r="I436" i="1" s="1"/>
  <c r="G436" i="1"/>
  <c r="I435" i="1"/>
  <c r="J435" i="1" s="1"/>
  <c r="H435" i="1"/>
  <c r="G435" i="1"/>
  <c r="F435" i="1"/>
  <c r="H434" i="1"/>
  <c r="I434" i="1" s="1"/>
  <c r="G434" i="1"/>
  <c r="F434" i="1"/>
  <c r="H433" i="1"/>
  <c r="F433" i="1" s="1"/>
  <c r="G433" i="1"/>
  <c r="I433" i="1" s="1"/>
  <c r="H432" i="1"/>
  <c r="I432" i="1" s="1"/>
  <c r="G432" i="1"/>
  <c r="H431" i="1"/>
  <c r="F431" i="1" s="1"/>
  <c r="G431" i="1"/>
  <c r="I431" i="1" s="1"/>
  <c r="I430" i="1"/>
  <c r="H430" i="1"/>
  <c r="F430" i="1" s="1"/>
  <c r="G430" i="1"/>
  <c r="H429" i="1"/>
  <c r="G429" i="1"/>
  <c r="I429" i="1" s="1"/>
  <c r="F429" i="1"/>
  <c r="H428" i="1"/>
  <c r="I428" i="1" s="1"/>
  <c r="G428" i="1"/>
  <c r="I427" i="1"/>
  <c r="J427" i="1" s="1"/>
  <c r="H427" i="1"/>
  <c r="G427" i="1"/>
  <c r="F427" i="1"/>
  <c r="H426" i="1"/>
  <c r="I426" i="1" s="1"/>
  <c r="G426" i="1"/>
  <c r="F426" i="1"/>
  <c r="H425" i="1"/>
  <c r="F425" i="1" s="1"/>
  <c r="G425" i="1"/>
  <c r="I425" i="1" s="1"/>
  <c r="H424" i="1"/>
  <c r="I424" i="1" s="1"/>
  <c r="G424" i="1"/>
  <c r="H423" i="1"/>
  <c r="F423" i="1" s="1"/>
  <c r="G423" i="1"/>
  <c r="I423" i="1" s="1"/>
  <c r="I422" i="1"/>
  <c r="H422" i="1"/>
  <c r="F422" i="1" s="1"/>
  <c r="G422" i="1"/>
  <c r="H421" i="1"/>
  <c r="G421" i="1"/>
  <c r="I421" i="1" s="1"/>
  <c r="F421" i="1"/>
  <c r="H420" i="1"/>
  <c r="I420" i="1" s="1"/>
  <c r="G420" i="1"/>
  <c r="I419" i="1"/>
  <c r="J419" i="1" s="1"/>
  <c r="H419" i="1"/>
  <c r="G419" i="1"/>
  <c r="F419" i="1"/>
  <c r="H418" i="1"/>
  <c r="I418" i="1" s="1"/>
  <c r="G418" i="1"/>
  <c r="F418" i="1"/>
  <c r="H417" i="1"/>
  <c r="F417" i="1" s="1"/>
  <c r="G417" i="1"/>
  <c r="I417" i="1" s="1"/>
  <c r="H416" i="1"/>
  <c r="I416" i="1" s="1"/>
  <c r="G416" i="1"/>
  <c r="H415" i="1"/>
  <c r="F415" i="1" s="1"/>
  <c r="G415" i="1"/>
  <c r="I415" i="1" s="1"/>
  <c r="I414" i="1"/>
  <c r="H414" i="1"/>
  <c r="F414" i="1" s="1"/>
  <c r="G414" i="1"/>
  <c r="H413" i="1"/>
  <c r="G413" i="1"/>
  <c r="I413" i="1" s="1"/>
  <c r="F413" i="1"/>
  <c r="H412" i="1"/>
  <c r="I412" i="1" s="1"/>
  <c r="G412" i="1"/>
  <c r="I411" i="1"/>
  <c r="J411" i="1" s="1"/>
  <c r="H411" i="1"/>
  <c r="G411" i="1"/>
  <c r="F411" i="1"/>
  <c r="H410" i="1"/>
  <c r="I410" i="1" s="1"/>
  <c r="G410" i="1"/>
  <c r="F410" i="1"/>
  <c r="H409" i="1"/>
  <c r="F409" i="1" s="1"/>
  <c r="G409" i="1"/>
  <c r="I409" i="1" s="1"/>
  <c r="H408" i="1"/>
  <c r="I408" i="1" s="1"/>
  <c r="G408" i="1"/>
  <c r="H407" i="1"/>
  <c r="F407" i="1" s="1"/>
  <c r="G407" i="1"/>
  <c r="I407" i="1" s="1"/>
  <c r="I406" i="1"/>
  <c r="H406" i="1"/>
  <c r="F406" i="1" s="1"/>
  <c r="G406" i="1"/>
  <c r="H405" i="1"/>
  <c r="G405" i="1"/>
  <c r="I405" i="1" s="1"/>
  <c r="F405" i="1"/>
  <c r="H404" i="1"/>
  <c r="I404" i="1" s="1"/>
  <c r="G404" i="1"/>
  <c r="I403" i="1"/>
  <c r="J403" i="1" s="1"/>
  <c r="H403" i="1"/>
  <c r="G403" i="1"/>
  <c r="F403" i="1"/>
  <c r="H402" i="1"/>
  <c r="I402" i="1" s="1"/>
  <c r="G402" i="1"/>
  <c r="F402" i="1"/>
  <c r="H401" i="1"/>
  <c r="F401" i="1" s="1"/>
  <c r="G401" i="1"/>
  <c r="I401" i="1" s="1"/>
  <c r="H400" i="1"/>
  <c r="I400" i="1" s="1"/>
  <c r="G400" i="1"/>
  <c r="H399" i="1"/>
  <c r="F399" i="1" s="1"/>
  <c r="G399" i="1"/>
  <c r="I399" i="1" s="1"/>
  <c r="I398" i="1"/>
  <c r="H398" i="1"/>
  <c r="F398" i="1" s="1"/>
  <c r="G398" i="1"/>
  <c r="H397" i="1"/>
  <c r="G397" i="1"/>
  <c r="I397" i="1" s="1"/>
  <c r="F397" i="1"/>
  <c r="H396" i="1"/>
  <c r="I396" i="1" s="1"/>
  <c r="G396" i="1"/>
  <c r="I395" i="1"/>
  <c r="J395" i="1" s="1"/>
  <c r="H395" i="1"/>
  <c r="G395" i="1"/>
  <c r="F395" i="1"/>
  <c r="H394" i="1"/>
  <c r="I394" i="1" s="1"/>
  <c r="G394" i="1"/>
  <c r="F394" i="1"/>
  <c r="H393" i="1"/>
  <c r="F393" i="1" s="1"/>
  <c r="G393" i="1"/>
  <c r="I393" i="1" s="1"/>
  <c r="H392" i="1"/>
  <c r="I392" i="1" s="1"/>
  <c r="G392" i="1"/>
  <c r="H391" i="1"/>
  <c r="F391" i="1" s="1"/>
  <c r="G391" i="1"/>
  <c r="I391" i="1" s="1"/>
  <c r="I390" i="1"/>
  <c r="H390" i="1"/>
  <c r="F390" i="1" s="1"/>
  <c r="G390" i="1"/>
  <c r="H389" i="1"/>
  <c r="G389" i="1"/>
  <c r="I389" i="1" s="1"/>
  <c r="F389" i="1"/>
  <c r="H388" i="1"/>
  <c r="I388" i="1" s="1"/>
  <c r="G388" i="1"/>
  <c r="I387" i="1"/>
  <c r="J387" i="1" s="1"/>
  <c r="H387" i="1"/>
  <c r="G387" i="1"/>
  <c r="F387" i="1"/>
  <c r="H386" i="1"/>
  <c r="I386" i="1" s="1"/>
  <c r="G386" i="1"/>
  <c r="F386" i="1"/>
  <c r="H385" i="1"/>
  <c r="F385" i="1" s="1"/>
  <c r="G385" i="1"/>
  <c r="I385" i="1" s="1"/>
  <c r="H384" i="1"/>
  <c r="I384" i="1" s="1"/>
  <c r="G384" i="1"/>
  <c r="H383" i="1"/>
  <c r="F383" i="1" s="1"/>
  <c r="G383" i="1"/>
  <c r="I383" i="1" s="1"/>
  <c r="I382" i="1"/>
  <c r="H382" i="1"/>
  <c r="F382" i="1" s="1"/>
  <c r="G382" i="1"/>
  <c r="H381" i="1"/>
  <c r="G381" i="1"/>
  <c r="I381" i="1" s="1"/>
  <c r="F381" i="1"/>
  <c r="H380" i="1"/>
  <c r="I380" i="1" s="1"/>
  <c r="G380" i="1"/>
  <c r="I379" i="1"/>
  <c r="J379" i="1" s="1"/>
  <c r="H379" i="1"/>
  <c r="G379" i="1"/>
  <c r="F379" i="1"/>
  <c r="H378" i="1"/>
  <c r="I378" i="1" s="1"/>
  <c r="G378" i="1"/>
  <c r="F378" i="1"/>
  <c r="H377" i="1"/>
  <c r="F377" i="1" s="1"/>
  <c r="G377" i="1"/>
  <c r="I377" i="1" s="1"/>
  <c r="H376" i="1"/>
  <c r="I376" i="1" s="1"/>
  <c r="G376" i="1"/>
  <c r="H375" i="1"/>
  <c r="F375" i="1" s="1"/>
  <c r="G375" i="1"/>
  <c r="I375" i="1" s="1"/>
  <c r="I374" i="1"/>
  <c r="H374" i="1"/>
  <c r="F374" i="1" s="1"/>
  <c r="G374" i="1"/>
  <c r="H373" i="1"/>
  <c r="G373" i="1"/>
  <c r="I373" i="1" s="1"/>
  <c r="F373" i="1"/>
  <c r="H372" i="1"/>
  <c r="I372" i="1" s="1"/>
  <c r="G372" i="1"/>
  <c r="I371" i="1"/>
  <c r="J371" i="1" s="1"/>
  <c r="H371" i="1"/>
  <c r="G371" i="1"/>
  <c r="F371" i="1"/>
  <c r="H370" i="1"/>
  <c r="I370" i="1" s="1"/>
  <c r="G370" i="1"/>
  <c r="F370" i="1"/>
  <c r="H369" i="1"/>
  <c r="F369" i="1" s="1"/>
  <c r="G369" i="1"/>
  <c r="I369" i="1" s="1"/>
  <c r="H368" i="1"/>
  <c r="I368" i="1" s="1"/>
  <c r="G368" i="1"/>
  <c r="H367" i="1"/>
  <c r="F367" i="1" s="1"/>
  <c r="G367" i="1"/>
  <c r="I367" i="1" s="1"/>
  <c r="I366" i="1"/>
  <c r="H366" i="1"/>
  <c r="F366" i="1" s="1"/>
  <c r="G366" i="1"/>
  <c r="H365" i="1"/>
  <c r="G365" i="1"/>
  <c r="I365" i="1" s="1"/>
  <c r="F365" i="1"/>
  <c r="H364" i="1"/>
  <c r="I364" i="1" s="1"/>
  <c r="G364" i="1"/>
  <c r="I363" i="1"/>
  <c r="J363" i="1" s="1"/>
  <c r="H363" i="1"/>
  <c r="G363" i="1"/>
  <c r="F363" i="1"/>
  <c r="H362" i="1"/>
  <c r="I362" i="1" s="1"/>
  <c r="G362" i="1"/>
  <c r="F362" i="1"/>
  <c r="H361" i="1"/>
  <c r="F361" i="1" s="1"/>
  <c r="G361" i="1"/>
  <c r="I361" i="1" s="1"/>
  <c r="H360" i="1"/>
  <c r="I360" i="1" s="1"/>
  <c r="G360" i="1"/>
  <c r="H359" i="1"/>
  <c r="F359" i="1" s="1"/>
  <c r="G359" i="1"/>
  <c r="I359" i="1" s="1"/>
  <c r="I358" i="1"/>
  <c r="H358" i="1"/>
  <c r="F358" i="1" s="1"/>
  <c r="G358" i="1"/>
  <c r="H357" i="1"/>
  <c r="G357" i="1"/>
  <c r="I357" i="1" s="1"/>
  <c r="F357" i="1"/>
  <c r="H356" i="1"/>
  <c r="I356" i="1" s="1"/>
  <c r="G356" i="1"/>
  <c r="I355" i="1"/>
  <c r="J355" i="1" s="1"/>
  <c r="H355" i="1"/>
  <c r="G355" i="1"/>
  <c r="F355" i="1"/>
  <c r="H354" i="1"/>
  <c r="I354" i="1" s="1"/>
  <c r="G354" i="1"/>
  <c r="F354" i="1"/>
  <c r="H353" i="1"/>
  <c r="F353" i="1" s="1"/>
  <c r="G353" i="1"/>
  <c r="I353" i="1" s="1"/>
  <c r="H352" i="1"/>
  <c r="I352" i="1" s="1"/>
  <c r="G352" i="1"/>
  <c r="H351" i="1"/>
  <c r="F351" i="1" s="1"/>
  <c r="G351" i="1"/>
  <c r="I351" i="1" s="1"/>
  <c r="I350" i="1"/>
  <c r="H350" i="1"/>
  <c r="F350" i="1" s="1"/>
  <c r="G350" i="1"/>
  <c r="H349" i="1"/>
  <c r="G349" i="1"/>
  <c r="I349" i="1" s="1"/>
  <c r="F349" i="1"/>
  <c r="H348" i="1"/>
  <c r="I348" i="1" s="1"/>
  <c r="G348" i="1"/>
  <c r="H347" i="1"/>
  <c r="I347" i="1" s="1"/>
  <c r="G347" i="1"/>
  <c r="F347" i="1"/>
  <c r="H346" i="1"/>
  <c r="I346" i="1" s="1"/>
  <c r="G346" i="1"/>
  <c r="F346" i="1"/>
  <c r="H345" i="1"/>
  <c r="F345" i="1" s="1"/>
  <c r="G345" i="1"/>
  <c r="I345" i="1" s="1"/>
  <c r="H344" i="1"/>
  <c r="I344" i="1" s="1"/>
  <c r="G344" i="1"/>
  <c r="H343" i="1"/>
  <c r="F343" i="1" s="1"/>
  <c r="G343" i="1"/>
  <c r="I343" i="1" s="1"/>
  <c r="I342" i="1"/>
  <c r="H342" i="1"/>
  <c r="G342" i="1"/>
  <c r="F342" i="1"/>
  <c r="H341" i="1"/>
  <c r="G341" i="1"/>
  <c r="I341" i="1" s="1"/>
  <c r="F341" i="1"/>
  <c r="H340" i="1"/>
  <c r="I340" i="1" s="1"/>
  <c r="G340" i="1"/>
  <c r="H339" i="1"/>
  <c r="I339" i="1" s="1"/>
  <c r="G339" i="1"/>
  <c r="F339" i="1"/>
  <c r="H338" i="1"/>
  <c r="I338" i="1" s="1"/>
  <c r="G338" i="1"/>
  <c r="F338" i="1"/>
  <c r="H337" i="1"/>
  <c r="F337" i="1" s="1"/>
  <c r="G337" i="1"/>
  <c r="I337" i="1" s="1"/>
  <c r="H336" i="1"/>
  <c r="I336" i="1" s="1"/>
  <c r="G336" i="1"/>
  <c r="H335" i="1"/>
  <c r="F335" i="1" s="1"/>
  <c r="G335" i="1"/>
  <c r="I335" i="1" s="1"/>
  <c r="I334" i="1"/>
  <c r="H334" i="1"/>
  <c r="G334" i="1"/>
  <c r="F334" i="1"/>
  <c r="H333" i="1"/>
  <c r="G333" i="1"/>
  <c r="I333" i="1" s="1"/>
  <c r="F333" i="1"/>
  <c r="H332" i="1"/>
  <c r="I332" i="1" s="1"/>
  <c r="G332" i="1"/>
  <c r="H331" i="1"/>
  <c r="I331" i="1" s="1"/>
  <c r="G331" i="1"/>
  <c r="F331" i="1"/>
  <c r="H330" i="1"/>
  <c r="I330" i="1" s="1"/>
  <c r="G330" i="1"/>
  <c r="F330" i="1"/>
  <c r="H329" i="1"/>
  <c r="F329" i="1" s="1"/>
  <c r="G329" i="1"/>
  <c r="I329" i="1" s="1"/>
  <c r="H328" i="1"/>
  <c r="I328" i="1" s="1"/>
  <c r="G328" i="1"/>
  <c r="H327" i="1"/>
  <c r="F327" i="1" s="1"/>
  <c r="G327" i="1"/>
  <c r="I327" i="1" s="1"/>
  <c r="I326" i="1"/>
  <c r="H326" i="1"/>
  <c r="G326" i="1"/>
  <c r="F326" i="1"/>
  <c r="H325" i="1"/>
  <c r="G325" i="1"/>
  <c r="I325" i="1" s="1"/>
  <c r="F325" i="1"/>
  <c r="H324" i="1"/>
  <c r="I324" i="1" s="1"/>
  <c r="G324" i="1"/>
  <c r="H323" i="1"/>
  <c r="I323" i="1" s="1"/>
  <c r="G323" i="1"/>
  <c r="F323" i="1"/>
  <c r="H322" i="1"/>
  <c r="I322" i="1" s="1"/>
  <c r="G322" i="1"/>
  <c r="F322" i="1"/>
  <c r="H321" i="1"/>
  <c r="F321" i="1" s="1"/>
  <c r="G321" i="1"/>
  <c r="I321" i="1" s="1"/>
  <c r="H320" i="1"/>
  <c r="I320" i="1" s="1"/>
  <c r="G320" i="1"/>
  <c r="H319" i="1"/>
  <c r="F319" i="1" s="1"/>
  <c r="G319" i="1"/>
  <c r="I319" i="1" s="1"/>
  <c r="I318" i="1"/>
  <c r="H318" i="1"/>
  <c r="G318" i="1"/>
  <c r="F318" i="1"/>
  <c r="H317" i="1"/>
  <c r="G317" i="1"/>
  <c r="I317" i="1" s="1"/>
  <c r="F317" i="1"/>
  <c r="H316" i="1"/>
  <c r="I316" i="1" s="1"/>
  <c r="G316" i="1"/>
  <c r="H315" i="1"/>
  <c r="I315" i="1" s="1"/>
  <c r="G315" i="1"/>
  <c r="F315" i="1"/>
  <c r="H314" i="1"/>
  <c r="I314" i="1" s="1"/>
  <c r="G314" i="1"/>
  <c r="F314" i="1"/>
  <c r="H313" i="1"/>
  <c r="F313" i="1" s="1"/>
  <c r="G313" i="1"/>
  <c r="I313" i="1" s="1"/>
  <c r="H312" i="1"/>
  <c r="I312" i="1" s="1"/>
  <c r="G312" i="1"/>
  <c r="H311" i="1"/>
  <c r="F311" i="1" s="1"/>
  <c r="G311" i="1"/>
  <c r="I311" i="1" s="1"/>
  <c r="I310" i="1"/>
  <c r="H310" i="1"/>
  <c r="G310" i="1"/>
  <c r="F310" i="1"/>
  <c r="H309" i="1"/>
  <c r="G309" i="1"/>
  <c r="I309" i="1" s="1"/>
  <c r="F309" i="1"/>
  <c r="H308" i="1"/>
  <c r="I308" i="1" s="1"/>
  <c r="G308" i="1"/>
  <c r="H307" i="1"/>
  <c r="I307" i="1" s="1"/>
  <c r="G307" i="1"/>
  <c r="F307" i="1"/>
  <c r="H306" i="1"/>
  <c r="I306" i="1" s="1"/>
  <c r="G306" i="1"/>
  <c r="F306" i="1"/>
  <c r="H305" i="1"/>
  <c r="F305" i="1" s="1"/>
  <c r="G305" i="1"/>
  <c r="I305" i="1" s="1"/>
  <c r="H304" i="1"/>
  <c r="I304" i="1" s="1"/>
  <c r="G304" i="1"/>
  <c r="H303" i="1"/>
  <c r="F303" i="1" s="1"/>
  <c r="G303" i="1"/>
  <c r="I303" i="1" s="1"/>
  <c r="I302" i="1"/>
  <c r="H302" i="1"/>
  <c r="G302" i="1"/>
  <c r="F302" i="1"/>
  <c r="H301" i="1"/>
  <c r="G301" i="1"/>
  <c r="I301" i="1" s="1"/>
  <c r="F301" i="1"/>
  <c r="H300" i="1"/>
  <c r="I300" i="1" s="1"/>
  <c r="G300" i="1"/>
  <c r="H299" i="1"/>
  <c r="I299" i="1" s="1"/>
  <c r="G299" i="1"/>
  <c r="F299" i="1"/>
  <c r="H298" i="1"/>
  <c r="I298" i="1" s="1"/>
  <c r="G298" i="1"/>
  <c r="F298" i="1"/>
  <c r="H297" i="1"/>
  <c r="F297" i="1" s="1"/>
  <c r="G297" i="1"/>
  <c r="I297" i="1" s="1"/>
  <c r="H296" i="1"/>
  <c r="I296" i="1" s="1"/>
  <c r="G296" i="1"/>
  <c r="H295" i="1"/>
  <c r="F295" i="1" s="1"/>
  <c r="G295" i="1"/>
  <c r="I295" i="1" s="1"/>
  <c r="I294" i="1"/>
  <c r="H294" i="1"/>
  <c r="G294" i="1"/>
  <c r="F294" i="1"/>
  <c r="H293" i="1"/>
  <c r="G293" i="1"/>
  <c r="I293" i="1" s="1"/>
  <c r="F293" i="1"/>
  <c r="H292" i="1"/>
  <c r="I292" i="1" s="1"/>
  <c r="G292" i="1"/>
  <c r="H291" i="1"/>
  <c r="I291" i="1" s="1"/>
  <c r="G291" i="1"/>
  <c r="F291" i="1"/>
  <c r="H290" i="1"/>
  <c r="I290" i="1" s="1"/>
  <c r="G290" i="1"/>
  <c r="F290" i="1"/>
  <c r="H289" i="1"/>
  <c r="F289" i="1" s="1"/>
  <c r="G289" i="1"/>
  <c r="I289" i="1" s="1"/>
  <c r="H288" i="1"/>
  <c r="I288" i="1" s="1"/>
  <c r="G288" i="1"/>
  <c r="H287" i="1"/>
  <c r="F287" i="1" s="1"/>
  <c r="G287" i="1"/>
  <c r="I287" i="1" s="1"/>
  <c r="I286" i="1"/>
  <c r="H286" i="1"/>
  <c r="G286" i="1"/>
  <c r="F286" i="1"/>
  <c r="H285" i="1"/>
  <c r="G285" i="1"/>
  <c r="I285" i="1" s="1"/>
  <c r="F285" i="1"/>
  <c r="H284" i="1"/>
  <c r="I284" i="1" s="1"/>
  <c r="G284" i="1"/>
  <c r="H283" i="1"/>
  <c r="I283" i="1" s="1"/>
  <c r="G283" i="1"/>
  <c r="F283" i="1"/>
  <c r="H282" i="1"/>
  <c r="I282" i="1" s="1"/>
  <c r="G282" i="1"/>
  <c r="F282" i="1"/>
  <c r="H281" i="1"/>
  <c r="F281" i="1" s="1"/>
  <c r="G281" i="1"/>
  <c r="I281" i="1" s="1"/>
  <c r="H280" i="1"/>
  <c r="I280" i="1" s="1"/>
  <c r="G280" i="1"/>
  <c r="H279" i="1"/>
  <c r="F279" i="1" s="1"/>
  <c r="G279" i="1"/>
  <c r="I279" i="1" s="1"/>
  <c r="I278" i="1"/>
  <c r="H278" i="1"/>
  <c r="G278" i="1"/>
  <c r="F278" i="1"/>
  <c r="H277" i="1"/>
  <c r="G277" i="1"/>
  <c r="I277" i="1" s="1"/>
  <c r="F277" i="1"/>
  <c r="H276" i="1"/>
  <c r="I276" i="1" s="1"/>
  <c r="G276" i="1"/>
  <c r="H275" i="1"/>
  <c r="I275" i="1" s="1"/>
  <c r="G275" i="1"/>
  <c r="F275" i="1"/>
  <c r="H274" i="1"/>
  <c r="I274" i="1" s="1"/>
  <c r="G274" i="1"/>
  <c r="F274" i="1"/>
  <c r="J273" i="1"/>
  <c r="H273" i="1"/>
  <c r="F273" i="1" s="1"/>
  <c r="G273" i="1"/>
  <c r="I273" i="1" s="1"/>
  <c r="H272" i="1"/>
  <c r="I272" i="1" s="1"/>
  <c r="G272" i="1"/>
  <c r="H271" i="1"/>
  <c r="G271" i="1"/>
  <c r="I271" i="1" s="1"/>
  <c r="F271" i="1"/>
  <c r="I270" i="1"/>
  <c r="H270" i="1"/>
  <c r="G270" i="1"/>
  <c r="F270" i="1"/>
  <c r="H269" i="1"/>
  <c r="G269" i="1"/>
  <c r="I269" i="1" s="1"/>
  <c r="F269" i="1"/>
  <c r="H268" i="1"/>
  <c r="G268" i="1"/>
  <c r="C266" i="2" s="1"/>
  <c r="H267" i="1"/>
  <c r="D265" i="2" s="1"/>
  <c r="G267" i="1"/>
  <c r="C265" i="2" s="1"/>
  <c r="F267" i="1"/>
  <c r="E265" i="2" s="1"/>
  <c r="H266" i="1"/>
  <c r="D264" i="2" s="1"/>
  <c r="G266" i="1"/>
  <c r="C264" i="2" s="1"/>
  <c r="F266" i="1"/>
  <c r="E264" i="2" s="1"/>
  <c r="H265" i="1"/>
  <c r="D263" i="2" s="1"/>
  <c r="G265" i="1"/>
  <c r="C263" i="2" s="1"/>
  <c r="H264" i="1"/>
  <c r="D262" i="2" s="1"/>
  <c r="G264" i="1"/>
  <c r="C262" i="2" s="1"/>
  <c r="H263" i="1"/>
  <c r="D261" i="2" s="1"/>
  <c r="G263" i="1"/>
  <c r="C261" i="2" s="1"/>
  <c r="I262" i="1"/>
  <c r="F260" i="2" s="1"/>
  <c r="H262" i="1"/>
  <c r="D260" i="2" s="1"/>
  <c r="G262" i="1"/>
  <c r="C260" i="2" s="1"/>
  <c r="F262" i="1"/>
  <c r="E260" i="2" s="1"/>
  <c r="H261" i="1"/>
  <c r="D259" i="2" s="1"/>
  <c r="G261" i="1"/>
  <c r="C259" i="2" s="1"/>
  <c r="F261" i="1"/>
  <c r="E259" i="2" s="1"/>
  <c r="H260" i="1"/>
  <c r="G260" i="1"/>
  <c r="C258" i="2" s="1"/>
  <c r="H259" i="1"/>
  <c r="D257" i="2" s="1"/>
  <c r="G259" i="1"/>
  <c r="C257" i="2" s="1"/>
  <c r="F259" i="1"/>
  <c r="E257" i="2" s="1"/>
  <c r="H258" i="1"/>
  <c r="D256" i="2" s="1"/>
  <c r="G258" i="1"/>
  <c r="C256" i="2" s="1"/>
  <c r="F258" i="1"/>
  <c r="E256" i="2" s="1"/>
  <c r="H257" i="1"/>
  <c r="D255" i="2" s="1"/>
  <c r="G257" i="1"/>
  <c r="C255" i="2" s="1"/>
  <c r="H256" i="1"/>
  <c r="D254" i="2" s="1"/>
  <c r="G256" i="1"/>
  <c r="C254" i="2" s="1"/>
  <c r="H255" i="1"/>
  <c r="D253" i="2" s="1"/>
  <c r="G255" i="1"/>
  <c r="C253" i="2" s="1"/>
  <c r="F255" i="1"/>
  <c r="E253" i="2" s="1"/>
  <c r="I254" i="1"/>
  <c r="F252" i="2" s="1"/>
  <c r="H254" i="1"/>
  <c r="D252" i="2" s="1"/>
  <c r="G254" i="1"/>
  <c r="C252" i="2" s="1"/>
  <c r="F254" i="1"/>
  <c r="E252" i="2" s="1"/>
  <c r="H253" i="1"/>
  <c r="D251" i="2" s="1"/>
  <c r="G253" i="1"/>
  <c r="C251" i="2" s="1"/>
  <c r="F253" i="1"/>
  <c r="E251" i="2" s="1"/>
  <c r="H252" i="1"/>
  <c r="G252" i="1"/>
  <c r="C250" i="2" s="1"/>
  <c r="H251" i="1"/>
  <c r="D249" i="2" s="1"/>
  <c r="G251" i="1"/>
  <c r="C249" i="2" s="1"/>
  <c r="F251" i="1"/>
  <c r="E249" i="2" s="1"/>
  <c r="H250" i="1"/>
  <c r="D248" i="2" s="1"/>
  <c r="G250" i="1"/>
  <c r="C248" i="2" s="1"/>
  <c r="F250" i="1"/>
  <c r="E248" i="2" s="1"/>
  <c r="H249" i="1"/>
  <c r="D247" i="2" s="1"/>
  <c r="G249" i="1"/>
  <c r="C247" i="2" s="1"/>
  <c r="H248" i="1"/>
  <c r="D246" i="2" s="1"/>
  <c r="G248" i="1"/>
  <c r="C246" i="2" s="1"/>
  <c r="H247" i="1"/>
  <c r="D245" i="2" s="1"/>
  <c r="G247" i="1"/>
  <c r="C245" i="2" s="1"/>
  <c r="I246" i="1"/>
  <c r="F244" i="2" s="1"/>
  <c r="H246" i="1"/>
  <c r="D244" i="2" s="1"/>
  <c r="G246" i="1"/>
  <c r="C244" i="2" s="1"/>
  <c r="F246" i="1"/>
  <c r="E244" i="2" s="1"/>
  <c r="H245" i="1"/>
  <c r="D243" i="2" s="1"/>
  <c r="G245" i="1"/>
  <c r="C243" i="2" s="1"/>
  <c r="F245" i="1"/>
  <c r="E243" i="2" s="1"/>
  <c r="H244" i="1"/>
  <c r="G244" i="1"/>
  <c r="C242" i="2" s="1"/>
  <c r="H243" i="1"/>
  <c r="D241" i="2" s="1"/>
  <c r="G243" i="1"/>
  <c r="C241" i="2" s="1"/>
  <c r="F243" i="1"/>
  <c r="E241" i="2" s="1"/>
  <c r="H242" i="1"/>
  <c r="D240" i="2" s="1"/>
  <c r="G242" i="1"/>
  <c r="C240" i="2" s="1"/>
  <c r="F242" i="1"/>
  <c r="E240" i="2" s="1"/>
  <c r="H241" i="1"/>
  <c r="D239" i="2" s="1"/>
  <c r="G241" i="1"/>
  <c r="C239" i="2" s="1"/>
  <c r="H240" i="1"/>
  <c r="D238" i="2" s="1"/>
  <c r="G240" i="1"/>
  <c r="C238" i="2" s="1"/>
  <c r="H239" i="1"/>
  <c r="D237" i="2" s="1"/>
  <c r="G239" i="1"/>
  <c r="C237" i="2" s="1"/>
  <c r="I238" i="1"/>
  <c r="F236" i="2" s="1"/>
  <c r="H238" i="1"/>
  <c r="D236" i="2" s="1"/>
  <c r="G238" i="1"/>
  <c r="C236" i="2" s="1"/>
  <c r="F238" i="1"/>
  <c r="E236" i="2" s="1"/>
  <c r="H237" i="1"/>
  <c r="D235" i="2" s="1"/>
  <c r="G237" i="1"/>
  <c r="C235" i="2" s="1"/>
  <c r="F237" i="1"/>
  <c r="E235" i="2" s="1"/>
  <c r="H236" i="1"/>
  <c r="G236" i="1"/>
  <c r="C234" i="2" s="1"/>
  <c r="H235" i="1"/>
  <c r="D233" i="2" s="1"/>
  <c r="G235" i="1"/>
  <c r="C233" i="2" s="1"/>
  <c r="F235" i="1"/>
  <c r="E233" i="2" s="1"/>
  <c r="H234" i="1"/>
  <c r="G234" i="1"/>
  <c r="C232" i="2" s="1"/>
  <c r="H233" i="1"/>
  <c r="D231" i="2" s="1"/>
  <c r="G233" i="1"/>
  <c r="C231" i="2" s="1"/>
  <c r="H232" i="1"/>
  <c r="D230" i="2" s="1"/>
  <c r="G232" i="1"/>
  <c r="C230" i="2" s="1"/>
  <c r="H231" i="1"/>
  <c r="D229" i="2" s="1"/>
  <c r="G231" i="1"/>
  <c r="F231" i="1"/>
  <c r="E229" i="2" s="1"/>
  <c r="I230" i="1"/>
  <c r="F228" i="2" s="1"/>
  <c r="H230" i="1"/>
  <c r="D228" i="2" s="1"/>
  <c r="G230" i="1"/>
  <c r="C228" i="2" s="1"/>
  <c r="F230" i="1"/>
  <c r="E228" i="2" s="1"/>
  <c r="H229" i="1"/>
  <c r="D227" i="2" s="1"/>
  <c r="G229" i="1"/>
  <c r="C227" i="2" s="1"/>
  <c r="F229" i="1"/>
  <c r="E227" i="2" s="1"/>
  <c r="H228" i="1"/>
  <c r="G228" i="1"/>
  <c r="C226" i="2" s="1"/>
  <c r="H227" i="1"/>
  <c r="D225" i="2" s="1"/>
  <c r="G227" i="1"/>
  <c r="C225" i="2" s="1"/>
  <c r="F227" i="1"/>
  <c r="E225" i="2" s="1"/>
  <c r="H226" i="1"/>
  <c r="D224" i="2" s="1"/>
  <c r="G226" i="1"/>
  <c r="C224" i="2" s="1"/>
  <c r="F226" i="1"/>
  <c r="E224" i="2" s="1"/>
  <c r="H225" i="1"/>
  <c r="D223" i="2" s="1"/>
  <c r="G225" i="1"/>
  <c r="C223" i="2" s="1"/>
  <c r="H224" i="1"/>
  <c r="G224" i="1"/>
  <c r="C222" i="2" s="1"/>
  <c r="F224" i="1"/>
  <c r="E222" i="2" s="1"/>
  <c r="H223" i="1"/>
  <c r="D221" i="2" s="1"/>
  <c r="G223" i="1"/>
  <c r="F223" i="1"/>
  <c r="E221" i="2" s="1"/>
  <c r="I222" i="1"/>
  <c r="H222" i="1"/>
  <c r="D220" i="2" s="1"/>
  <c r="G222" i="1"/>
  <c r="C220" i="2" s="1"/>
  <c r="F222" i="1"/>
  <c r="E220" i="2" s="1"/>
  <c r="H221" i="1"/>
  <c r="D219" i="2" s="1"/>
  <c r="G221" i="1"/>
  <c r="F221" i="1"/>
  <c r="E219" i="2" s="1"/>
  <c r="H220" i="1"/>
  <c r="D218" i="2" s="1"/>
  <c r="G220" i="1"/>
  <c r="C218" i="2" s="1"/>
  <c r="I219" i="1"/>
  <c r="H219" i="1"/>
  <c r="D217" i="2" s="1"/>
  <c r="G219" i="1"/>
  <c r="C217" i="2" s="1"/>
  <c r="F219" i="1"/>
  <c r="E217" i="2" s="1"/>
  <c r="J218" i="1"/>
  <c r="G216" i="2" s="1"/>
  <c r="I218" i="1"/>
  <c r="H218" i="1"/>
  <c r="D216" i="2" s="1"/>
  <c r="G218" i="1"/>
  <c r="C216" i="2" s="1"/>
  <c r="F218" i="1"/>
  <c r="E216" i="2" s="1"/>
  <c r="H217" i="1"/>
  <c r="G217" i="1"/>
  <c r="C215" i="2" s="1"/>
  <c r="H216" i="1"/>
  <c r="G216" i="1"/>
  <c r="C214" i="2" s="1"/>
  <c r="F216" i="1"/>
  <c r="E214" i="2" s="1"/>
  <c r="H215" i="1"/>
  <c r="D213" i="2" s="1"/>
  <c r="G215" i="1"/>
  <c r="C213" i="2" s="1"/>
  <c r="F215" i="1"/>
  <c r="E213" i="2" s="1"/>
  <c r="H214" i="1"/>
  <c r="D212" i="2" s="1"/>
  <c r="G214" i="1"/>
  <c r="C212" i="2" s="1"/>
  <c r="F214" i="1"/>
  <c r="E212" i="2" s="1"/>
  <c r="H213" i="1"/>
  <c r="D211" i="2" s="1"/>
  <c r="G213" i="1"/>
  <c r="F213" i="1"/>
  <c r="E211" i="2" s="1"/>
  <c r="H212" i="1"/>
  <c r="D210" i="2" s="1"/>
  <c r="G212" i="1"/>
  <c r="C210" i="2" s="1"/>
  <c r="F212" i="1"/>
  <c r="E210" i="2" s="1"/>
  <c r="H211" i="1"/>
  <c r="D209" i="2" s="1"/>
  <c r="G211" i="1"/>
  <c r="C209" i="2" s="1"/>
  <c r="F211" i="1"/>
  <c r="E209" i="2" s="1"/>
  <c r="H210" i="1"/>
  <c r="D208" i="2" s="1"/>
  <c r="G210" i="1"/>
  <c r="C208" i="2" s="1"/>
  <c r="H209" i="1"/>
  <c r="G209" i="1"/>
  <c r="C207" i="2" s="1"/>
  <c r="H208" i="1"/>
  <c r="G208" i="1"/>
  <c r="C206" i="2" s="1"/>
  <c r="F208" i="1"/>
  <c r="E206" i="2" s="1"/>
  <c r="H207" i="1"/>
  <c r="D205" i="2" s="1"/>
  <c r="G207" i="1"/>
  <c r="C205" i="2" s="1"/>
  <c r="H206" i="1"/>
  <c r="D204" i="2" s="1"/>
  <c r="G206" i="1"/>
  <c r="C204" i="2" s="1"/>
  <c r="F206" i="1"/>
  <c r="E204" i="2" s="1"/>
  <c r="H205" i="1"/>
  <c r="D203" i="2" s="1"/>
  <c r="G205" i="1"/>
  <c r="F205" i="1"/>
  <c r="E203" i="2" s="1"/>
  <c r="H204" i="1"/>
  <c r="D202" i="2" s="1"/>
  <c r="G204" i="1"/>
  <c r="C202" i="2" s="1"/>
  <c r="H203" i="1"/>
  <c r="D201" i="2" s="1"/>
  <c r="G203" i="1"/>
  <c r="C201" i="2" s="1"/>
  <c r="H202" i="1"/>
  <c r="D200" i="2" s="1"/>
  <c r="G202" i="1"/>
  <c r="C200" i="2" s="1"/>
  <c r="I201" i="1"/>
  <c r="F199" i="2" s="1"/>
  <c r="H201" i="1"/>
  <c r="D199" i="2" s="1"/>
  <c r="G201" i="1"/>
  <c r="C199" i="2" s="1"/>
  <c r="I200" i="1"/>
  <c r="F198" i="2" s="1"/>
  <c r="H200" i="1"/>
  <c r="D198" i="2" s="1"/>
  <c r="G200" i="1"/>
  <c r="C198" i="2" s="1"/>
  <c r="I199" i="1"/>
  <c r="F197" i="2" s="1"/>
  <c r="H199" i="1"/>
  <c r="D197" i="2" s="1"/>
  <c r="G199" i="1"/>
  <c r="C197" i="2" s="1"/>
  <c r="H198" i="1"/>
  <c r="D196" i="2" s="1"/>
  <c r="G198" i="1"/>
  <c r="C196" i="2" s="1"/>
  <c r="H197" i="1"/>
  <c r="D195" i="2" s="1"/>
  <c r="G197" i="1"/>
  <c r="I196" i="1"/>
  <c r="F194" i="2" s="1"/>
  <c r="H196" i="1"/>
  <c r="D194" i="2" s="1"/>
  <c r="G196" i="1"/>
  <c r="C194" i="2" s="1"/>
  <c r="F196" i="1"/>
  <c r="E194" i="2" s="1"/>
  <c r="H195" i="1"/>
  <c r="D193" i="2" s="1"/>
  <c r="G195" i="1"/>
  <c r="C193" i="2" s="1"/>
  <c r="F195" i="1"/>
  <c r="E193" i="2" s="1"/>
  <c r="J194" i="1"/>
  <c r="G192" i="2" s="1"/>
  <c r="I194" i="1"/>
  <c r="H194" i="1"/>
  <c r="D192" i="2" s="1"/>
  <c r="G194" i="1"/>
  <c r="C192" i="2" s="1"/>
  <c r="F194" i="1"/>
  <c r="E192" i="2" s="1"/>
  <c r="H193" i="1"/>
  <c r="D191" i="2" s="1"/>
  <c r="G193" i="1"/>
  <c r="C191" i="2" s="1"/>
  <c r="F193" i="1"/>
  <c r="E191" i="2" s="1"/>
  <c r="I192" i="1"/>
  <c r="F190" i="2" s="1"/>
  <c r="H192" i="1"/>
  <c r="D190" i="2" s="1"/>
  <c r="G192" i="1"/>
  <c r="C190" i="2" s="1"/>
  <c r="F192" i="1"/>
  <c r="E190" i="2" s="1"/>
  <c r="H191" i="1"/>
  <c r="D189" i="2" s="1"/>
  <c r="G191" i="1"/>
  <c r="C189" i="2" s="1"/>
  <c r="I190" i="1"/>
  <c r="F188" i="2" s="1"/>
  <c r="H190" i="1"/>
  <c r="D188" i="2" s="1"/>
  <c r="G190" i="1"/>
  <c r="C188" i="2" s="1"/>
  <c r="H189" i="1"/>
  <c r="D187" i="2" s="1"/>
  <c r="G189" i="1"/>
  <c r="H188" i="1"/>
  <c r="D186" i="2" s="1"/>
  <c r="G188" i="1"/>
  <c r="C186" i="2" s="1"/>
  <c r="J187" i="1"/>
  <c r="G185" i="2" s="1"/>
  <c r="I187" i="1"/>
  <c r="F185" i="2" s="1"/>
  <c r="H187" i="1"/>
  <c r="D185" i="2" s="1"/>
  <c r="G187" i="1"/>
  <c r="C185" i="2" s="1"/>
  <c r="F187" i="1"/>
  <c r="E185" i="2" s="1"/>
  <c r="I186" i="1"/>
  <c r="H186" i="1"/>
  <c r="D184" i="2" s="1"/>
  <c r="G186" i="1"/>
  <c r="C184" i="2" s="1"/>
  <c r="I185" i="1"/>
  <c r="F183" i="2" s="1"/>
  <c r="H185" i="1"/>
  <c r="D183" i="2" s="1"/>
  <c r="G185" i="1"/>
  <c r="C183" i="2" s="1"/>
  <c r="I184" i="1"/>
  <c r="F182" i="2" s="1"/>
  <c r="H184" i="1"/>
  <c r="D182" i="2" s="1"/>
  <c r="G184" i="1"/>
  <c r="C182" i="2" s="1"/>
  <c r="J183" i="1"/>
  <c r="G181" i="2" s="1"/>
  <c r="I183" i="1"/>
  <c r="F181" i="2" s="1"/>
  <c r="H183" i="1"/>
  <c r="D181" i="2" s="1"/>
  <c r="G183" i="1"/>
  <c r="C181" i="2" s="1"/>
  <c r="F183" i="1"/>
  <c r="E181" i="2" s="1"/>
  <c r="H182" i="1"/>
  <c r="D180" i="2" s="1"/>
  <c r="G182" i="1"/>
  <c r="C180" i="2" s="1"/>
  <c r="F182" i="1"/>
  <c r="E180" i="2" s="1"/>
  <c r="H181" i="1"/>
  <c r="G181" i="1"/>
  <c r="F181" i="1"/>
  <c r="H180" i="1"/>
  <c r="D179" i="2" s="1"/>
  <c r="G180" i="1"/>
  <c r="C179" i="2" s="1"/>
  <c r="F180" i="1"/>
  <c r="E179" i="2" s="1"/>
  <c r="H179" i="1"/>
  <c r="D178" i="2" s="1"/>
  <c r="G179" i="1"/>
  <c r="C178" i="2" s="1"/>
  <c r="H178" i="1"/>
  <c r="D177" i="2" s="1"/>
  <c r="G178" i="1"/>
  <c r="C177" i="2" s="1"/>
  <c r="H177" i="1"/>
  <c r="D176" i="2" s="1"/>
  <c r="G177" i="1"/>
  <c r="C176" i="2" s="1"/>
  <c r="J176" i="1"/>
  <c r="G175" i="2" s="1"/>
  <c r="I176" i="1"/>
  <c r="F175" i="2" s="1"/>
  <c r="H176" i="1"/>
  <c r="D175" i="2" s="1"/>
  <c r="G176" i="1"/>
  <c r="C175" i="2" s="1"/>
  <c r="F176" i="1"/>
  <c r="E175" i="2" s="1"/>
  <c r="I175" i="1"/>
  <c r="F174" i="2" s="1"/>
  <c r="H175" i="1"/>
  <c r="D174" i="2" s="1"/>
  <c r="G175" i="1"/>
  <c r="C174" i="2" s="1"/>
  <c r="I174" i="1"/>
  <c r="F173" i="2" s="1"/>
  <c r="H174" i="1"/>
  <c r="D173" i="2" s="1"/>
  <c r="G174" i="1"/>
  <c r="C173" i="2" s="1"/>
  <c r="F174" i="1"/>
  <c r="E173" i="2" s="1"/>
  <c r="H173" i="1"/>
  <c r="D172" i="2" s="1"/>
  <c r="G173" i="1"/>
  <c r="C172" i="2" s="1"/>
  <c r="F173" i="1"/>
  <c r="E172" i="2" s="1"/>
  <c r="H172" i="1"/>
  <c r="D171" i="2" s="1"/>
  <c r="G172" i="1"/>
  <c r="C171" i="2" s="1"/>
  <c r="F172" i="1"/>
  <c r="E171" i="2" s="1"/>
  <c r="H171" i="1"/>
  <c r="D170" i="2" s="1"/>
  <c r="G171" i="1"/>
  <c r="C170" i="2" s="1"/>
  <c r="H170" i="1"/>
  <c r="D169" i="2" s="1"/>
  <c r="G170" i="1"/>
  <c r="C169" i="2" s="1"/>
  <c r="H169" i="1"/>
  <c r="D168" i="2" s="1"/>
  <c r="G169" i="1"/>
  <c r="C168" i="2" s="1"/>
  <c r="J168" i="1"/>
  <c r="G167" i="2" s="1"/>
  <c r="I168" i="1"/>
  <c r="F167" i="2" s="1"/>
  <c r="H168" i="1"/>
  <c r="D167" i="2" s="1"/>
  <c r="G168" i="1"/>
  <c r="C167" i="2" s="1"/>
  <c r="F168" i="1"/>
  <c r="E167" i="2" s="1"/>
  <c r="I167" i="1"/>
  <c r="F166" i="2" s="1"/>
  <c r="H167" i="1"/>
  <c r="D166" i="2" s="1"/>
  <c r="G167" i="1"/>
  <c r="C166" i="2" s="1"/>
  <c r="H166" i="1"/>
  <c r="D165" i="2" s="1"/>
  <c r="G166" i="1"/>
  <c r="C165" i="2" s="1"/>
  <c r="F166" i="1"/>
  <c r="E165" i="2" s="1"/>
  <c r="H165" i="1"/>
  <c r="D164" i="2" s="1"/>
  <c r="G165" i="1"/>
  <c r="C164" i="2" s="1"/>
  <c r="F165" i="1"/>
  <c r="E164" i="2" s="1"/>
  <c r="H164" i="1"/>
  <c r="D163" i="2" s="1"/>
  <c r="G164" i="1"/>
  <c r="C163" i="2" s="1"/>
  <c r="F164" i="1"/>
  <c r="E163" i="2" s="1"/>
  <c r="H163" i="1"/>
  <c r="D162" i="2" s="1"/>
  <c r="G163" i="1"/>
  <c r="C162" i="2" s="1"/>
  <c r="H162" i="1"/>
  <c r="D161" i="2" s="1"/>
  <c r="G162" i="1"/>
  <c r="C161" i="2" s="1"/>
  <c r="H161" i="1"/>
  <c r="D160" i="2" s="1"/>
  <c r="G161" i="1"/>
  <c r="C160" i="2" s="1"/>
  <c r="J160" i="1"/>
  <c r="G159" i="2" s="1"/>
  <c r="I160" i="1"/>
  <c r="F159" i="2" s="1"/>
  <c r="H160" i="1"/>
  <c r="D159" i="2" s="1"/>
  <c r="G160" i="1"/>
  <c r="C159" i="2" s="1"/>
  <c r="F160" i="1"/>
  <c r="E159" i="2" s="1"/>
  <c r="H159" i="1"/>
  <c r="D158" i="2" s="1"/>
  <c r="G159" i="1"/>
  <c r="C158" i="2" s="1"/>
  <c r="H158" i="1"/>
  <c r="D157" i="2" s="1"/>
  <c r="G158" i="1"/>
  <c r="C157" i="2" s="1"/>
  <c r="F158" i="1"/>
  <c r="E157" i="2" s="1"/>
  <c r="H157" i="1"/>
  <c r="D156" i="2" s="1"/>
  <c r="G157" i="1"/>
  <c r="C156" i="2" s="1"/>
  <c r="F157" i="1"/>
  <c r="E156" i="2" s="1"/>
  <c r="H156" i="1"/>
  <c r="D155" i="2" s="1"/>
  <c r="G156" i="1"/>
  <c r="C155" i="2" s="1"/>
  <c r="F156" i="1"/>
  <c r="E155" i="2" s="1"/>
  <c r="H155" i="1"/>
  <c r="D154" i="2" s="1"/>
  <c r="G155" i="1"/>
  <c r="C154" i="2" s="1"/>
  <c r="H154" i="1"/>
  <c r="D153" i="2" s="1"/>
  <c r="G154" i="1"/>
  <c r="C153" i="2" s="1"/>
  <c r="H153" i="1"/>
  <c r="D152" i="2" s="1"/>
  <c r="G153" i="1"/>
  <c r="C152" i="2" s="1"/>
  <c r="J152" i="1"/>
  <c r="G151" i="2" s="1"/>
  <c r="I152" i="1"/>
  <c r="F151" i="2" s="1"/>
  <c r="H152" i="1"/>
  <c r="D151" i="2" s="1"/>
  <c r="G152" i="1"/>
  <c r="C151" i="2" s="1"/>
  <c r="F152" i="1"/>
  <c r="E151" i="2" s="1"/>
  <c r="H151" i="1"/>
  <c r="D150" i="2" s="1"/>
  <c r="G151" i="1"/>
  <c r="C150" i="2" s="1"/>
  <c r="H150" i="1"/>
  <c r="D149" i="2" s="1"/>
  <c r="G150" i="1"/>
  <c r="C149" i="2" s="1"/>
  <c r="F150" i="1"/>
  <c r="E149" i="2" s="1"/>
  <c r="H149" i="1"/>
  <c r="D148" i="2" s="1"/>
  <c r="G149" i="1"/>
  <c r="C148" i="2" s="1"/>
  <c r="F149" i="1"/>
  <c r="E148" i="2" s="1"/>
  <c r="H148" i="1"/>
  <c r="D147" i="2" s="1"/>
  <c r="G148" i="1"/>
  <c r="C147" i="2" s="1"/>
  <c r="F148" i="1"/>
  <c r="E147" i="2" s="1"/>
  <c r="H147" i="1"/>
  <c r="D146" i="2" s="1"/>
  <c r="G147" i="1"/>
  <c r="C146" i="2" s="1"/>
  <c r="H146" i="1"/>
  <c r="D145" i="2" s="1"/>
  <c r="G146" i="1"/>
  <c r="C145" i="2" s="1"/>
  <c r="H145" i="1"/>
  <c r="D144" i="2" s="1"/>
  <c r="G145" i="1"/>
  <c r="C144" i="2" s="1"/>
  <c r="J144" i="1"/>
  <c r="G143" i="2" s="1"/>
  <c r="I144" i="1"/>
  <c r="F143" i="2" s="1"/>
  <c r="H144" i="1"/>
  <c r="D143" i="2" s="1"/>
  <c r="G144" i="1"/>
  <c r="C143" i="2" s="1"/>
  <c r="F144" i="1"/>
  <c r="E143" i="2" s="1"/>
  <c r="H143" i="1"/>
  <c r="D142" i="2" s="1"/>
  <c r="G143" i="1"/>
  <c r="C142" i="2" s="1"/>
  <c r="H142" i="1"/>
  <c r="D141" i="2" s="1"/>
  <c r="G142" i="1"/>
  <c r="C141" i="2" s="1"/>
  <c r="F142" i="1"/>
  <c r="E141" i="2" s="1"/>
  <c r="H141" i="1"/>
  <c r="D140" i="2" s="1"/>
  <c r="G141" i="1"/>
  <c r="C140" i="2" s="1"/>
  <c r="F141" i="1"/>
  <c r="E140" i="2" s="1"/>
  <c r="H140" i="1"/>
  <c r="D139" i="2" s="1"/>
  <c r="G140" i="1"/>
  <c r="C139" i="2" s="1"/>
  <c r="F140" i="1"/>
  <c r="E139" i="2" s="1"/>
  <c r="H139" i="1"/>
  <c r="D138" i="2" s="1"/>
  <c r="G139" i="1"/>
  <c r="C138" i="2" s="1"/>
  <c r="H138" i="1"/>
  <c r="D137" i="2" s="1"/>
  <c r="G138" i="1"/>
  <c r="C137" i="2" s="1"/>
  <c r="H137" i="1"/>
  <c r="D136" i="2" s="1"/>
  <c r="G137" i="1"/>
  <c r="C136" i="2" s="1"/>
  <c r="J136" i="1"/>
  <c r="G135" i="2" s="1"/>
  <c r="I136" i="1"/>
  <c r="F135" i="2" s="1"/>
  <c r="H136" i="1"/>
  <c r="D135" i="2" s="1"/>
  <c r="G136" i="1"/>
  <c r="C135" i="2" s="1"/>
  <c r="F136" i="1"/>
  <c r="E135" i="2" s="1"/>
  <c r="H135" i="1"/>
  <c r="D134" i="2" s="1"/>
  <c r="G135" i="1"/>
  <c r="C134" i="2" s="1"/>
  <c r="H134" i="1"/>
  <c r="D133" i="2" s="1"/>
  <c r="G134" i="1"/>
  <c r="C133" i="2" s="1"/>
  <c r="F134" i="1"/>
  <c r="E133" i="2" s="1"/>
  <c r="H133" i="1"/>
  <c r="D132" i="2" s="1"/>
  <c r="G133" i="1"/>
  <c r="C132" i="2" s="1"/>
  <c r="F133" i="1"/>
  <c r="E132" i="2" s="1"/>
  <c r="H132" i="1"/>
  <c r="D131" i="2" s="1"/>
  <c r="G132" i="1"/>
  <c r="C131" i="2" s="1"/>
  <c r="F132" i="1"/>
  <c r="E131" i="2" s="1"/>
  <c r="H131" i="1"/>
  <c r="D130" i="2" s="1"/>
  <c r="G131" i="1"/>
  <c r="C130" i="2" s="1"/>
  <c r="H130" i="1"/>
  <c r="D129" i="2" s="1"/>
  <c r="G130" i="1"/>
  <c r="C129" i="2" s="1"/>
  <c r="H129" i="1"/>
  <c r="D128" i="2" s="1"/>
  <c r="G129" i="1"/>
  <c r="C128" i="2" s="1"/>
  <c r="J128" i="1"/>
  <c r="G127" i="2" s="1"/>
  <c r="I128" i="1"/>
  <c r="F127" i="2" s="1"/>
  <c r="H128" i="1"/>
  <c r="D127" i="2" s="1"/>
  <c r="G128" i="1"/>
  <c r="C127" i="2" s="1"/>
  <c r="F128" i="1"/>
  <c r="E127" i="2" s="1"/>
  <c r="H127" i="1"/>
  <c r="D126" i="2" s="1"/>
  <c r="G127" i="1"/>
  <c r="C126" i="2" s="1"/>
  <c r="H126" i="1"/>
  <c r="D125" i="2" s="1"/>
  <c r="G126" i="1"/>
  <c r="C125" i="2" s="1"/>
  <c r="F126" i="1"/>
  <c r="E125" i="2" s="1"/>
  <c r="H125" i="1"/>
  <c r="D124" i="2" s="1"/>
  <c r="G125" i="1"/>
  <c r="C124" i="2" s="1"/>
  <c r="F125" i="1"/>
  <c r="E124" i="2" s="1"/>
  <c r="H124" i="1"/>
  <c r="D123" i="2" s="1"/>
  <c r="G124" i="1"/>
  <c r="C123" i="2" s="1"/>
  <c r="F124" i="1"/>
  <c r="E123" i="2" s="1"/>
  <c r="H123" i="1"/>
  <c r="D122" i="2" s="1"/>
  <c r="G123" i="1"/>
  <c r="C122" i="2" s="1"/>
  <c r="H122" i="1"/>
  <c r="D121" i="2" s="1"/>
  <c r="G122" i="1"/>
  <c r="C121" i="2" s="1"/>
  <c r="H121" i="1"/>
  <c r="D120" i="2" s="1"/>
  <c r="G121" i="1"/>
  <c r="C120" i="2" s="1"/>
  <c r="J120" i="1"/>
  <c r="G119" i="2" s="1"/>
  <c r="I120" i="1"/>
  <c r="F119" i="2" s="1"/>
  <c r="H120" i="1"/>
  <c r="D119" i="2" s="1"/>
  <c r="G120" i="1"/>
  <c r="C119" i="2" s="1"/>
  <c r="F120" i="1"/>
  <c r="E119" i="2" s="1"/>
  <c r="H119" i="1"/>
  <c r="D118" i="2" s="1"/>
  <c r="G119" i="1"/>
  <c r="C118" i="2" s="1"/>
  <c r="H118" i="1"/>
  <c r="D117" i="2" s="1"/>
  <c r="G118" i="1"/>
  <c r="C117" i="2" s="1"/>
  <c r="F118" i="1"/>
  <c r="E117" i="2" s="1"/>
  <c r="H117" i="1"/>
  <c r="D116" i="2" s="1"/>
  <c r="G117" i="1"/>
  <c r="C116" i="2" s="1"/>
  <c r="F117" i="1"/>
  <c r="E116" i="2" s="1"/>
  <c r="H116" i="1"/>
  <c r="D115" i="2" s="1"/>
  <c r="G116" i="1"/>
  <c r="C115" i="2" s="1"/>
  <c r="F116" i="1"/>
  <c r="E115" i="2" s="1"/>
  <c r="H115" i="1"/>
  <c r="D114" i="2" s="1"/>
  <c r="G115" i="1"/>
  <c r="C114" i="2" s="1"/>
  <c r="H114" i="1"/>
  <c r="D113" i="2" s="1"/>
  <c r="G114" i="1"/>
  <c r="C113" i="2" s="1"/>
  <c r="H113" i="1"/>
  <c r="D112" i="2" s="1"/>
  <c r="G113" i="1"/>
  <c r="C112" i="2" s="1"/>
  <c r="J112" i="1"/>
  <c r="G111" i="2" s="1"/>
  <c r="I112" i="1"/>
  <c r="F111" i="2" s="1"/>
  <c r="H112" i="1"/>
  <c r="D111" i="2" s="1"/>
  <c r="G112" i="1"/>
  <c r="C111" i="2" s="1"/>
  <c r="F112" i="1"/>
  <c r="E111" i="2" s="1"/>
  <c r="H111" i="1"/>
  <c r="D110" i="2" s="1"/>
  <c r="G111" i="1"/>
  <c r="C110" i="2" s="1"/>
  <c r="H110" i="1"/>
  <c r="D109" i="2" s="1"/>
  <c r="G110" i="1"/>
  <c r="C109" i="2" s="1"/>
  <c r="F110" i="1"/>
  <c r="E109" i="2" s="1"/>
  <c r="H109" i="1"/>
  <c r="D108" i="2" s="1"/>
  <c r="G109" i="1"/>
  <c r="C108" i="2" s="1"/>
  <c r="F109" i="1"/>
  <c r="E108" i="2" s="1"/>
  <c r="H108" i="1"/>
  <c r="D107" i="2" s="1"/>
  <c r="G108" i="1"/>
  <c r="C107" i="2" s="1"/>
  <c r="F108" i="1"/>
  <c r="E107" i="2" s="1"/>
  <c r="H107" i="1"/>
  <c r="D106" i="2" s="1"/>
  <c r="G107" i="1"/>
  <c r="C106" i="2" s="1"/>
  <c r="H106" i="1"/>
  <c r="D105" i="2" s="1"/>
  <c r="G106" i="1"/>
  <c r="C105" i="2" s="1"/>
  <c r="H105" i="1"/>
  <c r="D104" i="2" s="1"/>
  <c r="G105" i="1"/>
  <c r="C104" i="2" s="1"/>
  <c r="J104" i="1"/>
  <c r="G103" i="2" s="1"/>
  <c r="I104" i="1"/>
  <c r="F103" i="2" s="1"/>
  <c r="H104" i="1"/>
  <c r="D103" i="2" s="1"/>
  <c r="G104" i="1"/>
  <c r="C103" i="2" s="1"/>
  <c r="F104" i="1"/>
  <c r="E103" i="2" s="1"/>
  <c r="H103" i="1"/>
  <c r="D102" i="2" s="1"/>
  <c r="G103" i="1"/>
  <c r="C102" i="2" s="1"/>
  <c r="H102" i="1"/>
  <c r="D101" i="2" s="1"/>
  <c r="G102" i="1"/>
  <c r="C101" i="2" s="1"/>
  <c r="F102" i="1"/>
  <c r="E101" i="2" s="1"/>
  <c r="H101" i="1"/>
  <c r="D100" i="2" s="1"/>
  <c r="G101" i="1"/>
  <c r="C100" i="2" s="1"/>
  <c r="F101" i="1"/>
  <c r="E100" i="2" s="1"/>
  <c r="H100" i="1"/>
  <c r="D99" i="2" s="1"/>
  <c r="G100" i="1"/>
  <c r="C99" i="2" s="1"/>
  <c r="F100" i="1"/>
  <c r="E99" i="2" s="1"/>
  <c r="H99" i="1"/>
  <c r="D98" i="2" s="1"/>
  <c r="G99" i="1"/>
  <c r="C98" i="2" s="1"/>
  <c r="H98" i="1"/>
  <c r="D97" i="2" s="1"/>
  <c r="G98" i="1"/>
  <c r="C97" i="2" s="1"/>
  <c r="H97" i="1"/>
  <c r="D96" i="2" s="1"/>
  <c r="G97" i="1"/>
  <c r="C96" i="2" s="1"/>
  <c r="H96" i="1"/>
  <c r="D95" i="2" s="1"/>
  <c r="G96" i="1"/>
  <c r="C95" i="2" s="1"/>
  <c r="H95" i="1"/>
  <c r="D94" i="2" s="1"/>
  <c r="G95" i="1"/>
  <c r="C94" i="2" s="1"/>
  <c r="H94" i="1"/>
  <c r="D93" i="2" s="1"/>
  <c r="G94" i="1"/>
  <c r="C93" i="2" s="1"/>
  <c r="F94" i="1"/>
  <c r="E93" i="2" s="1"/>
  <c r="H93" i="1"/>
  <c r="D92" i="2" s="1"/>
  <c r="G93" i="1"/>
  <c r="C92" i="2" s="1"/>
  <c r="F93" i="1"/>
  <c r="E92" i="2" s="1"/>
  <c r="H92" i="1"/>
  <c r="D91" i="2" s="1"/>
  <c r="G92" i="1"/>
  <c r="C91" i="2" s="1"/>
  <c r="F92" i="1"/>
  <c r="E91" i="2" s="1"/>
  <c r="H91" i="1"/>
  <c r="D90" i="2" s="1"/>
  <c r="G91" i="1"/>
  <c r="C90" i="2" s="1"/>
  <c r="H90" i="1"/>
  <c r="D89" i="2" s="1"/>
  <c r="G90" i="1"/>
  <c r="C89" i="2" s="1"/>
  <c r="H89" i="1"/>
  <c r="D88" i="2" s="1"/>
  <c r="G89" i="1"/>
  <c r="C88" i="2" s="1"/>
  <c r="H88" i="1"/>
  <c r="D87" i="2" s="1"/>
  <c r="G88" i="1"/>
  <c r="C87" i="2" s="1"/>
  <c r="H87" i="1"/>
  <c r="D86" i="2" s="1"/>
  <c r="G87" i="1"/>
  <c r="C86" i="2" s="1"/>
  <c r="H86" i="1"/>
  <c r="D85" i="2" s="1"/>
  <c r="G86" i="1"/>
  <c r="C85" i="2" s="1"/>
  <c r="F86" i="1"/>
  <c r="E85" i="2" s="1"/>
  <c r="H85" i="1"/>
  <c r="D84" i="2" s="1"/>
  <c r="G85" i="1"/>
  <c r="C84" i="2" s="1"/>
  <c r="F85" i="1"/>
  <c r="E84" i="2" s="1"/>
  <c r="H84" i="1"/>
  <c r="D83" i="2" s="1"/>
  <c r="G84" i="1"/>
  <c r="C83" i="2" s="1"/>
  <c r="F84" i="1"/>
  <c r="E83" i="2" s="1"/>
  <c r="H83" i="1"/>
  <c r="D82" i="2" s="1"/>
  <c r="G83" i="1"/>
  <c r="C82" i="2" s="1"/>
  <c r="H82" i="1"/>
  <c r="D81" i="2" s="1"/>
  <c r="G82" i="1"/>
  <c r="C81" i="2" s="1"/>
  <c r="H81" i="1"/>
  <c r="D80" i="2" s="1"/>
  <c r="G81" i="1"/>
  <c r="C80" i="2" s="1"/>
  <c r="H80" i="1"/>
  <c r="D79" i="2" s="1"/>
  <c r="G80" i="1"/>
  <c r="C79" i="2" s="1"/>
  <c r="H79" i="1"/>
  <c r="D78" i="2" s="1"/>
  <c r="G79" i="1"/>
  <c r="C78" i="2" s="1"/>
  <c r="H78" i="1"/>
  <c r="D77" i="2" s="1"/>
  <c r="G78" i="1"/>
  <c r="C77" i="2" s="1"/>
  <c r="F78" i="1"/>
  <c r="E77" i="2" s="1"/>
  <c r="H77" i="1"/>
  <c r="D76" i="2" s="1"/>
  <c r="G77" i="1"/>
  <c r="C76" i="2" s="1"/>
  <c r="F77" i="1"/>
  <c r="E76" i="2" s="1"/>
  <c r="H76" i="1"/>
  <c r="D75" i="2" s="1"/>
  <c r="G76" i="1"/>
  <c r="C75" i="2" s="1"/>
  <c r="F76" i="1"/>
  <c r="E75" i="2" s="1"/>
  <c r="H75" i="1"/>
  <c r="D74" i="2" s="1"/>
  <c r="G75" i="1"/>
  <c r="C74" i="2" s="1"/>
  <c r="H74" i="1"/>
  <c r="D73" i="2" s="1"/>
  <c r="G74" i="1"/>
  <c r="C73" i="2" s="1"/>
  <c r="H73" i="1"/>
  <c r="D72" i="2" s="1"/>
  <c r="G73" i="1"/>
  <c r="C72" i="2" s="1"/>
  <c r="H72" i="1"/>
  <c r="D71" i="2" s="1"/>
  <c r="G72" i="1"/>
  <c r="C71" i="2" s="1"/>
  <c r="H71" i="1"/>
  <c r="D70" i="2" s="1"/>
  <c r="G71" i="1"/>
  <c r="C70" i="2" s="1"/>
  <c r="H70" i="1"/>
  <c r="D69" i="2" s="1"/>
  <c r="G70" i="1"/>
  <c r="C69" i="2" s="1"/>
  <c r="F70" i="1"/>
  <c r="E69" i="2" s="1"/>
  <c r="H69" i="1"/>
  <c r="D68" i="2" s="1"/>
  <c r="G69" i="1"/>
  <c r="C68" i="2" s="1"/>
  <c r="H68" i="1"/>
  <c r="D67" i="2" s="1"/>
  <c r="G68" i="1"/>
  <c r="C67" i="2" s="1"/>
  <c r="F68" i="1"/>
  <c r="E67" i="2" s="1"/>
  <c r="H67" i="1"/>
  <c r="D66" i="2" s="1"/>
  <c r="G67" i="1"/>
  <c r="C66" i="2" s="1"/>
  <c r="H66" i="1"/>
  <c r="D65" i="2" s="1"/>
  <c r="G66" i="1"/>
  <c r="C65" i="2" s="1"/>
  <c r="H65" i="1"/>
  <c r="D64" i="2" s="1"/>
  <c r="G65" i="1"/>
  <c r="C64" i="2" s="1"/>
  <c r="H64" i="1"/>
  <c r="D63" i="2" s="1"/>
  <c r="G64" i="1"/>
  <c r="C63" i="2" s="1"/>
  <c r="H63" i="1"/>
  <c r="D62" i="2" s="1"/>
  <c r="G63" i="1"/>
  <c r="C62" i="2" s="1"/>
  <c r="H62" i="1"/>
  <c r="D61" i="2" s="1"/>
  <c r="G62" i="1"/>
  <c r="C61" i="2" s="1"/>
  <c r="F62" i="1"/>
  <c r="E61" i="2" s="1"/>
  <c r="H61" i="1"/>
  <c r="D60" i="2" s="1"/>
  <c r="G61" i="1"/>
  <c r="C60" i="2" s="1"/>
  <c r="H60" i="1"/>
  <c r="D59" i="2" s="1"/>
  <c r="G60" i="1"/>
  <c r="C59" i="2" s="1"/>
  <c r="F60" i="1"/>
  <c r="E59" i="2" s="1"/>
  <c r="H59" i="1"/>
  <c r="D58" i="2" s="1"/>
  <c r="G59" i="1"/>
  <c r="C58" i="2" s="1"/>
  <c r="H58" i="1"/>
  <c r="D57" i="2" s="1"/>
  <c r="G58" i="1"/>
  <c r="C57" i="2" s="1"/>
  <c r="F58" i="1"/>
  <c r="E57" i="2" s="1"/>
  <c r="H57" i="1"/>
  <c r="D56" i="2" s="1"/>
  <c r="G57" i="1"/>
  <c r="C56" i="2" s="1"/>
  <c r="H56" i="1"/>
  <c r="D55" i="2" s="1"/>
  <c r="G56" i="1"/>
  <c r="C55" i="2" s="1"/>
  <c r="H55" i="1"/>
  <c r="D54" i="2" s="1"/>
  <c r="G55" i="1"/>
  <c r="C54" i="2" s="1"/>
  <c r="H54" i="1"/>
  <c r="D53" i="2" s="1"/>
  <c r="G54" i="1"/>
  <c r="C53" i="2" s="1"/>
  <c r="F54" i="1"/>
  <c r="E53" i="2" s="1"/>
  <c r="H53" i="1"/>
  <c r="D52" i="2" s="1"/>
  <c r="G53" i="1"/>
  <c r="C52" i="2" s="1"/>
  <c r="H52" i="1"/>
  <c r="D51" i="2" s="1"/>
  <c r="G52" i="1"/>
  <c r="C51" i="2" s="1"/>
  <c r="F52" i="1"/>
  <c r="E51" i="2" s="1"/>
  <c r="H51" i="1"/>
  <c r="D50" i="2" s="1"/>
  <c r="G51" i="1"/>
  <c r="C50" i="2" s="1"/>
  <c r="H50" i="1"/>
  <c r="D49" i="2" s="1"/>
  <c r="G50" i="1"/>
  <c r="C49" i="2" s="1"/>
  <c r="F50" i="1"/>
  <c r="E49" i="2" s="1"/>
  <c r="H49" i="1"/>
  <c r="D48" i="2" s="1"/>
  <c r="G49" i="1"/>
  <c r="C48" i="2" s="1"/>
  <c r="H48" i="1"/>
  <c r="D47" i="2" s="1"/>
  <c r="G48" i="1"/>
  <c r="C47" i="2" s="1"/>
  <c r="H47" i="1"/>
  <c r="D46" i="2" s="1"/>
  <c r="G47" i="1"/>
  <c r="C46" i="2" s="1"/>
  <c r="H46" i="1"/>
  <c r="D45" i="2" s="1"/>
  <c r="G46" i="1"/>
  <c r="C45" i="2" s="1"/>
  <c r="F46" i="1"/>
  <c r="E45" i="2" s="1"/>
  <c r="H45" i="1"/>
  <c r="D44" i="2" s="1"/>
  <c r="G45" i="1"/>
  <c r="C44" i="2" s="1"/>
  <c r="H44" i="1"/>
  <c r="D43" i="2" s="1"/>
  <c r="G44" i="1"/>
  <c r="C43" i="2" s="1"/>
  <c r="F44" i="1"/>
  <c r="E43" i="2" s="1"/>
  <c r="H43" i="1"/>
  <c r="D42" i="2" s="1"/>
  <c r="G43" i="1"/>
  <c r="C42" i="2" s="1"/>
  <c r="H42" i="1"/>
  <c r="D41" i="2" s="1"/>
  <c r="G42" i="1"/>
  <c r="C41" i="2" s="1"/>
  <c r="F42" i="1"/>
  <c r="E41" i="2" s="1"/>
  <c r="H41" i="1"/>
  <c r="D40" i="2" s="1"/>
  <c r="G41" i="1"/>
  <c r="C40" i="2" s="1"/>
  <c r="H40" i="1"/>
  <c r="D39" i="2" s="1"/>
  <c r="G40" i="1"/>
  <c r="C39" i="2" s="1"/>
  <c r="H39" i="1"/>
  <c r="D38" i="2" s="1"/>
  <c r="G39" i="1"/>
  <c r="C38" i="2" s="1"/>
  <c r="H38" i="1"/>
  <c r="D37" i="2" s="1"/>
  <c r="G38" i="1"/>
  <c r="C37" i="2" s="1"/>
  <c r="F38" i="1"/>
  <c r="E37" i="2" s="1"/>
  <c r="H37" i="1"/>
  <c r="D36" i="2" s="1"/>
  <c r="G37" i="1"/>
  <c r="C36" i="2" s="1"/>
  <c r="H36" i="1"/>
  <c r="D35" i="2" s="1"/>
  <c r="G36" i="1"/>
  <c r="C35" i="2" s="1"/>
  <c r="F36" i="1"/>
  <c r="E35" i="2" s="1"/>
  <c r="H35" i="1"/>
  <c r="D34" i="2" s="1"/>
  <c r="G35" i="1"/>
  <c r="C34" i="2" s="1"/>
  <c r="H34" i="1"/>
  <c r="D33" i="2" s="1"/>
  <c r="G34" i="1"/>
  <c r="C33" i="2" s="1"/>
  <c r="H33" i="1"/>
  <c r="D32" i="2" s="1"/>
  <c r="G33" i="1"/>
  <c r="C32" i="2" s="1"/>
  <c r="H32" i="1"/>
  <c r="D31" i="2" s="1"/>
  <c r="G32" i="1"/>
  <c r="C31" i="2" s="1"/>
  <c r="H31" i="1"/>
  <c r="D30" i="2" s="1"/>
  <c r="G31" i="1"/>
  <c r="C30" i="2" s="1"/>
  <c r="H30" i="1"/>
  <c r="D29" i="2" s="1"/>
  <c r="G30" i="1"/>
  <c r="C29" i="2" s="1"/>
  <c r="F30" i="1"/>
  <c r="E29" i="2" s="1"/>
  <c r="H29" i="1"/>
  <c r="D28" i="2" s="1"/>
  <c r="G29" i="1"/>
  <c r="C28" i="2" s="1"/>
  <c r="H28" i="1"/>
  <c r="D27" i="2" s="1"/>
  <c r="G28" i="1"/>
  <c r="C27" i="2" s="1"/>
  <c r="F28" i="1"/>
  <c r="E27" i="2" s="1"/>
  <c r="H27" i="1"/>
  <c r="D26" i="2" s="1"/>
  <c r="G27" i="1"/>
  <c r="C26" i="2" s="1"/>
  <c r="H26" i="1"/>
  <c r="D25" i="2" s="1"/>
  <c r="G26" i="1"/>
  <c r="C25" i="2" s="1"/>
  <c r="F26" i="1"/>
  <c r="E25" i="2" s="1"/>
  <c r="H25" i="1"/>
  <c r="D24" i="2" s="1"/>
  <c r="G25" i="1"/>
  <c r="C24" i="2" s="1"/>
  <c r="H24" i="1"/>
  <c r="D23" i="2" s="1"/>
  <c r="G24" i="1"/>
  <c r="C23" i="2" s="1"/>
  <c r="H23" i="1"/>
  <c r="D22" i="2" s="1"/>
  <c r="G23" i="1"/>
  <c r="C22" i="2" s="1"/>
  <c r="H22" i="1"/>
  <c r="D21" i="2" s="1"/>
  <c r="G22" i="1"/>
  <c r="C21" i="2" s="1"/>
  <c r="H21" i="1"/>
  <c r="D20" i="2" s="1"/>
  <c r="G21" i="1"/>
  <c r="C20" i="2" s="1"/>
  <c r="H20" i="1"/>
  <c r="D19" i="2" s="1"/>
  <c r="G20" i="1"/>
  <c r="C19" i="2" s="1"/>
  <c r="F20" i="1"/>
  <c r="E19" i="2" s="1"/>
  <c r="H19" i="1"/>
  <c r="D18" i="2" s="1"/>
  <c r="G19" i="1"/>
  <c r="C18" i="2" s="1"/>
  <c r="H18" i="1"/>
  <c r="D17" i="2" s="1"/>
  <c r="G18" i="1"/>
  <c r="C17" i="2" s="1"/>
  <c r="F18" i="1"/>
  <c r="E17" i="2" s="1"/>
  <c r="H17" i="1"/>
  <c r="D16" i="2" s="1"/>
  <c r="G17" i="1"/>
  <c r="C16" i="2" s="1"/>
  <c r="H16" i="1"/>
  <c r="D15" i="2" s="1"/>
  <c r="G16" i="1"/>
  <c r="C15" i="2" s="1"/>
  <c r="H15" i="1"/>
  <c r="D14" i="2" s="1"/>
  <c r="G15" i="1"/>
  <c r="C14" i="2" s="1"/>
  <c r="H14" i="1"/>
  <c r="D13" i="2" s="1"/>
  <c r="G14" i="1"/>
  <c r="C13" i="2" s="1"/>
  <c r="H13" i="1"/>
  <c r="D12" i="2" s="1"/>
  <c r="G13" i="1"/>
  <c r="C12" i="2" s="1"/>
  <c r="H12" i="1"/>
  <c r="D11" i="2" s="1"/>
  <c r="G12" i="1"/>
  <c r="C11" i="2" s="1"/>
  <c r="F12" i="1"/>
  <c r="E11" i="2" s="1"/>
  <c r="H11" i="1"/>
  <c r="D10" i="2" s="1"/>
  <c r="G11" i="1"/>
  <c r="C10" i="2" s="1"/>
  <c r="H10" i="1"/>
  <c r="D9" i="2" s="1"/>
  <c r="G10" i="1"/>
  <c r="C9" i="2" s="1"/>
  <c r="F10" i="1"/>
  <c r="E9" i="2" s="1"/>
  <c r="H9" i="1"/>
  <c r="D8" i="2" s="1"/>
  <c r="G9" i="1"/>
  <c r="C8" i="2" s="1"/>
  <c r="F40" i="1" l="1"/>
  <c r="E39" i="2" s="1"/>
  <c r="F48" i="1"/>
  <c r="E47" i="2" s="1"/>
  <c r="F56" i="1"/>
  <c r="E55" i="2" s="1"/>
  <c r="F64" i="1"/>
  <c r="E63" i="2" s="1"/>
  <c r="F72" i="1"/>
  <c r="E71" i="2" s="1"/>
  <c r="F80" i="1"/>
  <c r="E79" i="2" s="1"/>
  <c r="F88" i="1"/>
  <c r="E87" i="2" s="1"/>
  <c r="F96" i="1"/>
  <c r="E95" i="2" s="1"/>
  <c r="D232" i="2"/>
  <c r="I234" i="1"/>
  <c r="J289" i="1"/>
  <c r="J301" i="1"/>
  <c r="J319" i="1"/>
  <c r="J331" i="1"/>
  <c r="J362" i="1"/>
  <c r="J393" i="1"/>
  <c r="J423" i="1"/>
  <c r="J429" i="1"/>
  <c r="J492" i="1"/>
  <c r="F19" i="1"/>
  <c r="E18" i="2" s="1"/>
  <c r="F16" i="1"/>
  <c r="E15" i="2" s="1"/>
  <c r="F24" i="1"/>
  <c r="E23" i="2" s="1"/>
  <c r="F32" i="1"/>
  <c r="E31" i="2" s="1"/>
  <c r="I13" i="1"/>
  <c r="I21" i="1"/>
  <c r="I29" i="1"/>
  <c r="I37" i="1"/>
  <c r="I45" i="1"/>
  <c r="I53" i="1"/>
  <c r="I61" i="1"/>
  <c r="I69" i="1"/>
  <c r="I77" i="1"/>
  <c r="I85" i="1"/>
  <c r="I93" i="1"/>
  <c r="I101" i="1"/>
  <c r="I109" i="1"/>
  <c r="I117" i="1"/>
  <c r="I125" i="1"/>
  <c r="I133" i="1"/>
  <c r="I141" i="1"/>
  <c r="I149" i="1"/>
  <c r="I157" i="1"/>
  <c r="I165" i="1"/>
  <c r="I173" i="1"/>
  <c r="F190" i="1"/>
  <c r="E188" i="2" s="1"/>
  <c r="J192" i="1"/>
  <c r="G190" i="2" s="1"/>
  <c r="I195" i="1"/>
  <c r="F201" i="1"/>
  <c r="E199" i="2" s="1"/>
  <c r="J271" i="1"/>
  <c r="J277" i="1"/>
  <c r="J295" i="1"/>
  <c r="J307" i="1"/>
  <c r="J369" i="1"/>
  <c r="J399" i="1"/>
  <c r="J405" i="1"/>
  <c r="J466" i="1"/>
  <c r="J505" i="1"/>
  <c r="F35" i="1"/>
  <c r="E34" i="2" s="1"/>
  <c r="F43" i="1"/>
  <c r="E42" i="2" s="1"/>
  <c r="F51" i="1"/>
  <c r="E50" i="2" s="1"/>
  <c r="F59" i="1"/>
  <c r="E58" i="2" s="1"/>
  <c r="F67" i="1"/>
  <c r="E66" i="2" s="1"/>
  <c r="F75" i="1"/>
  <c r="E74" i="2" s="1"/>
  <c r="F83" i="1"/>
  <c r="E82" i="2" s="1"/>
  <c r="F91" i="1"/>
  <c r="E90" i="2" s="1"/>
  <c r="F99" i="1"/>
  <c r="E98" i="2" s="1"/>
  <c r="F107" i="1"/>
  <c r="E106" i="2" s="1"/>
  <c r="F115" i="1"/>
  <c r="E114" i="2" s="1"/>
  <c r="F123" i="1"/>
  <c r="E122" i="2" s="1"/>
  <c r="F131" i="1"/>
  <c r="E130" i="2" s="1"/>
  <c r="F139" i="1"/>
  <c r="E138" i="2" s="1"/>
  <c r="F147" i="1"/>
  <c r="E146" i="2" s="1"/>
  <c r="F155" i="1"/>
  <c r="E154" i="2" s="1"/>
  <c r="F163" i="1"/>
  <c r="E162" i="2" s="1"/>
  <c r="F171" i="1"/>
  <c r="E170" i="2" s="1"/>
  <c r="F179" i="1"/>
  <c r="E178" i="2" s="1"/>
  <c r="I198" i="1"/>
  <c r="F204" i="1"/>
  <c r="E202" i="2" s="1"/>
  <c r="F207" i="1"/>
  <c r="E205" i="2" s="1"/>
  <c r="F210" i="1"/>
  <c r="E208" i="2" s="1"/>
  <c r="F220" i="2"/>
  <c r="J283" i="1"/>
  <c r="J338" i="1"/>
  <c r="J375" i="1"/>
  <c r="J381" i="1"/>
  <c r="J442" i="1"/>
  <c r="J467" i="1"/>
  <c r="J472" i="1"/>
  <c r="F27" i="1"/>
  <c r="E26" i="2" s="1"/>
  <c r="I16" i="1"/>
  <c r="I24" i="1"/>
  <c r="I32" i="1"/>
  <c r="I40" i="1"/>
  <c r="I48" i="1"/>
  <c r="I56" i="1"/>
  <c r="I64" i="1"/>
  <c r="I72" i="1"/>
  <c r="I80" i="1"/>
  <c r="I88" i="1"/>
  <c r="I96" i="1"/>
  <c r="C211" i="2"/>
  <c r="I213" i="1"/>
  <c r="J222" i="1"/>
  <c r="G220" i="2" s="1"/>
  <c r="I226" i="1"/>
  <c r="J314" i="1"/>
  <c r="J345" i="1"/>
  <c r="J351" i="1"/>
  <c r="J357" i="1"/>
  <c r="J418" i="1"/>
  <c r="J449" i="1"/>
  <c r="J499" i="1"/>
  <c r="F22" i="1"/>
  <c r="E21" i="2" s="1"/>
  <c r="D214" i="2"/>
  <c r="I216" i="1"/>
  <c r="F217" i="2"/>
  <c r="J219" i="1"/>
  <c r="G217" i="2" s="1"/>
  <c r="J290" i="1"/>
  <c r="J321" i="1"/>
  <c r="J333" i="1"/>
  <c r="J394" i="1"/>
  <c r="J425" i="1"/>
  <c r="J455" i="1"/>
  <c r="J461" i="1"/>
  <c r="J486" i="1"/>
  <c r="I11" i="1"/>
  <c r="I19" i="1"/>
  <c r="I27" i="1"/>
  <c r="I35" i="1"/>
  <c r="I43" i="1"/>
  <c r="I51" i="1"/>
  <c r="I59" i="1"/>
  <c r="I67" i="1"/>
  <c r="I75" i="1"/>
  <c r="I83" i="1"/>
  <c r="I91" i="1"/>
  <c r="I99" i="1"/>
  <c r="I107" i="1"/>
  <c r="I115" i="1"/>
  <c r="I123" i="1"/>
  <c r="I131" i="1"/>
  <c r="I139" i="1"/>
  <c r="I147" i="1"/>
  <c r="I155" i="1"/>
  <c r="I163" i="1"/>
  <c r="I171" i="1"/>
  <c r="I179" i="1"/>
  <c r="F185" i="1"/>
  <c r="E183" i="2" s="1"/>
  <c r="J190" i="1"/>
  <c r="G188" i="2" s="1"/>
  <c r="F199" i="1"/>
  <c r="J201" i="1"/>
  <c r="G199" i="2" s="1"/>
  <c r="I204" i="1"/>
  <c r="I207" i="1"/>
  <c r="I210" i="1"/>
  <c r="C221" i="2"/>
  <c r="I223" i="1"/>
  <c r="C229" i="2"/>
  <c r="I231" i="1"/>
  <c r="D234" i="2"/>
  <c r="F236" i="1"/>
  <c r="E234" i="2" s="1"/>
  <c r="J297" i="1"/>
  <c r="J309" i="1"/>
  <c r="J327" i="1"/>
  <c r="J339" i="1"/>
  <c r="J370" i="1"/>
  <c r="J401" i="1"/>
  <c r="J431" i="1"/>
  <c r="J437" i="1"/>
  <c r="F25" i="1"/>
  <c r="E24" i="2" s="1"/>
  <c r="F33" i="1"/>
  <c r="E32" i="2" s="1"/>
  <c r="F41" i="1"/>
  <c r="E40" i="2" s="1"/>
  <c r="F49" i="1"/>
  <c r="E48" i="2" s="1"/>
  <c r="F57" i="1"/>
  <c r="E56" i="2" s="1"/>
  <c r="F65" i="1"/>
  <c r="E64" i="2" s="1"/>
  <c r="F73" i="1"/>
  <c r="E72" i="2" s="1"/>
  <c r="F81" i="1"/>
  <c r="E80" i="2" s="1"/>
  <c r="F89" i="1"/>
  <c r="E88" i="2" s="1"/>
  <c r="F97" i="1"/>
  <c r="E96" i="2" s="1"/>
  <c r="F105" i="1"/>
  <c r="E104" i="2" s="1"/>
  <c r="F113" i="1"/>
  <c r="E112" i="2" s="1"/>
  <c r="F121" i="1"/>
  <c r="E120" i="2" s="1"/>
  <c r="F129" i="1"/>
  <c r="E128" i="2" s="1"/>
  <c r="F137" i="1"/>
  <c r="E136" i="2" s="1"/>
  <c r="F145" i="1"/>
  <c r="E144" i="2" s="1"/>
  <c r="F153" i="1"/>
  <c r="E152" i="2" s="1"/>
  <c r="F161" i="1"/>
  <c r="E160" i="2" s="1"/>
  <c r="F169" i="1"/>
  <c r="E168" i="2" s="1"/>
  <c r="F177" i="1"/>
  <c r="E176" i="2" s="1"/>
  <c r="I182" i="1"/>
  <c r="F188" i="1"/>
  <c r="E186" i="2" s="1"/>
  <c r="I193" i="1"/>
  <c r="F220" i="1"/>
  <c r="E218" i="2" s="1"/>
  <c r="I236" i="1"/>
  <c r="J285" i="1"/>
  <c r="J303" i="1"/>
  <c r="J315" i="1"/>
  <c r="J377" i="1"/>
  <c r="J407" i="1"/>
  <c r="J413" i="1"/>
  <c r="J474" i="1"/>
  <c r="J494" i="1"/>
  <c r="J500" i="1"/>
  <c r="F9" i="1"/>
  <c r="E8" i="2" s="1"/>
  <c r="I14" i="1"/>
  <c r="I22" i="1"/>
  <c r="I30" i="1"/>
  <c r="I38" i="1"/>
  <c r="I46" i="1"/>
  <c r="I54" i="1"/>
  <c r="I62" i="1"/>
  <c r="I70" i="1"/>
  <c r="I78" i="1"/>
  <c r="I86" i="1"/>
  <c r="I94" i="1"/>
  <c r="I102" i="1"/>
  <c r="I110" i="1"/>
  <c r="I118" i="1"/>
  <c r="I126" i="1"/>
  <c r="I134" i="1"/>
  <c r="I142" i="1"/>
  <c r="I150" i="1"/>
  <c r="I158" i="1"/>
  <c r="I166" i="1"/>
  <c r="F191" i="1"/>
  <c r="E189" i="2" s="1"/>
  <c r="F202" i="1"/>
  <c r="E200" i="2" s="1"/>
  <c r="D250" i="2"/>
  <c r="I252" i="1"/>
  <c r="F252" i="1"/>
  <c r="E250" i="2" s="1"/>
  <c r="D266" i="2"/>
  <c r="I268" i="1"/>
  <c r="F268" i="1"/>
  <c r="E266" i="2" s="1"/>
  <c r="J279" i="1"/>
  <c r="J291" i="1"/>
  <c r="J346" i="1"/>
  <c r="J353" i="1"/>
  <c r="J383" i="1"/>
  <c r="J389" i="1"/>
  <c r="J450" i="1"/>
  <c r="J480" i="1"/>
  <c r="J174" i="1"/>
  <c r="G173" i="2" s="1"/>
  <c r="J196" i="1"/>
  <c r="G194" i="2" s="1"/>
  <c r="D215" i="2"/>
  <c r="F217" i="1"/>
  <c r="E215" i="2" s="1"/>
  <c r="F247" i="1"/>
  <c r="E245" i="2" s="1"/>
  <c r="F263" i="1"/>
  <c r="E261" i="2" s="1"/>
  <c r="J322" i="1"/>
  <c r="J359" i="1"/>
  <c r="J365" i="1"/>
  <c r="J426" i="1"/>
  <c r="J457" i="1"/>
  <c r="I17" i="1"/>
  <c r="I25" i="1"/>
  <c r="I33" i="1"/>
  <c r="I41" i="1"/>
  <c r="I49" i="1"/>
  <c r="I57" i="1"/>
  <c r="I65" i="1"/>
  <c r="I73" i="1"/>
  <c r="I81" i="1"/>
  <c r="I89" i="1"/>
  <c r="I97" i="1"/>
  <c r="I105" i="1"/>
  <c r="I113" i="1"/>
  <c r="I121" i="1"/>
  <c r="I129" i="1"/>
  <c r="I137" i="1"/>
  <c r="I145" i="1"/>
  <c r="I153" i="1"/>
  <c r="I161" i="1"/>
  <c r="I169" i="1"/>
  <c r="I177" i="1"/>
  <c r="J185" i="1"/>
  <c r="G183" i="2" s="1"/>
  <c r="I188" i="1"/>
  <c r="C203" i="2"/>
  <c r="I205" i="1"/>
  <c r="I214" i="1"/>
  <c r="I217" i="1"/>
  <c r="I220" i="1"/>
  <c r="D226" i="2"/>
  <c r="F228" i="1"/>
  <c r="E226" i="2" s="1"/>
  <c r="J298" i="1"/>
  <c r="J329" i="1"/>
  <c r="J341" i="1"/>
  <c r="J402" i="1"/>
  <c r="J408" i="1"/>
  <c r="J433" i="1"/>
  <c r="J463" i="1"/>
  <c r="F17" i="1"/>
  <c r="E16" i="2" s="1"/>
  <c r="I9" i="1"/>
  <c r="F39" i="1"/>
  <c r="E38" i="2" s="1"/>
  <c r="F47" i="1"/>
  <c r="E46" i="2" s="1"/>
  <c r="F55" i="1"/>
  <c r="E54" i="2" s="1"/>
  <c r="F63" i="1"/>
  <c r="E62" i="2" s="1"/>
  <c r="F71" i="1"/>
  <c r="E70" i="2" s="1"/>
  <c r="F79" i="1"/>
  <c r="E78" i="2" s="1"/>
  <c r="F87" i="1"/>
  <c r="E86" i="2" s="1"/>
  <c r="F95" i="1"/>
  <c r="E94" i="2" s="1"/>
  <c r="F103" i="1"/>
  <c r="E102" i="2" s="1"/>
  <c r="F111" i="1"/>
  <c r="E110" i="2" s="1"/>
  <c r="F119" i="1"/>
  <c r="E118" i="2" s="1"/>
  <c r="F127" i="1"/>
  <c r="E126" i="2" s="1"/>
  <c r="F135" i="1"/>
  <c r="E134" i="2" s="1"/>
  <c r="F143" i="1"/>
  <c r="E142" i="2" s="1"/>
  <c r="F151" i="1"/>
  <c r="E150" i="2" s="1"/>
  <c r="F159" i="1"/>
  <c r="E158" i="2" s="1"/>
  <c r="F167" i="1"/>
  <c r="F175" i="1"/>
  <c r="I191" i="1"/>
  <c r="F197" i="1"/>
  <c r="E195" i="2" s="1"/>
  <c r="I202" i="1"/>
  <c r="D206" i="2"/>
  <c r="I208" i="1"/>
  <c r="I211" i="1"/>
  <c r="I228" i="1"/>
  <c r="J269" i="1"/>
  <c r="J274" i="1"/>
  <c r="J280" i="1"/>
  <c r="J305" i="1"/>
  <c r="J317" i="1"/>
  <c r="J335" i="1"/>
  <c r="J347" i="1"/>
  <c r="J378" i="1"/>
  <c r="J409" i="1"/>
  <c r="J439" i="1"/>
  <c r="J445" i="1"/>
  <c r="F11" i="1"/>
  <c r="E10" i="2" s="1"/>
  <c r="F15" i="1"/>
  <c r="E14" i="2" s="1"/>
  <c r="F23" i="1"/>
  <c r="E22" i="2" s="1"/>
  <c r="F31" i="1"/>
  <c r="E30" i="2" s="1"/>
  <c r="I12" i="1"/>
  <c r="I20" i="1"/>
  <c r="I28" i="1"/>
  <c r="I36" i="1"/>
  <c r="I44" i="1"/>
  <c r="I52" i="1"/>
  <c r="I60" i="1"/>
  <c r="I68" i="1"/>
  <c r="I76" i="1"/>
  <c r="I84" i="1"/>
  <c r="I92" i="1"/>
  <c r="I100" i="1"/>
  <c r="I108" i="1"/>
  <c r="I116" i="1"/>
  <c r="I124" i="1"/>
  <c r="I132" i="1"/>
  <c r="I140" i="1"/>
  <c r="I148" i="1"/>
  <c r="I156" i="1"/>
  <c r="I164" i="1"/>
  <c r="I172" i="1"/>
  <c r="I180" i="1"/>
  <c r="F186" i="1"/>
  <c r="E184" i="2" s="1"/>
  <c r="C195" i="2"/>
  <c r="I197" i="1"/>
  <c r="F200" i="1"/>
  <c r="E198" i="2" s="1"/>
  <c r="D222" i="2"/>
  <c r="I224" i="1"/>
  <c r="J281" i="1"/>
  <c r="J293" i="1"/>
  <c r="J311" i="1"/>
  <c r="J323" i="1"/>
  <c r="J354" i="1"/>
  <c r="J372" i="1"/>
  <c r="J385" i="1"/>
  <c r="J415" i="1"/>
  <c r="J421" i="1"/>
  <c r="J502" i="1"/>
  <c r="F34" i="1"/>
  <c r="E33" i="2" s="1"/>
  <c r="F66" i="1"/>
  <c r="E65" i="2" s="1"/>
  <c r="F74" i="1"/>
  <c r="E73" i="2" s="1"/>
  <c r="F82" i="1"/>
  <c r="E81" i="2" s="1"/>
  <c r="F90" i="1"/>
  <c r="E89" i="2" s="1"/>
  <c r="F98" i="1"/>
  <c r="E97" i="2" s="1"/>
  <c r="F106" i="1"/>
  <c r="E105" i="2" s="1"/>
  <c r="F114" i="1"/>
  <c r="E113" i="2" s="1"/>
  <c r="F122" i="1"/>
  <c r="E121" i="2" s="1"/>
  <c r="F130" i="1"/>
  <c r="E129" i="2" s="1"/>
  <c r="F138" i="1"/>
  <c r="E137" i="2" s="1"/>
  <c r="F146" i="1"/>
  <c r="E145" i="2" s="1"/>
  <c r="F154" i="1"/>
  <c r="E153" i="2" s="1"/>
  <c r="F162" i="1"/>
  <c r="E161" i="2" s="1"/>
  <c r="F170" i="1"/>
  <c r="E169" i="2" s="1"/>
  <c r="F178" i="1"/>
  <c r="E177" i="2" s="1"/>
  <c r="F189" i="1"/>
  <c r="E187" i="2" s="1"/>
  <c r="F192" i="2"/>
  <c r="F203" i="1"/>
  <c r="E201" i="2" s="1"/>
  <c r="C219" i="2"/>
  <c r="I221" i="1"/>
  <c r="J287" i="1"/>
  <c r="J299" i="1"/>
  <c r="J361" i="1"/>
  <c r="J391" i="1"/>
  <c r="J397" i="1"/>
  <c r="J458" i="1"/>
  <c r="J490" i="1"/>
  <c r="I15" i="1"/>
  <c r="I23" i="1"/>
  <c r="I31" i="1"/>
  <c r="I39" i="1"/>
  <c r="I47" i="1"/>
  <c r="I55" i="1"/>
  <c r="I63" i="1"/>
  <c r="I71" i="1"/>
  <c r="I79" i="1"/>
  <c r="I87" i="1"/>
  <c r="I95" i="1"/>
  <c r="I103" i="1"/>
  <c r="I111" i="1"/>
  <c r="I119" i="1"/>
  <c r="I127" i="1"/>
  <c r="I135" i="1"/>
  <c r="I143" i="1"/>
  <c r="I151" i="1"/>
  <c r="I159" i="1"/>
  <c r="C187" i="2"/>
  <c r="I189" i="1"/>
  <c r="J275" i="1"/>
  <c r="J330" i="1"/>
  <c r="J367" i="1"/>
  <c r="J373" i="1"/>
  <c r="J434" i="1"/>
  <c r="J465" i="1"/>
  <c r="J482" i="1"/>
  <c r="F13" i="1"/>
  <c r="E12" i="2" s="1"/>
  <c r="F21" i="1"/>
  <c r="E20" i="2" s="1"/>
  <c r="F29" i="1"/>
  <c r="E28" i="2" s="1"/>
  <c r="F45" i="1"/>
  <c r="E44" i="2" s="1"/>
  <c r="F69" i="1"/>
  <c r="E68" i="2" s="1"/>
  <c r="F184" i="2"/>
  <c r="D207" i="2"/>
  <c r="F209" i="1"/>
  <c r="E207" i="2" s="1"/>
  <c r="F234" i="1"/>
  <c r="E232" i="2" s="1"/>
  <c r="J306" i="1"/>
  <c r="J312" i="1"/>
  <c r="J337" i="1"/>
  <c r="J349" i="1"/>
  <c r="J410" i="1"/>
  <c r="J441" i="1"/>
  <c r="J491" i="1"/>
  <c r="J497" i="1"/>
  <c r="F14" i="1"/>
  <c r="E13" i="2" s="1"/>
  <c r="F37" i="1"/>
  <c r="E36" i="2" s="1"/>
  <c r="F53" i="1"/>
  <c r="E52" i="2" s="1"/>
  <c r="F61" i="1"/>
  <c r="E60" i="2" s="1"/>
  <c r="I10" i="1"/>
  <c r="I18" i="1"/>
  <c r="I26" i="1"/>
  <c r="I34" i="1"/>
  <c r="I42" i="1"/>
  <c r="I50" i="1"/>
  <c r="I58" i="1"/>
  <c r="I66" i="1"/>
  <c r="I74" i="1"/>
  <c r="I82" i="1"/>
  <c r="I90" i="1"/>
  <c r="I98" i="1"/>
  <c r="I106" i="1"/>
  <c r="I114" i="1"/>
  <c r="I122" i="1"/>
  <c r="I130" i="1"/>
  <c r="I138" i="1"/>
  <c r="I146" i="1"/>
  <c r="I154" i="1"/>
  <c r="I162" i="1"/>
  <c r="I170" i="1"/>
  <c r="I178" i="1"/>
  <c r="I181" i="1"/>
  <c r="F184" i="1"/>
  <c r="F198" i="1"/>
  <c r="E196" i="2" s="1"/>
  <c r="I203" i="1"/>
  <c r="I206" i="1"/>
  <c r="I209" i="1"/>
  <c r="I212" i="1"/>
  <c r="I215" i="1"/>
  <c r="F216" i="2"/>
  <c r="F239" i="1"/>
  <c r="E237" i="2" s="1"/>
  <c r="D242" i="2"/>
  <c r="I244" i="1"/>
  <c r="F244" i="1"/>
  <c r="E242" i="2" s="1"/>
  <c r="D258" i="2"/>
  <c r="I260" i="1"/>
  <c r="F260" i="1"/>
  <c r="E258" i="2" s="1"/>
  <c r="J282" i="1"/>
  <c r="J313" i="1"/>
  <c r="J325" i="1"/>
  <c r="J343" i="1"/>
  <c r="J386" i="1"/>
  <c r="J417" i="1"/>
  <c r="J447" i="1"/>
  <c r="J453" i="1"/>
  <c r="J471" i="1"/>
  <c r="I487" i="1"/>
  <c r="J524" i="1"/>
  <c r="J568" i="1"/>
  <c r="J573" i="1"/>
  <c r="J578" i="1"/>
  <c r="J583" i="1"/>
  <c r="J230" i="1"/>
  <c r="G228" i="2" s="1"/>
  <c r="J238" i="1"/>
  <c r="G236" i="2" s="1"/>
  <c r="J246" i="1"/>
  <c r="G244" i="2" s="1"/>
  <c r="J254" i="1"/>
  <c r="G252" i="2" s="1"/>
  <c r="J262" i="1"/>
  <c r="G260" i="2" s="1"/>
  <c r="J270" i="1"/>
  <c r="F276" i="1"/>
  <c r="J276" i="1" s="1"/>
  <c r="J278" i="1"/>
  <c r="F284" i="1"/>
  <c r="J284" i="1" s="1"/>
  <c r="J286" i="1"/>
  <c r="F292" i="1"/>
  <c r="J292" i="1" s="1"/>
  <c r="J294" i="1"/>
  <c r="F300" i="1"/>
  <c r="J300" i="1" s="1"/>
  <c r="J302" i="1"/>
  <c r="F308" i="1"/>
  <c r="J308" i="1" s="1"/>
  <c r="J310" i="1"/>
  <c r="F316" i="1"/>
  <c r="J316" i="1" s="1"/>
  <c r="J318" i="1"/>
  <c r="F324" i="1"/>
  <c r="J324" i="1" s="1"/>
  <c r="J326" i="1"/>
  <c r="F332" i="1"/>
  <c r="J332" i="1" s="1"/>
  <c r="J334" i="1"/>
  <c r="F340" i="1"/>
  <c r="J340" i="1" s="1"/>
  <c r="J342" i="1"/>
  <c r="F348" i="1"/>
  <c r="J348" i="1" s="1"/>
  <c r="J350" i="1"/>
  <c r="F356" i="1"/>
  <c r="J356" i="1" s="1"/>
  <c r="J358" i="1"/>
  <c r="F364" i="1"/>
  <c r="J364" i="1" s="1"/>
  <c r="J366" i="1"/>
  <c r="F372" i="1"/>
  <c r="J374" i="1"/>
  <c r="F380" i="1"/>
  <c r="J380" i="1" s="1"/>
  <c r="J382" i="1"/>
  <c r="F388" i="1"/>
  <c r="J388" i="1" s="1"/>
  <c r="J390" i="1"/>
  <c r="F396" i="1"/>
  <c r="J396" i="1" s="1"/>
  <c r="J398" i="1"/>
  <c r="F404" i="1"/>
  <c r="J404" i="1" s="1"/>
  <c r="J406" i="1"/>
  <c r="F412" i="1"/>
  <c r="J412" i="1" s="1"/>
  <c r="J414" i="1"/>
  <c r="F420" i="1"/>
  <c r="J420" i="1" s="1"/>
  <c r="J422" i="1"/>
  <c r="F428" i="1"/>
  <c r="J428" i="1" s="1"/>
  <c r="J430" i="1"/>
  <c r="F436" i="1"/>
  <c r="J436" i="1" s="1"/>
  <c r="J438" i="1"/>
  <c r="F444" i="1"/>
  <c r="J444" i="1" s="1"/>
  <c r="J446" i="1"/>
  <c r="F452" i="1"/>
  <c r="J452" i="1" s="1"/>
  <c r="J454" i="1"/>
  <c r="F460" i="1"/>
  <c r="J460" i="1" s="1"/>
  <c r="J462" i="1"/>
  <c r="F471" i="1"/>
  <c r="J473" i="1"/>
  <c r="I476" i="1"/>
  <c r="F482" i="1"/>
  <c r="J503" i="1"/>
  <c r="J511" i="1"/>
  <c r="J534" i="1"/>
  <c r="J588" i="1"/>
  <c r="J598" i="1"/>
  <c r="J613" i="1"/>
  <c r="J618" i="1"/>
  <c r="J623" i="1"/>
  <c r="I225" i="1"/>
  <c r="I233" i="1"/>
  <c r="I241" i="1"/>
  <c r="I249" i="1"/>
  <c r="I257" i="1"/>
  <c r="I265" i="1"/>
  <c r="I479" i="1"/>
  <c r="J515" i="1"/>
  <c r="J544" i="1"/>
  <c r="J549" i="1"/>
  <c r="J554" i="1"/>
  <c r="J559" i="1"/>
  <c r="J608" i="1"/>
  <c r="I485" i="1"/>
  <c r="F488" i="1"/>
  <c r="J488" i="1" s="1"/>
  <c r="J525" i="1"/>
  <c r="J564" i="1"/>
  <c r="J574" i="1"/>
  <c r="J508" i="1"/>
  <c r="J516" i="1"/>
  <c r="J530" i="1"/>
  <c r="J535" i="1"/>
  <c r="J584" i="1"/>
  <c r="J589" i="1"/>
  <c r="J594" i="1"/>
  <c r="J599" i="1"/>
  <c r="J609" i="1"/>
  <c r="J614" i="1"/>
  <c r="I504" i="1"/>
  <c r="J540" i="1"/>
  <c r="J550" i="1"/>
  <c r="J604" i="1"/>
  <c r="I239" i="1"/>
  <c r="I247" i="1"/>
  <c r="I255" i="1"/>
  <c r="I263" i="1"/>
  <c r="F483" i="1"/>
  <c r="J483" i="1" s="1"/>
  <c r="J526" i="1"/>
  <c r="J560" i="1"/>
  <c r="J565" i="1"/>
  <c r="J570" i="1"/>
  <c r="J575" i="1"/>
  <c r="J477" i="1"/>
  <c r="J580" i="1"/>
  <c r="J590" i="1"/>
  <c r="J610" i="1"/>
  <c r="J615" i="1"/>
  <c r="I242" i="1"/>
  <c r="I250" i="1"/>
  <c r="I258" i="1"/>
  <c r="I266" i="1"/>
  <c r="J536" i="1"/>
  <c r="J541" i="1"/>
  <c r="J546" i="1"/>
  <c r="J551" i="1"/>
  <c r="J600" i="1"/>
  <c r="J605" i="1"/>
  <c r="J620" i="1"/>
  <c r="F232" i="1"/>
  <c r="E230" i="2" s="1"/>
  <c r="F240" i="1"/>
  <c r="E238" i="2" s="1"/>
  <c r="F248" i="1"/>
  <c r="E246" i="2" s="1"/>
  <c r="F256" i="1"/>
  <c r="E254" i="2" s="1"/>
  <c r="F264" i="1"/>
  <c r="E262" i="2" s="1"/>
  <c r="F272" i="1"/>
  <c r="J272" i="1" s="1"/>
  <c r="F280" i="1"/>
  <c r="F288" i="1"/>
  <c r="J288" i="1" s="1"/>
  <c r="F296" i="1"/>
  <c r="J296" i="1" s="1"/>
  <c r="F304" i="1"/>
  <c r="J304" i="1" s="1"/>
  <c r="F312" i="1"/>
  <c r="F320" i="1"/>
  <c r="J320" i="1" s="1"/>
  <c r="F328" i="1"/>
  <c r="J328" i="1" s="1"/>
  <c r="F336" i="1"/>
  <c r="J336" i="1" s="1"/>
  <c r="F344" i="1"/>
  <c r="J344" i="1" s="1"/>
  <c r="F352" i="1"/>
  <c r="J352" i="1" s="1"/>
  <c r="F360" i="1"/>
  <c r="J360" i="1" s="1"/>
  <c r="F368" i="1"/>
  <c r="J368" i="1" s="1"/>
  <c r="F376" i="1"/>
  <c r="J376" i="1" s="1"/>
  <c r="F384" i="1"/>
  <c r="J384" i="1" s="1"/>
  <c r="F392" i="1"/>
  <c r="J392" i="1" s="1"/>
  <c r="F400" i="1"/>
  <c r="J400" i="1" s="1"/>
  <c r="F408" i="1"/>
  <c r="F416" i="1"/>
  <c r="J416" i="1" s="1"/>
  <c r="F424" i="1"/>
  <c r="J424" i="1" s="1"/>
  <c r="F432" i="1"/>
  <c r="J432" i="1" s="1"/>
  <c r="F440" i="1"/>
  <c r="J440" i="1" s="1"/>
  <c r="F448" i="1"/>
  <c r="J448" i="1" s="1"/>
  <c r="F456" i="1"/>
  <c r="J456" i="1" s="1"/>
  <c r="F464" i="1"/>
  <c r="J464" i="1" s="1"/>
  <c r="J469" i="1"/>
  <c r="F478" i="1"/>
  <c r="J478" i="1" s="1"/>
  <c r="F489" i="1"/>
  <c r="J489" i="1" s="1"/>
  <c r="J501" i="1"/>
  <c r="J509" i="1"/>
  <c r="J517" i="1"/>
  <c r="J522" i="1"/>
  <c r="J527" i="1"/>
  <c r="J531" i="1"/>
  <c r="J556" i="1"/>
  <c r="J566" i="1"/>
  <c r="I229" i="1"/>
  <c r="I237" i="1"/>
  <c r="I245" i="1"/>
  <c r="I253" i="1"/>
  <c r="I261" i="1"/>
  <c r="J498" i="1"/>
  <c r="J576" i="1"/>
  <c r="J581" i="1"/>
  <c r="J586" i="1"/>
  <c r="J591" i="1"/>
  <c r="I495" i="1"/>
  <c r="J513" i="1"/>
  <c r="J518" i="1"/>
  <c r="J532" i="1"/>
  <c r="J542" i="1"/>
  <c r="J596" i="1"/>
  <c r="J606" i="1"/>
  <c r="J621" i="1"/>
  <c r="I232" i="1"/>
  <c r="I240" i="1"/>
  <c r="I248" i="1"/>
  <c r="I256" i="1"/>
  <c r="I264" i="1"/>
  <c r="J475" i="1"/>
  <c r="F484" i="1"/>
  <c r="J484" i="1" s="1"/>
  <c r="J506" i="1"/>
  <c r="J552" i="1"/>
  <c r="J557" i="1"/>
  <c r="J562" i="1"/>
  <c r="J567" i="1"/>
  <c r="J514" i="1"/>
  <c r="J572" i="1"/>
  <c r="J582" i="1"/>
  <c r="I227" i="1"/>
  <c r="I235" i="1"/>
  <c r="I243" i="1"/>
  <c r="I251" i="1"/>
  <c r="I259" i="1"/>
  <c r="I267" i="1"/>
  <c r="J519" i="1"/>
  <c r="J523" i="1"/>
  <c r="J533" i="1"/>
  <c r="J538" i="1"/>
  <c r="J543" i="1"/>
  <c r="J592" i="1"/>
  <c r="J597" i="1"/>
  <c r="J602" i="1"/>
  <c r="J607" i="1"/>
  <c r="J612" i="1"/>
  <c r="J617" i="1"/>
  <c r="J622" i="1"/>
  <c r="F225" i="1"/>
  <c r="E223" i="2" s="1"/>
  <c r="F233" i="1"/>
  <c r="E231" i="2" s="1"/>
  <c r="F241" i="1"/>
  <c r="E239" i="2" s="1"/>
  <c r="F249" i="1"/>
  <c r="E247" i="2" s="1"/>
  <c r="F257" i="1"/>
  <c r="E255" i="2" s="1"/>
  <c r="F265" i="1"/>
  <c r="E263" i="2" s="1"/>
  <c r="J548" i="1"/>
  <c r="J558" i="1"/>
  <c r="J539" i="1"/>
  <c r="J547" i="1"/>
  <c r="J555" i="1"/>
  <c r="J563" i="1"/>
  <c r="J571" i="1"/>
  <c r="J579" i="1"/>
  <c r="J587" i="1"/>
  <c r="J595" i="1"/>
  <c r="J603" i="1"/>
  <c r="J611" i="1"/>
  <c r="J619" i="1"/>
  <c r="J521" i="1"/>
  <c r="J529" i="1"/>
  <c r="J537" i="1"/>
  <c r="J545" i="1"/>
  <c r="J553" i="1"/>
  <c r="J561" i="1"/>
  <c r="J569" i="1"/>
  <c r="J577" i="1"/>
  <c r="J585" i="1"/>
  <c r="J593" i="1"/>
  <c r="J601" i="1"/>
  <c r="F225" i="2" l="1"/>
  <c r="J227" i="1"/>
  <c r="G225" i="2" s="1"/>
  <c r="J476" i="1"/>
  <c r="F210" i="2"/>
  <c r="J212" i="1"/>
  <c r="G210" i="2" s="1"/>
  <c r="F137" i="2"/>
  <c r="J138" i="1"/>
  <c r="G137" i="2" s="1"/>
  <c r="F9" i="2"/>
  <c r="J10" i="1"/>
  <c r="G9" i="2" s="1"/>
  <c r="F158" i="2"/>
  <c r="J159" i="1"/>
  <c r="G158" i="2" s="1"/>
  <c r="F30" i="2"/>
  <c r="J31" i="1"/>
  <c r="G30" i="2" s="1"/>
  <c r="F155" i="2"/>
  <c r="J156" i="1"/>
  <c r="G155" i="2" s="1"/>
  <c r="F27" i="2"/>
  <c r="J28" i="1"/>
  <c r="G27" i="2" s="1"/>
  <c r="F64" i="2"/>
  <c r="J65" i="1"/>
  <c r="G64" i="2" s="1"/>
  <c r="F157" i="2"/>
  <c r="J158" i="1"/>
  <c r="G157" i="2" s="1"/>
  <c r="F29" i="2"/>
  <c r="J30" i="1"/>
  <c r="G29" i="2" s="1"/>
  <c r="F170" i="2"/>
  <c r="J171" i="1"/>
  <c r="G170" i="2" s="1"/>
  <c r="F106" i="2"/>
  <c r="J107" i="1"/>
  <c r="G106" i="2" s="1"/>
  <c r="F47" i="2"/>
  <c r="J48" i="1"/>
  <c r="G47" i="2" s="1"/>
  <c r="F76" i="2"/>
  <c r="J77" i="1"/>
  <c r="G76" i="2" s="1"/>
  <c r="F246" i="2"/>
  <c r="J248" i="1"/>
  <c r="G246" i="2" s="1"/>
  <c r="F207" i="2"/>
  <c r="J209" i="1"/>
  <c r="G207" i="2" s="1"/>
  <c r="F129" i="2"/>
  <c r="J130" i="1"/>
  <c r="G129" i="2" s="1"/>
  <c r="F150" i="2"/>
  <c r="J151" i="1"/>
  <c r="G150" i="2" s="1"/>
  <c r="F22" i="2"/>
  <c r="J23" i="1"/>
  <c r="G22" i="2" s="1"/>
  <c r="F147" i="2"/>
  <c r="J148" i="1"/>
  <c r="G147" i="2" s="1"/>
  <c r="F19" i="2"/>
  <c r="J20" i="1"/>
  <c r="G19" i="2" s="1"/>
  <c r="F176" i="2"/>
  <c r="J177" i="1"/>
  <c r="G176" i="2" s="1"/>
  <c r="F56" i="2"/>
  <c r="J57" i="1"/>
  <c r="G56" i="2" s="1"/>
  <c r="F149" i="2"/>
  <c r="J150" i="1"/>
  <c r="G149" i="2" s="1"/>
  <c r="F21" i="2"/>
  <c r="J22" i="1"/>
  <c r="G21" i="2" s="1"/>
  <c r="F229" i="2"/>
  <c r="J231" i="1"/>
  <c r="G229" i="2" s="1"/>
  <c r="F39" i="2"/>
  <c r="J40" i="1"/>
  <c r="G39" i="2" s="1"/>
  <c r="F193" i="2"/>
  <c r="J195" i="1"/>
  <c r="G193" i="2" s="1"/>
  <c r="F68" i="2"/>
  <c r="J69" i="1"/>
  <c r="G68" i="2" s="1"/>
  <c r="F257" i="2"/>
  <c r="J259" i="1"/>
  <c r="G257" i="2" s="1"/>
  <c r="F204" i="2"/>
  <c r="J206" i="1"/>
  <c r="G204" i="2" s="1"/>
  <c r="F121" i="2"/>
  <c r="J122" i="1"/>
  <c r="G121" i="2" s="1"/>
  <c r="F142" i="2"/>
  <c r="J143" i="1"/>
  <c r="G142" i="2" s="1"/>
  <c r="F14" i="2"/>
  <c r="J15" i="1"/>
  <c r="G14" i="2" s="1"/>
  <c r="F139" i="2"/>
  <c r="J140" i="1"/>
  <c r="G139" i="2" s="1"/>
  <c r="F11" i="2"/>
  <c r="J12" i="1"/>
  <c r="G11" i="2" s="1"/>
  <c r="F48" i="2"/>
  <c r="J49" i="1"/>
  <c r="G48" i="2" s="1"/>
  <c r="F141" i="2"/>
  <c r="J142" i="1"/>
  <c r="G141" i="2" s="1"/>
  <c r="F13" i="2"/>
  <c r="J14" i="1"/>
  <c r="G13" i="2" s="1"/>
  <c r="F180" i="2"/>
  <c r="J182" i="1"/>
  <c r="G180" i="2" s="1"/>
  <c r="F162" i="2"/>
  <c r="J163" i="1"/>
  <c r="G162" i="2" s="1"/>
  <c r="F98" i="2"/>
  <c r="J99" i="1"/>
  <c r="G98" i="2" s="1"/>
  <c r="F31" i="2"/>
  <c r="J32" i="1"/>
  <c r="G31" i="2" s="1"/>
  <c r="F60" i="2"/>
  <c r="J61" i="1"/>
  <c r="G60" i="2" s="1"/>
  <c r="F73" i="2"/>
  <c r="J74" i="1"/>
  <c r="G73" i="2" s="1"/>
  <c r="F243" i="2"/>
  <c r="J245" i="1"/>
  <c r="G243" i="2" s="1"/>
  <c r="F226" i="2"/>
  <c r="J228" i="1"/>
  <c r="G226" i="2" s="1"/>
  <c r="F168" i="2"/>
  <c r="J169" i="1"/>
  <c r="G168" i="2" s="1"/>
  <c r="F133" i="2"/>
  <c r="J134" i="1"/>
  <c r="G133" i="2" s="1"/>
  <c r="F221" i="2"/>
  <c r="J223" i="1"/>
  <c r="G221" i="2" s="1"/>
  <c r="F90" i="2"/>
  <c r="J91" i="1"/>
  <c r="G90" i="2" s="1"/>
  <c r="F23" i="2"/>
  <c r="J24" i="1"/>
  <c r="G23" i="2" s="1"/>
  <c r="F52" i="2"/>
  <c r="J53" i="1"/>
  <c r="G52" i="2" s="1"/>
  <c r="J479" i="1"/>
  <c r="J504" i="1"/>
  <c r="J485" i="1"/>
  <c r="F263" i="2"/>
  <c r="J265" i="1"/>
  <c r="G263" i="2" s="1"/>
  <c r="F201" i="2"/>
  <c r="J203" i="1"/>
  <c r="G201" i="2" s="1"/>
  <c r="F113" i="2"/>
  <c r="J114" i="1"/>
  <c r="G113" i="2" s="1"/>
  <c r="F134" i="2"/>
  <c r="J135" i="1"/>
  <c r="G134" i="2" s="1"/>
  <c r="F131" i="2"/>
  <c r="J132" i="1"/>
  <c r="G131" i="2" s="1"/>
  <c r="F40" i="2"/>
  <c r="J41" i="1"/>
  <c r="G40" i="2" s="1"/>
  <c r="J487" i="1"/>
  <c r="J200" i="1"/>
  <c r="G198" i="2" s="1"/>
  <c r="F105" i="2"/>
  <c r="J106" i="1"/>
  <c r="G105" i="2" s="1"/>
  <c r="F126" i="2"/>
  <c r="J127" i="1"/>
  <c r="G126" i="2" s="1"/>
  <c r="F123" i="2"/>
  <c r="J124" i="1"/>
  <c r="G123" i="2" s="1"/>
  <c r="F209" i="2"/>
  <c r="J211" i="1"/>
  <c r="G209" i="2" s="1"/>
  <c r="F160" i="2"/>
  <c r="J161" i="1"/>
  <c r="G160" i="2" s="1"/>
  <c r="F32" i="2"/>
  <c r="J33" i="1"/>
  <c r="G32" i="2" s="1"/>
  <c r="F125" i="2"/>
  <c r="J126" i="1"/>
  <c r="G125" i="2" s="1"/>
  <c r="F154" i="2"/>
  <c r="J155" i="1"/>
  <c r="G154" i="2" s="1"/>
  <c r="F82" i="2"/>
  <c r="J83" i="1"/>
  <c r="G82" i="2" s="1"/>
  <c r="F15" i="2"/>
  <c r="J16" i="1"/>
  <c r="G15" i="2" s="1"/>
  <c r="F196" i="2"/>
  <c r="J198" i="1"/>
  <c r="G196" i="2" s="1"/>
  <c r="F172" i="2"/>
  <c r="J173" i="1"/>
  <c r="G172" i="2" s="1"/>
  <c r="F44" i="2"/>
  <c r="J45" i="1"/>
  <c r="G44" i="2" s="1"/>
  <c r="F255" i="2"/>
  <c r="J257" i="1"/>
  <c r="G255" i="2" s="1"/>
  <c r="F97" i="2"/>
  <c r="J98" i="1"/>
  <c r="G97" i="2" s="1"/>
  <c r="F118" i="2"/>
  <c r="J119" i="1"/>
  <c r="G118" i="2" s="1"/>
  <c r="F115" i="2"/>
  <c r="J116" i="1"/>
  <c r="G115" i="2" s="1"/>
  <c r="F206" i="2"/>
  <c r="J208" i="1"/>
  <c r="G206" i="2" s="1"/>
  <c r="F152" i="2"/>
  <c r="J153" i="1"/>
  <c r="G152" i="2" s="1"/>
  <c r="F24" i="2"/>
  <c r="J25" i="1"/>
  <c r="G24" i="2" s="1"/>
  <c r="F117" i="2"/>
  <c r="J118" i="1"/>
  <c r="G117" i="2" s="1"/>
  <c r="F74" i="2"/>
  <c r="J75" i="1"/>
  <c r="G74" i="2" s="1"/>
  <c r="F164" i="2"/>
  <c r="J165" i="1"/>
  <c r="G164" i="2" s="1"/>
  <c r="F36" i="2"/>
  <c r="J37" i="1"/>
  <c r="G36" i="2" s="1"/>
  <c r="F232" i="2"/>
  <c r="J234" i="1"/>
  <c r="G232" i="2" s="1"/>
  <c r="J186" i="1"/>
  <c r="G184" i="2" s="1"/>
  <c r="F89" i="2"/>
  <c r="J90" i="1"/>
  <c r="G89" i="2" s="1"/>
  <c r="F110" i="2"/>
  <c r="J111" i="1"/>
  <c r="G110" i="2" s="1"/>
  <c r="F219" i="2"/>
  <c r="J221" i="1"/>
  <c r="G219" i="2" s="1"/>
  <c r="F107" i="2"/>
  <c r="J108" i="1"/>
  <c r="G107" i="2" s="1"/>
  <c r="F144" i="2"/>
  <c r="J145" i="1"/>
  <c r="G144" i="2" s="1"/>
  <c r="F16" i="2"/>
  <c r="J17" i="1"/>
  <c r="G16" i="2" s="1"/>
  <c r="F109" i="2"/>
  <c r="J110" i="1"/>
  <c r="G109" i="2" s="1"/>
  <c r="F208" i="2"/>
  <c r="J210" i="1"/>
  <c r="G208" i="2" s="1"/>
  <c r="F146" i="2"/>
  <c r="J147" i="1"/>
  <c r="G146" i="2" s="1"/>
  <c r="F66" i="2"/>
  <c r="J67" i="1"/>
  <c r="G66" i="2" s="1"/>
  <c r="F224" i="2"/>
  <c r="J226" i="1"/>
  <c r="G224" i="2" s="1"/>
  <c r="F156" i="2"/>
  <c r="J157" i="1"/>
  <c r="G156" i="2" s="1"/>
  <c r="F28" i="2"/>
  <c r="J29" i="1"/>
  <c r="G28" i="2" s="1"/>
  <c r="F262" i="2"/>
  <c r="J264" i="1"/>
  <c r="G262" i="2" s="1"/>
  <c r="F259" i="2"/>
  <c r="J261" i="1"/>
  <c r="G259" i="2" s="1"/>
  <c r="F247" i="2"/>
  <c r="J249" i="1"/>
  <c r="G247" i="2" s="1"/>
  <c r="F258" i="2"/>
  <c r="J260" i="1"/>
  <c r="G258" i="2" s="1"/>
  <c r="E182" i="2"/>
  <c r="J184" i="1"/>
  <c r="G182" i="2" s="1"/>
  <c r="F81" i="2"/>
  <c r="J82" i="1"/>
  <c r="G81" i="2" s="1"/>
  <c r="F102" i="2"/>
  <c r="J103" i="1"/>
  <c r="G102" i="2" s="1"/>
  <c r="F222" i="2"/>
  <c r="J224" i="1"/>
  <c r="G222" i="2" s="1"/>
  <c r="F99" i="2"/>
  <c r="J100" i="1"/>
  <c r="G99" i="2" s="1"/>
  <c r="F200" i="2"/>
  <c r="J202" i="1"/>
  <c r="G200" i="2" s="1"/>
  <c r="F136" i="2"/>
  <c r="J137" i="1"/>
  <c r="G136" i="2" s="1"/>
  <c r="F101" i="2"/>
  <c r="J102" i="1"/>
  <c r="G101" i="2" s="1"/>
  <c r="F205" i="2"/>
  <c r="J207" i="1"/>
  <c r="G205" i="2" s="1"/>
  <c r="F58" i="2"/>
  <c r="J59" i="1"/>
  <c r="G58" i="2" s="1"/>
  <c r="F148" i="2"/>
  <c r="J149" i="1"/>
  <c r="G148" i="2" s="1"/>
  <c r="F20" i="2"/>
  <c r="J21" i="1"/>
  <c r="G20" i="2" s="1"/>
  <c r="F254" i="2"/>
  <c r="J256" i="1"/>
  <c r="G254" i="2" s="1"/>
  <c r="F261" i="2"/>
  <c r="J263" i="1"/>
  <c r="G261" i="2" s="1"/>
  <c r="F94" i="2"/>
  <c r="J95" i="1"/>
  <c r="G94" i="2" s="1"/>
  <c r="F91" i="2"/>
  <c r="J92" i="1"/>
  <c r="G91" i="2" s="1"/>
  <c r="F128" i="2"/>
  <c r="J129" i="1"/>
  <c r="G128" i="2" s="1"/>
  <c r="F266" i="2"/>
  <c r="J268" i="1"/>
  <c r="G266" i="2" s="1"/>
  <c r="F93" i="2"/>
  <c r="J94" i="1"/>
  <c r="G93" i="2" s="1"/>
  <c r="F202" i="2"/>
  <c r="J204" i="1"/>
  <c r="G202" i="2" s="1"/>
  <c r="F138" i="2"/>
  <c r="J139" i="1"/>
  <c r="G138" i="2" s="1"/>
  <c r="F50" i="2"/>
  <c r="J51" i="1"/>
  <c r="G50" i="2" s="1"/>
  <c r="F211" i="2"/>
  <c r="J213" i="1"/>
  <c r="G211" i="2" s="1"/>
  <c r="F140" i="2"/>
  <c r="J141" i="1"/>
  <c r="G140" i="2" s="1"/>
  <c r="F12" i="2"/>
  <c r="J13" i="1"/>
  <c r="G12" i="2" s="1"/>
  <c r="J181" i="1"/>
  <c r="F253" i="2"/>
  <c r="J255" i="1"/>
  <c r="G253" i="2" s="1"/>
  <c r="F239" i="2"/>
  <c r="J241" i="1"/>
  <c r="G239" i="2" s="1"/>
  <c r="F85" i="2"/>
  <c r="J86" i="1"/>
  <c r="G85" i="2" s="1"/>
  <c r="F42" i="2"/>
  <c r="J43" i="1"/>
  <c r="G42" i="2" s="1"/>
  <c r="F132" i="2"/>
  <c r="J133" i="1"/>
  <c r="G132" i="2" s="1"/>
  <c r="F177" i="2"/>
  <c r="J178" i="1"/>
  <c r="G177" i="2" s="1"/>
  <c r="F86" i="2"/>
  <c r="J87" i="1"/>
  <c r="G86" i="2" s="1"/>
  <c r="F83" i="2"/>
  <c r="J84" i="1"/>
  <c r="G83" i="2" s="1"/>
  <c r="F120" i="2"/>
  <c r="J121" i="1"/>
  <c r="G120" i="2" s="1"/>
  <c r="F238" i="2"/>
  <c r="J240" i="1"/>
  <c r="G238" i="2" s="1"/>
  <c r="F235" i="2"/>
  <c r="J237" i="1"/>
  <c r="G235" i="2" s="1"/>
  <c r="F264" i="2"/>
  <c r="J266" i="1"/>
  <c r="G264" i="2" s="1"/>
  <c r="F245" i="2"/>
  <c r="J247" i="1"/>
  <c r="G245" i="2" s="1"/>
  <c r="F242" i="2"/>
  <c r="J244" i="1"/>
  <c r="G242" i="2" s="1"/>
  <c r="F57" i="2"/>
  <c r="J58" i="1"/>
  <c r="G57" i="2" s="1"/>
  <c r="F78" i="2"/>
  <c r="J79" i="1"/>
  <c r="G78" i="2" s="1"/>
  <c r="F195" i="2"/>
  <c r="J197" i="1"/>
  <c r="G195" i="2" s="1"/>
  <c r="F75" i="2"/>
  <c r="J76" i="1"/>
  <c r="G75" i="2" s="1"/>
  <c r="F189" i="2"/>
  <c r="J191" i="1"/>
  <c r="G189" i="2" s="1"/>
  <c r="F218" i="2"/>
  <c r="J220" i="1"/>
  <c r="G218" i="2" s="1"/>
  <c r="F112" i="2"/>
  <c r="J113" i="1"/>
  <c r="G112" i="2" s="1"/>
  <c r="F77" i="2"/>
  <c r="J78" i="1"/>
  <c r="G77" i="2" s="1"/>
  <c r="E197" i="2"/>
  <c r="J199" i="1"/>
  <c r="G197" i="2" s="1"/>
  <c r="F130" i="2"/>
  <c r="J131" i="1"/>
  <c r="G130" i="2" s="1"/>
  <c r="F34" i="2"/>
  <c r="J35" i="1"/>
  <c r="G34" i="2" s="1"/>
  <c r="F95" i="2"/>
  <c r="J96" i="1"/>
  <c r="G95" i="2" s="1"/>
  <c r="F124" i="2"/>
  <c r="J125" i="1"/>
  <c r="G124" i="2" s="1"/>
  <c r="F65" i="2"/>
  <c r="J66" i="1"/>
  <c r="G65" i="2" s="1"/>
  <c r="F265" i="2"/>
  <c r="J267" i="1"/>
  <c r="G265" i="2" s="1"/>
  <c r="F230" i="2"/>
  <c r="J232" i="1"/>
  <c r="G230" i="2" s="1"/>
  <c r="J495" i="1"/>
  <c r="F227" i="2"/>
  <c r="J229" i="1"/>
  <c r="G227" i="2" s="1"/>
  <c r="F256" i="2"/>
  <c r="J258" i="1"/>
  <c r="G256" i="2" s="1"/>
  <c r="F237" i="2"/>
  <c r="J239" i="1"/>
  <c r="G237" i="2" s="1"/>
  <c r="F231" i="2"/>
  <c r="J233" i="1"/>
  <c r="G231" i="2" s="1"/>
  <c r="F169" i="2"/>
  <c r="J170" i="1"/>
  <c r="G169" i="2" s="1"/>
  <c r="F49" i="2"/>
  <c r="J50" i="1"/>
  <c r="G49" i="2" s="1"/>
  <c r="F70" i="2"/>
  <c r="J71" i="1"/>
  <c r="G70" i="2" s="1"/>
  <c r="F67" i="2"/>
  <c r="J68" i="1"/>
  <c r="G67" i="2" s="1"/>
  <c r="F215" i="2"/>
  <c r="J217" i="1"/>
  <c r="G215" i="2" s="1"/>
  <c r="F104" i="2"/>
  <c r="J105" i="1"/>
  <c r="G104" i="2" s="1"/>
  <c r="F250" i="2"/>
  <c r="J252" i="1"/>
  <c r="G250" i="2" s="1"/>
  <c r="F69" i="2"/>
  <c r="J70" i="1"/>
  <c r="G69" i="2" s="1"/>
  <c r="F26" i="2"/>
  <c r="J27" i="1"/>
  <c r="G26" i="2" s="1"/>
  <c r="F87" i="2"/>
  <c r="J88" i="1"/>
  <c r="G87" i="2" s="1"/>
  <c r="F116" i="2"/>
  <c r="J117" i="1"/>
  <c r="G116" i="2" s="1"/>
  <c r="F59" i="2"/>
  <c r="J60" i="1"/>
  <c r="G59" i="2" s="1"/>
  <c r="F212" i="2"/>
  <c r="J214" i="1"/>
  <c r="G212" i="2" s="1"/>
  <c r="F96" i="2"/>
  <c r="J97" i="1"/>
  <c r="G96" i="2" s="1"/>
  <c r="F61" i="2"/>
  <c r="J62" i="1"/>
  <c r="G61" i="2" s="1"/>
  <c r="F234" i="2"/>
  <c r="J236" i="1"/>
  <c r="G234" i="2" s="1"/>
  <c r="F122" i="2"/>
  <c r="J123" i="1"/>
  <c r="G122" i="2" s="1"/>
  <c r="F18" i="2"/>
  <c r="J19" i="1"/>
  <c r="G18" i="2" s="1"/>
  <c r="F214" i="2"/>
  <c r="J216" i="1"/>
  <c r="G214" i="2" s="1"/>
  <c r="F79" i="2"/>
  <c r="J80" i="1"/>
  <c r="G79" i="2" s="1"/>
  <c r="F108" i="2"/>
  <c r="J109" i="1"/>
  <c r="G108" i="2" s="1"/>
  <c r="F41" i="2"/>
  <c r="J42" i="1"/>
  <c r="G41" i="2" s="1"/>
  <c r="F62" i="2"/>
  <c r="J63" i="1"/>
  <c r="G62" i="2" s="1"/>
  <c r="F249" i="2"/>
  <c r="J251" i="1"/>
  <c r="G249" i="2" s="1"/>
  <c r="F240" i="2"/>
  <c r="J242" i="1"/>
  <c r="G240" i="2" s="1"/>
  <c r="F223" i="2"/>
  <c r="J225" i="1"/>
  <c r="G223" i="2" s="1"/>
  <c r="F161" i="2"/>
  <c r="J162" i="1"/>
  <c r="G161" i="2" s="1"/>
  <c r="F33" i="2"/>
  <c r="J34" i="1"/>
  <c r="G33" i="2" s="1"/>
  <c r="F54" i="2"/>
  <c r="J55" i="1"/>
  <c r="G54" i="2" s="1"/>
  <c r="F179" i="2"/>
  <c r="J180" i="1"/>
  <c r="G179" i="2" s="1"/>
  <c r="F51" i="2"/>
  <c r="J52" i="1"/>
  <c r="G51" i="2" s="1"/>
  <c r="E166" i="2"/>
  <c r="J167" i="1"/>
  <c r="G166" i="2" s="1"/>
  <c r="F203" i="2"/>
  <c r="J205" i="1"/>
  <c r="G203" i="2" s="1"/>
  <c r="F88" i="2"/>
  <c r="J89" i="1"/>
  <c r="G88" i="2" s="1"/>
  <c r="F53" i="2"/>
  <c r="J54" i="1"/>
  <c r="G53" i="2" s="1"/>
  <c r="F10" i="2"/>
  <c r="J11" i="1"/>
  <c r="G10" i="2" s="1"/>
  <c r="F71" i="2"/>
  <c r="J72" i="1"/>
  <c r="G71" i="2" s="1"/>
  <c r="F100" i="2"/>
  <c r="J101" i="1"/>
  <c r="G100" i="2" s="1"/>
  <c r="F251" i="2"/>
  <c r="J253" i="1"/>
  <c r="G251" i="2" s="1"/>
  <c r="F248" i="2"/>
  <c r="J250" i="1"/>
  <c r="G248" i="2" s="1"/>
  <c r="E174" i="2"/>
  <c r="J175" i="1"/>
  <c r="G174" i="2" s="1"/>
  <c r="F153" i="2"/>
  <c r="J154" i="1"/>
  <c r="G153" i="2" s="1"/>
  <c r="F25" i="2"/>
  <c r="J26" i="1"/>
  <c r="G25" i="2" s="1"/>
  <c r="F187" i="2"/>
  <c r="J189" i="1"/>
  <c r="G187" i="2" s="1"/>
  <c r="F46" i="2"/>
  <c r="J47" i="1"/>
  <c r="G46" i="2" s="1"/>
  <c r="F171" i="2"/>
  <c r="J172" i="1"/>
  <c r="G171" i="2" s="1"/>
  <c r="F43" i="2"/>
  <c r="J44" i="1"/>
  <c r="G43" i="2" s="1"/>
  <c r="F8" i="2"/>
  <c r="J9" i="1"/>
  <c r="E6" i="1"/>
  <c r="K65" i="1" s="1"/>
  <c r="H64" i="2" s="1"/>
  <c r="F80" i="2"/>
  <c r="J81" i="1"/>
  <c r="G80" i="2" s="1"/>
  <c r="F45" i="2"/>
  <c r="J46" i="1"/>
  <c r="G45" i="2" s="1"/>
  <c r="F178" i="2"/>
  <c r="J179" i="1"/>
  <c r="G178" i="2" s="1"/>
  <c r="F114" i="2"/>
  <c r="J115" i="1"/>
  <c r="G114" i="2" s="1"/>
  <c r="F63" i="2"/>
  <c r="J64" i="1"/>
  <c r="G63" i="2" s="1"/>
  <c r="F92" i="2"/>
  <c r="J93" i="1"/>
  <c r="G92" i="2" s="1"/>
  <c r="F241" i="2"/>
  <c r="J243" i="1"/>
  <c r="G241" i="2" s="1"/>
  <c r="F233" i="2"/>
  <c r="J235" i="1"/>
  <c r="G233" i="2" s="1"/>
  <c r="F213" i="2"/>
  <c r="J215" i="1"/>
  <c r="G213" i="2" s="1"/>
  <c r="F145" i="2"/>
  <c r="J146" i="1"/>
  <c r="G145" i="2" s="1"/>
  <c r="F17" i="2"/>
  <c r="J18" i="1"/>
  <c r="G17" i="2" s="1"/>
  <c r="F38" i="2"/>
  <c r="J39" i="1"/>
  <c r="G38" i="2" s="1"/>
  <c r="F163" i="2"/>
  <c r="J164" i="1"/>
  <c r="G163" i="2" s="1"/>
  <c r="F35" i="2"/>
  <c r="J36" i="1"/>
  <c r="G35" i="2" s="1"/>
  <c r="F186" i="2"/>
  <c r="J188" i="1"/>
  <c r="G186" i="2" s="1"/>
  <c r="F72" i="2"/>
  <c r="J73" i="1"/>
  <c r="G72" i="2" s="1"/>
  <c r="F165" i="2"/>
  <c r="J166" i="1"/>
  <c r="G165" i="2" s="1"/>
  <c r="F37" i="2"/>
  <c r="J38" i="1"/>
  <c r="G37" i="2" s="1"/>
  <c r="F191" i="2"/>
  <c r="J193" i="1"/>
  <c r="G191" i="2" s="1"/>
  <c r="F55" i="2"/>
  <c r="J56" i="1"/>
  <c r="G55" i="2" s="1"/>
  <c r="F84" i="2"/>
  <c r="J85" i="1"/>
  <c r="G84" i="2" s="1"/>
  <c r="K236" i="1" l="1"/>
  <c r="H234" i="2" s="1"/>
  <c r="K233" i="1"/>
  <c r="H231" i="2" s="1"/>
  <c r="K267" i="1"/>
  <c r="H265" i="2" s="1"/>
  <c r="K131" i="1"/>
  <c r="H130" i="2" s="1"/>
  <c r="K247" i="1"/>
  <c r="H245" i="2" s="1"/>
  <c r="K21" i="1"/>
  <c r="H20" i="2" s="1"/>
  <c r="K111" i="1"/>
  <c r="H110" i="2" s="1"/>
  <c r="K75" i="1"/>
  <c r="H74" i="2" s="1"/>
  <c r="K33" i="1"/>
  <c r="H32" i="2" s="1"/>
  <c r="K24" i="1"/>
  <c r="H23" i="2" s="1"/>
  <c r="K22" i="1"/>
  <c r="H21" i="2" s="1"/>
  <c r="K148" i="1"/>
  <c r="H147" i="2" s="1"/>
  <c r="K159" i="1"/>
  <c r="H158" i="2" s="1"/>
  <c r="G8" i="2"/>
  <c r="F5" i="2" s="1"/>
  <c r="G6" i="1"/>
  <c r="K26" i="1"/>
  <c r="H25" i="2" s="1"/>
  <c r="K109" i="1"/>
  <c r="H108" i="2" s="1"/>
  <c r="K217" i="1"/>
  <c r="H215" i="2" s="1"/>
  <c r="K76" i="1"/>
  <c r="H75" i="2" s="1"/>
  <c r="K241" i="1"/>
  <c r="H239" i="2" s="1"/>
  <c r="K129" i="1"/>
  <c r="H128" i="2" s="1"/>
  <c r="K110" i="1"/>
  <c r="H109" i="2" s="1"/>
  <c r="K198" i="1"/>
  <c r="H196" i="2" s="1"/>
  <c r="K203" i="1"/>
  <c r="H201" i="2" s="1"/>
  <c r="K163" i="1"/>
  <c r="H162" i="2" s="1"/>
  <c r="K259" i="1"/>
  <c r="H257" i="2" s="1"/>
  <c r="K158" i="1"/>
  <c r="H157" i="2" s="1"/>
  <c r="K9" i="1"/>
  <c r="H8" i="2" s="1"/>
  <c r="K87" i="1"/>
  <c r="H86" i="2" s="1"/>
  <c r="K51" i="1"/>
  <c r="H50" i="2" s="1"/>
  <c r="K202" i="1"/>
  <c r="H200" i="2" s="1"/>
  <c r="K157" i="1"/>
  <c r="H156" i="2" s="1"/>
  <c r="K119" i="1"/>
  <c r="H118" i="2" s="1"/>
  <c r="K245" i="1"/>
  <c r="H243" i="2" s="1"/>
  <c r="K77" i="1"/>
  <c r="H76" i="2" s="1"/>
  <c r="K149" i="1"/>
  <c r="H148" i="2" s="1"/>
  <c r="K260" i="1"/>
  <c r="H258" i="2" s="1"/>
  <c r="K90" i="1"/>
  <c r="H89" i="2" s="1"/>
  <c r="K118" i="1"/>
  <c r="H117" i="2" s="1"/>
  <c r="K16" i="1"/>
  <c r="H15" i="2" s="1"/>
  <c r="K161" i="1"/>
  <c r="H160" i="2" s="1"/>
  <c r="K487" i="1"/>
  <c r="K91" i="1"/>
  <c r="H90" i="2" s="1"/>
  <c r="K140" i="1"/>
  <c r="H139" i="2" s="1"/>
  <c r="K23" i="1"/>
  <c r="H22" i="2" s="1"/>
  <c r="K10" i="1"/>
  <c r="H9" i="2" s="1"/>
  <c r="K239" i="1"/>
  <c r="H237" i="2" s="1"/>
  <c r="K266" i="1"/>
  <c r="H264" i="2" s="1"/>
  <c r="K188" i="1"/>
  <c r="H186" i="2" s="1"/>
  <c r="K154" i="1"/>
  <c r="H153" i="2" s="1"/>
  <c r="K80" i="1"/>
  <c r="H79" i="2" s="1"/>
  <c r="K68" i="1"/>
  <c r="H67" i="2" s="1"/>
  <c r="K66" i="1"/>
  <c r="H65" i="2" s="1"/>
  <c r="K197" i="1"/>
  <c r="H195" i="2" s="1"/>
  <c r="K255" i="1"/>
  <c r="H253" i="2" s="1"/>
  <c r="K92" i="1"/>
  <c r="H91" i="2" s="1"/>
  <c r="K17" i="1"/>
  <c r="H16" i="2" s="1"/>
  <c r="K265" i="1"/>
  <c r="H263" i="2" s="1"/>
  <c r="K182" i="1"/>
  <c r="H180" i="2" s="1"/>
  <c r="K150" i="1"/>
  <c r="H149" i="2" s="1"/>
  <c r="K616" i="1"/>
  <c r="K528" i="1"/>
  <c r="K468" i="1"/>
  <c r="K493" i="1"/>
  <c r="K507" i="1"/>
  <c r="K496" i="1"/>
  <c r="K470" i="1"/>
  <c r="K459" i="1"/>
  <c r="K451" i="1"/>
  <c r="K443" i="1"/>
  <c r="K435" i="1"/>
  <c r="K427" i="1"/>
  <c r="K419" i="1"/>
  <c r="K411" i="1"/>
  <c r="K403" i="1"/>
  <c r="K395" i="1"/>
  <c r="K387" i="1"/>
  <c r="K379" i="1"/>
  <c r="K371" i="1"/>
  <c r="K363" i="1"/>
  <c r="K355" i="1"/>
  <c r="K183" i="1"/>
  <c r="H181" i="2" s="1"/>
  <c r="K196" i="1"/>
  <c r="H194" i="2" s="1"/>
  <c r="I6" i="1"/>
  <c r="H5" i="2" s="1"/>
  <c r="K184" i="1"/>
  <c r="H182" i="2" s="1"/>
  <c r="K319" i="1"/>
  <c r="K271" i="1"/>
  <c r="K222" i="1"/>
  <c r="H220" i="2" s="1"/>
  <c r="K448" i="1"/>
  <c r="K345" i="1"/>
  <c r="K326" i="1"/>
  <c r="K486" i="1"/>
  <c r="K112" i="1"/>
  <c r="H111" i="2" s="1"/>
  <c r="K176" i="1"/>
  <c r="H175" i="2" s="1"/>
  <c r="K432" i="1"/>
  <c r="K334" i="1"/>
  <c r="K396" i="1"/>
  <c r="K489" i="1"/>
  <c r="K361" i="1"/>
  <c r="K440" i="1"/>
  <c r="K422" i="1"/>
  <c r="K623" i="1"/>
  <c r="K529" i="1"/>
  <c r="K584" i="1"/>
  <c r="K570" i="1"/>
  <c r="K615" i="1"/>
  <c r="K586" i="1"/>
  <c r="K606" i="1"/>
  <c r="K557" i="1"/>
  <c r="K592" i="1"/>
  <c r="K573" i="1"/>
  <c r="K544" i="1"/>
  <c r="K539" i="1"/>
  <c r="K605" i="1"/>
  <c r="K566" i="1"/>
  <c r="K409" i="1"/>
  <c r="K508" i="1"/>
  <c r="K492" i="1"/>
  <c r="K466" i="1"/>
  <c r="K333" i="1"/>
  <c r="K273" i="1"/>
  <c r="K401" i="1"/>
  <c r="K201" i="1"/>
  <c r="H199" i="2" s="1"/>
  <c r="K382" i="1"/>
  <c r="K353" i="1"/>
  <c r="K341" i="1"/>
  <c r="K280" i="1"/>
  <c r="K323" i="1"/>
  <c r="K428" i="1"/>
  <c r="K313" i="1"/>
  <c r="K447" i="1"/>
  <c r="K503" i="1"/>
  <c r="K579" i="1"/>
  <c r="K621" i="1"/>
  <c r="K517" i="1"/>
  <c r="K611" i="1"/>
  <c r="K277" i="1"/>
  <c r="K283" i="1"/>
  <c r="K460" i="1"/>
  <c r="K351" i="1"/>
  <c r="K120" i="1"/>
  <c r="H119" i="2" s="1"/>
  <c r="K297" i="1"/>
  <c r="K407" i="1"/>
  <c r="K444" i="1"/>
  <c r="K354" i="1"/>
  <c r="K366" i="1"/>
  <c r="K452" i="1"/>
  <c r="K300" i="1"/>
  <c r="K218" i="1"/>
  <c r="H216" i="2" s="1"/>
  <c r="K564" i="1"/>
  <c r="K589" i="1"/>
  <c r="K604" i="1"/>
  <c r="K575" i="1"/>
  <c r="K591" i="1"/>
  <c r="K562" i="1"/>
  <c r="K597" i="1"/>
  <c r="K305" i="1"/>
  <c r="K391" i="1"/>
  <c r="K549" i="1"/>
  <c r="K620" i="1"/>
  <c r="K518" i="1"/>
  <c r="K331" i="1"/>
  <c r="K484" i="1"/>
  <c r="K332" i="1"/>
  <c r="K394" i="1"/>
  <c r="K187" i="1"/>
  <c r="H185" i="2" s="1"/>
  <c r="K406" i="1"/>
  <c r="K358" i="1"/>
  <c r="K402" i="1"/>
  <c r="K502" i="1"/>
  <c r="K275" i="1"/>
  <c r="K441" i="1"/>
  <c r="K167" i="1"/>
  <c r="H166" i="2" s="1"/>
  <c r="K318" i="1"/>
  <c r="K453" i="1"/>
  <c r="K578" i="1"/>
  <c r="K511" i="1"/>
  <c r="K230" i="1"/>
  <c r="H228" i="2" s="1"/>
  <c r="K595" i="1"/>
  <c r="K362" i="1"/>
  <c r="K295" i="1"/>
  <c r="K467" i="1"/>
  <c r="K357" i="1"/>
  <c r="K128" i="1"/>
  <c r="H127" i="2" s="1"/>
  <c r="K302" i="1"/>
  <c r="K431" i="1"/>
  <c r="K278" i="1"/>
  <c r="K413" i="1"/>
  <c r="K383" i="1"/>
  <c r="K316" i="1"/>
  <c r="K457" i="1"/>
  <c r="K185" i="1"/>
  <c r="H183" i="2" s="1"/>
  <c r="K414" i="1"/>
  <c r="K360" i="1"/>
  <c r="K324" i="1"/>
  <c r="K465" i="1"/>
  <c r="K306" i="1"/>
  <c r="K325" i="1"/>
  <c r="K574" i="1"/>
  <c r="K594" i="1"/>
  <c r="K619" i="1"/>
  <c r="K567" i="1"/>
  <c r="K602" i="1"/>
  <c r="K510" i="1"/>
  <c r="K330" i="1"/>
  <c r="K482" i="1"/>
  <c r="K491" i="1"/>
  <c r="K505" i="1"/>
  <c r="K338" i="1"/>
  <c r="K400" i="1"/>
  <c r="K309" i="1"/>
  <c r="K285" i="1"/>
  <c r="K408" i="1"/>
  <c r="K310" i="1"/>
  <c r="K439" i="1"/>
  <c r="K397" i="1"/>
  <c r="K446" i="1"/>
  <c r="K175" i="1"/>
  <c r="H174" i="2" s="1"/>
  <c r="K471" i="1"/>
  <c r="K583" i="1"/>
  <c r="K534" i="1"/>
  <c r="K238" i="1"/>
  <c r="H236" i="2" s="1"/>
  <c r="K554" i="1"/>
  <c r="K513" i="1"/>
  <c r="K519" i="1"/>
  <c r="K548" i="1"/>
  <c r="K389" i="1"/>
  <c r="K322" i="1"/>
  <c r="K462" i="1"/>
  <c r="K317" i="1"/>
  <c r="K372" i="1"/>
  <c r="K312" i="1"/>
  <c r="K343" i="1"/>
  <c r="K599" i="1"/>
  <c r="K512" i="1"/>
  <c r="K536" i="1"/>
  <c r="K368" i="1"/>
  <c r="K472" i="1"/>
  <c r="K418" i="1"/>
  <c r="K272" i="1"/>
  <c r="K136" i="1"/>
  <c r="H135" i="2" s="1"/>
  <c r="K437" i="1"/>
  <c r="K474" i="1"/>
  <c r="K194" i="1"/>
  <c r="H192" i="2" s="1"/>
  <c r="K603" i="1"/>
  <c r="K601" i="1"/>
  <c r="K559" i="1"/>
  <c r="K547" i="1"/>
  <c r="K307" i="1"/>
  <c r="K344" i="1"/>
  <c r="K412" i="1"/>
  <c r="K327" i="1"/>
  <c r="K303" i="1"/>
  <c r="K469" i="1"/>
  <c r="K420" i="1"/>
  <c r="K199" i="1"/>
  <c r="H197" i="2" s="1"/>
  <c r="K445" i="1"/>
  <c r="K458" i="1"/>
  <c r="K477" i="1"/>
  <c r="K563" i="1"/>
  <c r="K200" i="1"/>
  <c r="H198" i="2" s="1"/>
  <c r="K380" i="1"/>
  <c r="K356" i="1"/>
  <c r="K478" i="1"/>
  <c r="K424" i="1"/>
  <c r="K284" i="1"/>
  <c r="K144" i="1"/>
  <c r="H143" i="2" s="1"/>
  <c r="K473" i="1"/>
  <c r="K494" i="1"/>
  <c r="K450" i="1"/>
  <c r="K328" i="1"/>
  <c r="K501" i="1"/>
  <c r="K292" i="1"/>
  <c r="K335" i="1"/>
  <c r="K385" i="1"/>
  <c r="K336" i="1"/>
  <c r="K337" i="1"/>
  <c r="K497" i="1"/>
  <c r="K386" i="1"/>
  <c r="K483" i="1"/>
  <c r="K588" i="1"/>
  <c r="K609" i="1"/>
  <c r="K521" i="1"/>
  <c r="K541" i="1"/>
  <c r="K514" i="1"/>
  <c r="K612" i="1"/>
  <c r="K254" i="1"/>
  <c r="H252" i="2" s="1"/>
  <c r="K593" i="1"/>
  <c r="K516" i="1"/>
  <c r="K526" i="1"/>
  <c r="K555" i="1"/>
  <c r="K533" i="1"/>
  <c r="K587" i="1"/>
  <c r="K350" i="1"/>
  <c r="K425" i="1"/>
  <c r="K279" i="1"/>
  <c r="K433" i="1"/>
  <c r="K281" i="1"/>
  <c r="K464" i="1"/>
  <c r="K522" i="1"/>
  <c r="K498" i="1"/>
  <c r="K532" i="1"/>
  <c r="K393" i="1"/>
  <c r="K369" i="1"/>
  <c r="K192" i="1"/>
  <c r="H190" i="2" s="1"/>
  <c r="K375" i="1"/>
  <c r="K308" i="1"/>
  <c r="K436" i="1"/>
  <c r="K290" i="1"/>
  <c r="K152" i="1"/>
  <c r="H151" i="2" s="1"/>
  <c r="K219" i="1"/>
  <c r="H217" i="2" s="1"/>
  <c r="K339" i="1"/>
  <c r="K315" i="1"/>
  <c r="K500" i="1"/>
  <c r="K456" i="1"/>
  <c r="K359" i="1"/>
  <c r="K298" i="1"/>
  <c r="K390" i="1"/>
  <c r="K287" i="1"/>
  <c r="K367" i="1"/>
  <c r="K342" i="1"/>
  <c r="K509" i="1"/>
  <c r="K270" i="1"/>
  <c r="K392" i="1"/>
  <c r="K481" i="1"/>
  <c r="K598" i="1"/>
  <c r="K608" i="1"/>
  <c r="K614" i="1"/>
  <c r="K580" i="1"/>
  <c r="K546" i="1"/>
  <c r="K289" i="1"/>
  <c r="K430" i="1"/>
  <c r="K370" i="1"/>
  <c r="K352" i="1"/>
  <c r="K438" i="1"/>
  <c r="K347" i="1"/>
  <c r="K286" i="1"/>
  <c r="K415" i="1"/>
  <c r="K490" i="1"/>
  <c r="K349" i="1"/>
  <c r="K276" i="1"/>
  <c r="K262" i="1"/>
  <c r="H260" i="2" s="1"/>
  <c r="K530" i="1"/>
  <c r="K545" i="1"/>
  <c r="K527" i="1"/>
  <c r="K561" i="1"/>
  <c r="K542" i="1"/>
  <c r="K506" i="1"/>
  <c r="K572" i="1"/>
  <c r="K538" i="1"/>
  <c r="K291" i="1"/>
  <c r="K304" i="1"/>
  <c r="K463" i="1"/>
  <c r="K293" i="1"/>
  <c r="K373" i="1"/>
  <c r="K404" i="1"/>
  <c r="K524" i="1"/>
  <c r="K613" i="1"/>
  <c r="K560" i="1"/>
  <c r="K590" i="1"/>
  <c r="K551" i="1"/>
  <c r="K576" i="1"/>
  <c r="K540" i="1"/>
  <c r="K571" i="1"/>
  <c r="K537" i="1"/>
  <c r="K582" i="1"/>
  <c r="K565" i="1"/>
  <c r="K581" i="1"/>
  <c r="K596" i="1"/>
  <c r="K607" i="1"/>
  <c r="K398" i="1"/>
  <c r="K374" i="1"/>
  <c r="K381" i="1"/>
  <c r="K314" i="1"/>
  <c r="K449" i="1"/>
  <c r="K296" i="1"/>
  <c r="K455" i="1"/>
  <c r="K160" i="1"/>
  <c r="H159" i="2" s="1"/>
  <c r="K480" i="1"/>
  <c r="K365" i="1"/>
  <c r="K378" i="1"/>
  <c r="K622" i="1"/>
  <c r="K558" i="1"/>
  <c r="K294" i="1"/>
  <c r="K423" i="1"/>
  <c r="K399" i="1"/>
  <c r="K376" i="1"/>
  <c r="K364" i="1"/>
  <c r="K340" i="1"/>
  <c r="K174" i="1"/>
  <c r="H173" i="2" s="1"/>
  <c r="K269" i="1"/>
  <c r="K421" i="1"/>
  <c r="K299" i="1"/>
  <c r="K410" i="1"/>
  <c r="K282" i="1"/>
  <c r="K535" i="1"/>
  <c r="K531" i="1"/>
  <c r="K543" i="1"/>
  <c r="K246" i="1"/>
  <c r="H244" i="2" s="1"/>
  <c r="K523" i="1"/>
  <c r="K617" i="1"/>
  <c r="K301" i="1"/>
  <c r="K442" i="1"/>
  <c r="K320" i="1"/>
  <c r="K454" i="1"/>
  <c r="K321" i="1"/>
  <c r="K461" i="1"/>
  <c r="K104" i="1"/>
  <c r="H103" i="2" s="1"/>
  <c r="K168" i="1"/>
  <c r="H167" i="2" s="1"/>
  <c r="K426" i="1"/>
  <c r="K329" i="1"/>
  <c r="K488" i="1"/>
  <c r="K384" i="1"/>
  <c r="K311" i="1"/>
  <c r="K348" i="1"/>
  <c r="K434" i="1"/>
  <c r="K186" i="1"/>
  <c r="H184" i="2" s="1"/>
  <c r="K417" i="1"/>
  <c r="K553" i="1"/>
  <c r="K618" i="1"/>
  <c r="K515" i="1"/>
  <c r="K520" i="1"/>
  <c r="K610" i="1"/>
  <c r="K585" i="1"/>
  <c r="K552" i="1"/>
  <c r="K429" i="1"/>
  <c r="K405" i="1"/>
  <c r="K499" i="1"/>
  <c r="K388" i="1"/>
  <c r="K190" i="1"/>
  <c r="H188" i="2" s="1"/>
  <c r="K377" i="1"/>
  <c r="K346" i="1"/>
  <c r="K274" i="1"/>
  <c r="K475" i="1"/>
  <c r="K416" i="1"/>
  <c r="K288" i="1"/>
  <c r="K568" i="1"/>
  <c r="K525" i="1"/>
  <c r="K569" i="1"/>
  <c r="K550" i="1"/>
  <c r="K600" i="1"/>
  <c r="K556" i="1"/>
  <c r="K577" i="1"/>
  <c r="K85" i="1"/>
  <c r="H84" i="2" s="1"/>
  <c r="K11" i="1"/>
  <c r="H10" i="2" s="1"/>
  <c r="K242" i="1"/>
  <c r="H240" i="2" s="1"/>
  <c r="K27" i="1"/>
  <c r="H26" i="2" s="1"/>
  <c r="K78" i="1"/>
  <c r="H77" i="2" s="1"/>
  <c r="K178" i="1"/>
  <c r="H177" i="2" s="1"/>
  <c r="K139" i="1"/>
  <c r="H138" i="2" s="1"/>
  <c r="K100" i="1"/>
  <c r="H99" i="2" s="1"/>
  <c r="K226" i="1"/>
  <c r="H224" i="2" s="1"/>
  <c r="K98" i="1"/>
  <c r="H97" i="2" s="1"/>
  <c r="K211" i="1"/>
  <c r="H209" i="2" s="1"/>
  <c r="K41" i="1"/>
  <c r="H40" i="2" s="1"/>
  <c r="K74" i="1"/>
  <c r="H73" i="2" s="1"/>
  <c r="K69" i="1"/>
  <c r="H68" i="2" s="1"/>
  <c r="K48" i="1"/>
  <c r="H47" i="2" s="1"/>
  <c r="K97" i="1"/>
  <c r="H96" i="2" s="1"/>
  <c r="K59" i="1"/>
  <c r="H58" i="2" s="1"/>
  <c r="K249" i="1"/>
  <c r="H247" i="2" s="1"/>
  <c r="K25" i="1"/>
  <c r="H24" i="2" s="1"/>
  <c r="K223" i="1"/>
  <c r="H221" i="2" s="1"/>
  <c r="K15" i="1"/>
  <c r="H14" i="2" s="1"/>
  <c r="K151" i="1"/>
  <c r="H150" i="2" s="1"/>
  <c r="K138" i="1"/>
  <c r="H137" i="2" s="1"/>
  <c r="K54" i="1"/>
  <c r="H53" i="2" s="1"/>
  <c r="K251" i="1"/>
  <c r="H249" i="2" s="1"/>
  <c r="K216" i="1"/>
  <c r="H214" i="2" s="1"/>
  <c r="K79" i="1"/>
  <c r="H78" i="2" s="1"/>
  <c r="K181" i="1"/>
  <c r="K95" i="1"/>
  <c r="H94" i="2" s="1"/>
  <c r="K145" i="1"/>
  <c r="H144" i="2" s="1"/>
  <c r="K234" i="1"/>
  <c r="H232" i="2" s="1"/>
  <c r="K83" i="1"/>
  <c r="H82" i="2" s="1"/>
  <c r="K485" i="1"/>
  <c r="K14" i="1"/>
  <c r="H13" i="2" s="1"/>
  <c r="K57" i="1"/>
  <c r="H56" i="2" s="1"/>
  <c r="K28" i="1"/>
  <c r="H27" i="2" s="1"/>
  <c r="K44" i="1"/>
  <c r="H43" i="2" s="1"/>
  <c r="K215" i="1"/>
  <c r="H213" i="2" s="1"/>
  <c r="K180" i="1"/>
  <c r="H179" i="2" s="1"/>
  <c r="K258" i="1"/>
  <c r="H256" i="2" s="1"/>
  <c r="K237" i="1"/>
  <c r="H235" i="2" s="1"/>
  <c r="K36" i="1"/>
  <c r="H35" i="2" s="1"/>
  <c r="K71" i="1"/>
  <c r="H70" i="2" s="1"/>
  <c r="K125" i="1"/>
  <c r="H124" i="2" s="1"/>
  <c r="K193" i="1"/>
  <c r="H191" i="2" s="1"/>
  <c r="K235" i="1"/>
  <c r="H233" i="2" s="1"/>
  <c r="K179" i="1"/>
  <c r="H178" i="2" s="1"/>
  <c r="K172" i="1"/>
  <c r="H171" i="2" s="1"/>
  <c r="K70" i="1"/>
  <c r="H69" i="2" s="1"/>
  <c r="K113" i="1"/>
  <c r="H112" i="2" s="1"/>
  <c r="K133" i="1"/>
  <c r="H132" i="2" s="1"/>
  <c r="K13" i="1"/>
  <c r="H12" i="2" s="1"/>
  <c r="K204" i="1"/>
  <c r="H202" i="2" s="1"/>
  <c r="K224" i="1"/>
  <c r="H222" i="2" s="1"/>
  <c r="K67" i="1"/>
  <c r="H66" i="2" s="1"/>
  <c r="K257" i="1"/>
  <c r="H255" i="2" s="1"/>
  <c r="K132" i="1"/>
  <c r="H131" i="2" s="1"/>
  <c r="K61" i="1"/>
  <c r="H60" i="2" s="1"/>
  <c r="K195" i="1"/>
  <c r="H193" i="2" s="1"/>
  <c r="K107" i="1"/>
  <c r="H106" i="2" s="1"/>
  <c r="K72" i="1"/>
  <c r="H71" i="2" s="1"/>
  <c r="K225" i="1"/>
  <c r="H223" i="2" s="1"/>
  <c r="K229" i="1"/>
  <c r="H227" i="2" s="1"/>
  <c r="K240" i="1"/>
  <c r="H238" i="2" s="1"/>
  <c r="K207" i="1"/>
  <c r="H205" i="2" s="1"/>
  <c r="K261" i="1"/>
  <c r="H259" i="2" s="1"/>
  <c r="K153" i="1"/>
  <c r="H152" i="2" s="1"/>
  <c r="K124" i="1"/>
  <c r="H123" i="2" s="1"/>
  <c r="K504" i="1"/>
  <c r="K134" i="1"/>
  <c r="H133" i="2" s="1"/>
  <c r="K143" i="1"/>
  <c r="H142" i="2" s="1"/>
  <c r="K130" i="1"/>
  <c r="H129" i="2" s="1"/>
  <c r="K212" i="1"/>
  <c r="H210" i="2" s="1"/>
  <c r="K73" i="1"/>
  <c r="H72" i="2" s="1"/>
  <c r="K64" i="1"/>
  <c r="H63" i="2" s="1"/>
  <c r="K56" i="1"/>
  <c r="H55" i="2" s="1"/>
  <c r="K50" i="1"/>
  <c r="H49" i="2" s="1"/>
  <c r="K96" i="1"/>
  <c r="H95" i="2" s="1"/>
  <c r="K58" i="1"/>
  <c r="H57" i="2" s="1"/>
  <c r="K263" i="1"/>
  <c r="H261" i="2" s="1"/>
  <c r="K108" i="1"/>
  <c r="H107" i="2" s="1"/>
  <c r="K37" i="1"/>
  <c r="H36" i="2" s="1"/>
  <c r="K155" i="1"/>
  <c r="H154" i="2" s="1"/>
  <c r="K32" i="1"/>
  <c r="H31" i="2" s="1"/>
  <c r="K142" i="1"/>
  <c r="H141" i="2" s="1"/>
  <c r="K40" i="1"/>
  <c r="H39" i="2" s="1"/>
  <c r="K177" i="1"/>
  <c r="H176" i="2" s="1"/>
  <c r="K156" i="1"/>
  <c r="H155" i="2" s="1"/>
  <c r="K62" i="1"/>
  <c r="H61" i="2" s="1"/>
  <c r="K46" i="1"/>
  <c r="H45" i="2" s="1"/>
  <c r="K47" i="1"/>
  <c r="H46" i="2" s="1"/>
  <c r="K89" i="1"/>
  <c r="H88" i="2" s="1"/>
  <c r="K63" i="1"/>
  <c r="H62" i="2" s="1"/>
  <c r="K252" i="1"/>
  <c r="H250" i="2" s="1"/>
  <c r="K220" i="1"/>
  <c r="H218" i="2" s="1"/>
  <c r="K43" i="1"/>
  <c r="H42" i="2" s="1"/>
  <c r="K94" i="1"/>
  <c r="H93" i="2" s="1"/>
  <c r="K103" i="1"/>
  <c r="H102" i="2" s="1"/>
  <c r="K147" i="1"/>
  <c r="H146" i="2" s="1"/>
  <c r="K45" i="1"/>
  <c r="H44" i="2" s="1"/>
  <c r="K135" i="1"/>
  <c r="H134" i="2" s="1"/>
  <c r="K479" i="1"/>
  <c r="K171" i="1"/>
  <c r="H170" i="2" s="1"/>
  <c r="K18" i="1"/>
  <c r="H17" i="2" s="1"/>
  <c r="K88" i="1"/>
  <c r="H87" i="2" s="1"/>
  <c r="K164" i="1"/>
  <c r="H163" i="2" s="1"/>
  <c r="K243" i="1"/>
  <c r="H241" i="2" s="1"/>
  <c r="K34" i="1"/>
  <c r="H33" i="2" s="1"/>
  <c r="K60" i="1"/>
  <c r="H59" i="2" s="1"/>
  <c r="K495" i="1"/>
  <c r="K121" i="1"/>
  <c r="H120" i="2" s="1"/>
  <c r="K141" i="1"/>
  <c r="H140" i="2" s="1"/>
  <c r="K102" i="1"/>
  <c r="H101" i="2" s="1"/>
  <c r="K264" i="1"/>
  <c r="H262" i="2" s="1"/>
  <c r="K208" i="1"/>
  <c r="H206" i="2" s="1"/>
  <c r="K127" i="1"/>
  <c r="H126" i="2" s="1"/>
  <c r="K169" i="1"/>
  <c r="H168" i="2" s="1"/>
  <c r="K122" i="1"/>
  <c r="H121" i="2" s="1"/>
  <c r="K20" i="1"/>
  <c r="H19" i="2" s="1"/>
  <c r="K209" i="1"/>
  <c r="H207" i="2" s="1"/>
  <c r="K476" i="1"/>
  <c r="C5" i="2"/>
  <c r="K115" i="1"/>
  <c r="H114" i="2" s="1"/>
  <c r="K39" i="1"/>
  <c r="H38" i="2" s="1"/>
  <c r="K189" i="1"/>
  <c r="H187" i="2" s="1"/>
  <c r="K123" i="1"/>
  <c r="H122" i="2" s="1"/>
  <c r="K170" i="1"/>
  <c r="H169" i="2" s="1"/>
  <c r="K35" i="1"/>
  <c r="H34" i="2" s="1"/>
  <c r="K244" i="1"/>
  <c r="H242" i="2" s="1"/>
  <c r="K256" i="1"/>
  <c r="H254" i="2" s="1"/>
  <c r="K221" i="1"/>
  <c r="H219" i="2" s="1"/>
  <c r="K165" i="1"/>
  <c r="H164" i="2" s="1"/>
  <c r="K126" i="1"/>
  <c r="H125" i="2" s="1"/>
  <c r="K53" i="1"/>
  <c r="H52" i="2" s="1"/>
  <c r="K49" i="1"/>
  <c r="H48" i="2" s="1"/>
  <c r="K31" i="1"/>
  <c r="H30" i="2" s="1"/>
  <c r="K227" i="1"/>
  <c r="H225" i="2" s="1"/>
  <c r="K146" i="1"/>
  <c r="H145" i="2" s="1"/>
  <c r="K52" i="1"/>
  <c r="H51" i="2" s="1"/>
  <c r="K81" i="1"/>
  <c r="H80" i="2" s="1"/>
  <c r="K205" i="1"/>
  <c r="H203" i="2" s="1"/>
  <c r="K42" i="1"/>
  <c r="H41" i="2" s="1"/>
  <c r="K105" i="1"/>
  <c r="H104" i="2" s="1"/>
  <c r="K232" i="1"/>
  <c r="H230" i="2" s="1"/>
  <c r="K191" i="1"/>
  <c r="H189" i="2" s="1"/>
  <c r="K82" i="1"/>
  <c r="H81" i="2" s="1"/>
  <c r="K210" i="1"/>
  <c r="H208" i="2" s="1"/>
  <c r="K173" i="1"/>
  <c r="H172" i="2" s="1"/>
  <c r="K114" i="1"/>
  <c r="H113" i="2" s="1"/>
  <c r="K99" i="1"/>
  <c r="H98" i="2" s="1"/>
  <c r="K231" i="1"/>
  <c r="H229" i="2" s="1"/>
  <c r="K30" i="1"/>
  <c r="H29" i="2" s="1"/>
  <c r="K250" i="1"/>
  <c r="H248" i="2" s="1"/>
  <c r="K55" i="1"/>
  <c r="H54" i="2" s="1"/>
  <c r="K19" i="1"/>
  <c r="H18" i="2" s="1"/>
  <c r="K214" i="1"/>
  <c r="H212" i="2" s="1"/>
  <c r="K38" i="1"/>
  <c r="H37" i="2" s="1"/>
  <c r="K253" i="1"/>
  <c r="H251" i="2" s="1"/>
  <c r="K166" i="1"/>
  <c r="H165" i="2" s="1"/>
  <c r="K86" i="1"/>
  <c r="H85" i="2" s="1"/>
  <c r="K268" i="1"/>
  <c r="H266" i="2" s="1"/>
  <c r="K93" i="1"/>
  <c r="H92" i="2" s="1"/>
  <c r="K101" i="1"/>
  <c r="H100" i="2" s="1"/>
  <c r="K162" i="1"/>
  <c r="H161" i="2" s="1"/>
  <c r="K117" i="1"/>
  <c r="H116" i="2" s="1"/>
  <c r="K84" i="1"/>
  <c r="H83" i="2" s="1"/>
  <c r="K213" i="1"/>
  <c r="H211" i="2" s="1"/>
  <c r="K137" i="1"/>
  <c r="H136" i="2" s="1"/>
  <c r="K29" i="1"/>
  <c r="H28" i="2" s="1"/>
  <c r="K116" i="1"/>
  <c r="H115" i="2" s="1"/>
  <c r="K106" i="1"/>
  <c r="H105" i="2" s="1"/>
  <c r="K228" i="1"/>
  <c r="H226" i="2" s="1"/>
  <c r="K12" i="1"/>
  <c r="H11" i="2" s="1"/>
  <c r="K206" i="1"/>
  <c r="H204" i="2" s="1"/>
  <c r="K248" i="1"/>
  <c r="H246" i="2" s="1"/>
</calcChain>
</file>

<file path=xl/sharedStrings.xml><?xml version="1.0" encoding="utf-8"?>
<sst xmlns="http://schemas.openxmlformats.org/spreadsheetml/2006/main" count="6228" uniqueCount="1020">
  <si>
    <t>INL Source Term Template for NESHAP Calculation/Reporting for CY-19</t>
  </si>
  <si>
    <t>This is a screening spreadsheet and is used as a tool to calculate the source term for annual reporting, a new proposed project (APAD) or to calculate a periodic confirmatory measurement (PCM). To use this spreadsheet, fill in the green cells by either typing it in or using the dropdown menu (questions 2, 5, 6, 7, 9 require using the dropdown menu). If heated, enter the maximum temperature to which the radionuclides will be heated for question 8 and enter the number of creditable HEPA filters for question 9.</t>
  </si>
  <si>
    <t>1. Title</t>
  </si>
  <si>
    <t>TEV-3767 Test</t>
  </si>
  <si>
    <t>2. Organization</t>
  </si>
  <si>
    <t>U000</t>
  </si>
  <si>
    <t>3. Date</t>
  </si>
  <si>
    <t>4. NEPA/APAD/TEV/ FRM # (if applicable)</t>
  </si>
  <si>
    <t>EC INL-19-999</t>
  </si>
  <si>
    <t>5. Mission Center</t>
  </si>
  <si>
    <t>MFC</t>
  </si>
  <si>
    <t>6. Building or Location</t>
  </si>
  <si>
    <t>ZPPR</t>
  </si>
  <si>
    <t>7. Laboratory (only for REC)</t>
  </si>
  <si>
    <t xml:space="preserve">8. Maximum Operating Temperature (°C) </t>
  </si>
  <si>
    <t>9. Number of HEPA Filters</t>
  </si>
  <si>
    <t xml:space="preserve">To calculate the source term, copy and paste your list of radionuclides in the nuclide column (column A). Then, copy and paste the amount you have for each radionuclide. If your amount was given in grams, paste values in column C. If your amount was given in curies, paste values in column E. Make sure your amount is in years (g/yr or Ci/yr) and you entered the maximum operating temperature in celsius. If a radionuclide is not calculated, then there is no dose conversion factor or specific activity conversion factor for that radionuclide. The total dose is summed in the row below and a cleaner version of the total is visible on the 'Documentation for APAD' sheet.  </t>
  </si>
  <si>
    <t>Total PEDE (mrem/yr) =</t>
  </si>
  <si>
    <t>Total EDE (mrem/yr) =</t>
  </si>
  <si>
    <t>PEDE % of 0.1 mrem</t>
  </si>
  <si>
    <t>1 For column B, enter in the operating temperature for the radionuclide if it's not heated to the maximum operating temperature in question 8 (should be less than the maximum operating temperature).</t>
  </si>
  <si>
    <t>Nuclide</t>
  </si>
  <si>
    <t>Individual Operating Temp1</t>
  </si>
  <si>
    <t>Amount Used (g/yr)</t>
  </si>
  <si>
    <t>Specific Activity (Ci/g)</t>
  </si>
  <si>
    <t>Amount Used (Ci/yr)</t>
  </si>
  <si>
    <t>HEPA Filter Efficiency</t>
  </si>
  <si>
    <t>Dose Conversion Factor (mrem/Ci)</t>
  </si>
  <si>
    <t>Airborne Release Factor</t>
  </si>
  <si>
    <t>Potential Effective Dose Equivalent (mrem/yr)</t>
  </si>
  <si>
    <t xml:space="preserve"> Effective Dose Equivalent (mrem/yr)</t>
  </si>
  <si>
    <t>Percent of Unabated Dose Total</t>
  </si>
  <si>
    <t>Ac-225</t>
  </si>
  <si>
    <t>Ac-227</t>
  </si>
  <si>
    <t>Ac-228</t>
  </si>
  <si>
    <t>Ag-105</t>
  </si>
  <si>
    <t>Ag</t>
  </si>
  <si>
    <t>Ag-108</t>
  </si>
  <si>
    <t>Ag-109m</t>
  </si>
  <si>
    <t>Ag-108m</t>
  </si>
  <si>
    <t>Ag-110</t>
  </si>
  <si>
    <t>Ag-110m</t>
  </si>
  <si>
    <t>Ag-111</t>
  </si>
  <si>
    <t>Ag-111m</t>
  </si>
  <si>
    <t>Ag-112</t>
  </si>
  <si>
    <t>Ag-113</t>
  </si>
  <si>
    <t>Ag-113m</t>
  </si>
  <si>
    <t>Ag114</t>
  </si>
  <si>
    <t>Ag-114</t>
  </si>
  <si>
    <t>Ag115</t>
  </si>
  <si>
    <t>Ag-115</t>
  </si>
  <si>
    <t>Ag-115m</t>
  </si>
  <si>
    <t>Ag-116</t>
  </si>
  <si>
    <t>Al-26</t>
  </si>
  <si>
    <t>Ag-116m</t>
  </si>
  <si>
    <t>Al-28</t>
  </si>
  <si>
    <t>Ag-117</t>
  </si>
  <si>
    <t>Am-241</t>
  </si>
  <si>
    <t>Ag-117m</t>
  </si>
  <si>
    <t>Am-242</t>
  </si>
  <si>
    <t>Ag-118</t>
  </si>
  <si>
    <t>Am-242m</t>
  </si>
  <si>
    <t>Ag-118m</t>
  </si>
  <si>
    <t>Am-243</t>
  </si>
  <si>
    <t>Ag-119</t>
  </si>
  <si>
    <t>Am-244</t>
  </si>
  <si>
    <t>Ag-120</t>
  </si>
  <si>
    <t>Am-244m</t>
  </si>
  <si>
    <t>Al</t>
  </si>
  <si>
    <t>Am-245m</t>
  </si>
  <si>
    <t>Am-240</t>
  </si>
  <si>
    <t>Ar-37</t>
  </si>
  <si>
    <t>Ar-39</t>
  </si>
  <si>
    <t>Ar-41</t>
  </si>
  <si>
    <t>Ar-42</t>
  </si>
  <si>
    <t>As-73</t>
  </si>
  <si>
    <t>Ar</t>
  </si>
  <si>
    <t>As-76</t>
  </si>
  <si>
    <t>As-77</t>
  </si>
  <si>
    <t>As</t>
  </si>
  <si>
    <t>As-78</t>
  </si>
  <si>
    <t>As-79</t>
  </si>
  <si>
    <t>At-217</t>
  </si>
  <si>
    <t>At-218</t>
  </si>
  <si>
    <t>As-80</t>
  </si>
  <si>
    <t>Au-198</t>
  </si>
  <si>
    <t>As-81</t>
  </si>
  <si>
    <t>Ba-131</t>
  </si>
  <si>
    <t>As-82</t>
  </si>
  <si>
    <t>Ba-133</t>
  </si>
  <si>
    <t>As-82m</t>
  </si>
  <si>
    <t>Ba-135m</t>
  </si>
  <si>
    <t>As-83</t>
  </si>
  <si>
    <t>Ba-137m</t>
  </si>
  <si>
    <t>As-84</t>
  </si>
  <si>
    <t>Ba-139</t>
  </si>
  <si>
    <t>As-84m</t>
  </si>
  <si>
    <t>Ba-140</t>
  </si>
  <si>
    <t>As-85</t>
  </si>
  <si>
    <t>Ba-141</t>
  </si>
  <si>
    <t>As-86</t>
  </si>
  <si>
    <t>Ba-142</t>
  </si>
  <si>
    <t>At-219</t>
  </si>
  <si>
    <t>Be-10</t>
  </si>
  <si>
    <t>B</t>
  </si>
  <si>
    <t>Be-7</t>
  </si>
  <si>
    <t>Ba</t>
  </si>
  <si>
    <t>Bi-207</t>
  </si>
  <si>
    <t>Bi-208</t>
  </si>
  <si>
    <t>Bi-210</t>
  </si>
  <si>
    <t>Bi-210m</t>
  </si>
  <si>
    <t>Bi-211</t>
  </si>
  <si>
    <t>Bi-212</t>
  </si>
  <si>
    <t>Ba-143</t>
  </si>
  <si>
    <t>Bi-213</t>
  </si>
  <si>
    <t>Ba-144</t>
  </si>
  <si>
    <t>Bi-214</t>
  </si>
  <si>
    <t>Ba-145</t>
  </si>
  <si>
    <t>Bk-249</t>
  </si>
  <si>
    <t>Ba-146</t>
  </si>
  <si>
    <t>Br-80</t>
  </si>
  <si>
    <t>Ba-147</t>
  </si>
  <si>
    <t>Br-80m</t>
  </si>
  <si>
    <t>Be</t>
  </si>
  <si>
    <t>Br-82</t>
  </si>
  <si>
    <t>Br-82m</t>
  </si>
  <si>
    <t>Br-83</t>
  </si>
  <si>
    <t>Br-84</t>
  </si>
  <si>
    <t>Br-84m</t>
  </si>
  <si>
    <t>Br-85</t>
  </si>
  <si>
    <t>C-14</t>
  </si>
  <si>
    <t>Bi-215</t>
  </si>
  <si>
    <t>Ca-41</t>
  </si>
  <si>
    <t>Br</t>
  </si>
  <si>
    <t>Ca-45</t>
  </si>
  <si>
    <t>Cd-109</t>
  </si>
  <si>
    <t>Cd-111m</t>
  </si>
  <si>
    <t>Cd-113</t>
  </si>
  <si>
    <t>Cd-113m</t>
  </si>
  <si>
    <t>Cd-115</t>
  </si>
  <si>
    <t>Br-86</t>
  </si>
  <si>
    <t>Cd-115m</t>
  </si>
  <si>
    <t>Br-86m</t>
  </si>
  <si>
    <t>Cd-117</t>
  </si>
  <si>
    <t>Br-87</t>
  </si>
  <si>
    <t>Cd-117m</t>
  </si>
  <si>
    <t>Br-88</t>
  </si>
  <si>
    <t>Cd-118</t>
  </si>
  <si>
    <t>Br-89</t>
  </si>
  <si>
    <t>Cd-119</t>
  </si>
  <si>
    <t>Br-90</t>
  </si>
  <si>
    <t>Cd-119m</t>
  </si>
  <si>
    <t>Br-91</t>
  </si>
  <si>
    <t>Ce-139</t>
  </si>
  <si>
    <t>C</t>
  </si>
  <si>
    <t>Ce-141</t>
  </si>
  <si>
    <t>Ca</t>
  </si>
  <si>
    <t>Ce-143</t>
  </si>
  <si>
    <t>Cd</t>
  </si>
  <si>
    <t>Ce-144</t>
  </si>
  <si>
    <t>Ce-145</t>
  </si>
  <si>
    <t>Cf-249</t>
  </si>
  <si>
    <t>Cf-250</t>
  </si>
  <si>
    <t>Cf-251</t>
  </si>
  <si>
    <t>Cf-252</t>
  </si>
  <si>
    <t>Cl-36</t>
  </si>
  <si>
    <t>Cl-38</t>
  </si>
  <si>
    <t>Cm-242</t>
  </si>
  <si>
    <t>Cm-243</t>
  </si>
  <si>
    <t>Cd-120</t>
  </si>
  <si>
    <t>Cm-244</t>
  </si>
  <si>
    <t>Cd-121</t>
  </si>
  <si>
    <t>Cm-245</t>
  </si>
  <si>
    <t>Cd-121m</t>
  </si>
  <si>
    <t>Cm-246</t>
  </si>
  <si>
    <t>Cd-122</t>
  </si>
  <si>
    <t>Cm-247</t>
  </si>
  <si>
    <t>Cd-123</t>
  </si>
  <si>
    <t>Cm-248</t>
  </si>
  <si>
    <t>Ce</t>
  </si>
  <si>
    <t>Co-57</t>
  </si>
  <si>
    <t>Co-58</t>
  </si>
  <si>
    <t>Co-60</t>
  </si>
  <si>
    <t>Co-60m</t>
  </si>
  <si>
    <t>Co-61</t>
  </si>
  <si>
    <t>Ce-146</t>
  </si>
  <si>
    <t>Co-62m</t>
  </si>
  <si>
    <t>Ce-147</t>
  </si>
  <si>
    <t>Cr-51</t>
  </si>
  <si>
    <t>Ce-148</t>
  </si>
  <si>
    <t>Cr-55</t>
  </si>
  <si>
    <t>Ce-149</t>
  </si>
  <si>
    <t>Cs-131</t>
  </si>
  <si>
    <t>Ce-150</t>
  </si>
  <si>
    <t>Cs-132</t>
  </si>
  <si>
    <t>Ce-151</t>
  </si>
  <si>
    <t>Cs-134</t>
  </si>
  <si>
    <t>Ce-152</t>
  </si>
  <si>
    <t>Cs-134m</t>
  </si>
  <si>
    <t>Cl</t>
  </si>
  <si>
    <t>Cs-135</t>
  </si>
  <si>
    <t>Cs-135m</t>
  </si>
  <si>
    <t>Cs-136</t>
  </si>
  <si>
    <t>Cs-137</t>
  </si>
  <si>
    <t>Cr-52</t>
  </si>
  <si>
    <t>Cs-138</t>
  </si>
  <si>
    <t>Cs</t>
  </si>
  <si>
    <t>Cs-138m</t>
  </si>
  <si>
    <t>Cs-139</t>
  </si>
  <si>
    <t>Cs-140</t>
  </si>
  <si>
    <t>Cu-64</t>
  </si>
  <si>
    <t>Cu-66</t>
  </si>
  <si>
    <t>Cu-67</t>
  </si>
  <si>
    <t>Cs-136m</t>
  </si>
  <si>
    <t>Dy-165</t>
  </si>
  <si>
    <t>Dy-166</t>
  </si>
  <si>
    <t>Er-172</t>
  </si>
  <si>
    <t>Eu-152</t>
  </si>
  <si>
    <t>Eu-152m</t>
  </si>
  <si>
    <t>Eu-154</t>
  </si>
  <si>
    <t>Cs-141</t>
  </si>
  <si>
    <t>Eu-155</t>
  </si>
  <si>
    <t>Cs-142</t>
  </si>
  <si>
    <t>Eu-156</t>
  </si>
  <si>
    <t>Cs-143</t>
  </si>
  <si>
    <t>Eu-157</t>
  </si>
  <si>
    <t>Cs-144</t>
  </si>
  <si>
    <t>Eu-158</t>
  </si>
  <si>
    <t>Cs-145</t>
  </si>
  <si>
    <t>Eu-159</t>
  </si>
  <si>
    <t>Cu</t>
  </si>
  <si>
    <t>Fe-55</t>
  </si>
  <si>
    <t>Dy</t>
  </si>
  <si>
    <t>Fe-59</t>
  </si>
  <si>
    <t>Fe-60</t>
  </si>
  <si>
    <t>Fr-221</t>
  </si>
  <si>
    <t>Er</t>
  </si>
  <si>
    <t>Fr-223</t>
  </si>
  <si>
    <t>Er-169</t>
  </si>
  <si>
    <t>Ga-67</t>
  </si>
  <si>
    <t>Eu</t>
  </si>
  <si>
    <t>Ga-68</t>
  </si>
  <si>
    <t>Ga-68~</t>
  </si>
  <si>
    <t>Ga-72</t>
  </si>
  <si>
    <t>Ga-73</t>
  </si>
  <si>
    <t>Ga-74</t>
  </si>
  <si>
    <t>Gd-152</t>
  </si>
  <si>
    <t>Gd-153</t>
  </si>
  <si>
    <t>Eu-160</t>
  </si>
  <si>
    <t>Gd-159</t>
  </si>
  <si>
    <t>Eu-161</t>
  </si>
  <si>
    <t>Gd-162</t>
  </si>
  <si>
    <t>F</t>
  </si>
  <si>
    <t>Ge-68</t>
  </si>
  <si>
    <t>F-20</t>
  </si>
  <si>
    <t>Ge-71</t>
  </si>
  <si>
    <t>Fe-56</t>
  </si>
  <si>
    <t>Ge-75</t>
  </si>
  <si>
    <t>Ge-77</t>
  </si>
  <si>
    <t>Ge-78</t>
  </si>
  <si>
    <t>Ga</t>
  </si>
  <si>
    <t>H-3</t>
  </si>
  <si>
    <t>Hf-175</t>
  </si>
  <si>
    <t>Hf-178m</t>
  </si>
  <si>
    <t>Hf-179m</t>
  </si>
  <si>
    <t>Ga-75</t>
  </si>
  <si>
    <t>Hf-180m</t>
  </si>
  <si>
    <t>Ga-76</t>
  </si>
  <si>
    <t>Hf-181</t>
  </si>
  <si>
    <t>Ga-77</t>
  </si>
  <si>
    <t>Hf-182</t>
  </si>
  <si>
    <t>Ga-78</t>
  </si>
  <si>
    <t>Hg-203</t>
  </si>
  <si>
    <t>Ga-79</t>
  </si>
  <si>
    <t>Ho-163</t>
  </si>
  <si>
    <t>Gd</t>
  </si>
  <si>
    <t>Ho-166</t>
  </si>
  <si>
    <t>Ho-166m</t>
  </si>
  <si>
    <t>Gd-161</t>
  </si>
  <si>
    <t>I-125</t>
  </si>
  <si>
    <t>I-128</t>
  </si>
  <si>
    <t>Gd-163</t>
  </si>
  <si>
    <t>I-129</t>
  </si>
  <si>
    <t>Ge</t>
  </si>
  <si>
    <t>I-130</t>
  </si>
  <si>
    <t>I-130m</t>
  </si>
  <si>
    <t>I-131</t>
  </si>
  <si>
    <t>I-132</t>
  </si>
  <si>
    <t>Ge-79</t>
  </si>
  <si>
    <t>I-133</t>
  </si>
  <si>
    <t>Ge-79m</t>
  </si>
  <si>
    <t>I-134</t>
  </si>
  <si>
    <t>Ge-80</t>
  </si>
  <si>
    <t>I-134m</t>
  </si>
  <si>
    <t>Ge-81</t>
  </si>
  <si>
    <t>I-135</t>
  </si>
  <si>
    <t>Ge-82</t>
  </si>
  <si>
    <t>In-111</t>
  </si>
  <si>
    <t>Ge-83</t>
  </si>
  <si>
    <t>In-113m</t>
  </si>
  <si>
    <t>H</t>
  </si>
  <si>
    <t>In-114</t>
  </si>
  <si>
    <t>In-114m</t>
  </si>
  <si>
    <t>He</t>
  </si>
  <si>
    <t>In-115</t>
  </si>
  <si>
    <t>Hg-206</t>
  </si>
  <si>
    <t>In-115m</t>
  </si>
  <si>
    <t>Ho</t>
  </si>
  <si>
    <t>In-116m</t>
  </si>
  <si>
    <t>In-117</t>
  </si>
  <si>
    <t>Ho-167</t>
  </si>
  <si>
    <t>In-117m</t>
  </si>
  <si>
    <t>I</t>
  </si>
  <si>
    <t>In-118</t>
  </si>
  <si>
    <t>In-119</t>
  </si>
  <si>
    <t>In-119m</t>
  </si>
  <si>
    <t>In-121m</t>
  </si>
  <si>
    <t>Ir-192</t>
  </si>
  <si>
    <t>Ir-192m</t>
  </si>
  <si>
    <t>I-132m</t>
  </si>
  <si>
    <t>Ir-194</t>
  </si>
  <si>
    <t>Ir-194m</t>
  </si>
  <si>
    <t>I-133m</t>
  </si>
  <si>
    <t>K-40</t>
  </si>
  <si>
    <t>K-42</t>
  </si>
  <si>
    <t>K-43</t>
  </si>
  <si>
    <t>Kr-79</t>
  </si>
  <si>
    <t>I-136</t>
  </si>
  <si>
    <t>Kr-81</t>
  </si>
  <si>
    <t>I-136m</t>
  </si>
  <si>
    <t>Kr-83m</t>
  </si>
  <si>
    <t>I-137</t>
  </si>
  <si>
    <t>Kr-85</t>
  </si>
  <si>
    <t>I-138</t>
  </si>
  <si>
    <t>Kr-85m</t>
  </si>
  <si>
    <t>I-139</t>
  </si>
  <si>
    <t>Kr-87</t>
  </si>
  <si>
    <t>I-140</t>
  </si>
  <si>
    <t>Kr-88</t>
  </si>
  <si>
    <t>In</t>
  </si>
  <si>
    <t>Kr-89</t>
  </si>
  <si>
    <t>La-137</t>
  </si>
  <si>
    <t>La-140</t>
  </si>
  <si>
    <t>La-141</t>
  </si>
  <si>
    <t>La-142</t>
  </si>
  <si>
    <t>La-143</t>
  </si>
  <si>
    <t>Lu-176</t>
  </si>
  <si>
    <t>In-120</t>
  </si>
  <si>
    <t>Lu-176m</t>
  </si>
  <si>
    <t>In-120m</t>
  </si>
  <si>
    <t>Lu-177</t>
  </si>
  <si>
    <t>In-121</t>
  </si>
  <si>
    <t>Lu-177m</t>
  </si>
  <si>
    <t>Mg-27</t>
  </si>
  <si>
    <t>In-122</t>
  </si>
  <si>
    <t>Mn-53</t>
  </si>
  <si>
    <t>In-122m</t>
  </si>
  <si>
    <t>Mn-54</t>
  </si>
  <si>
    <t>In-123</t>
  </si>
  <si>
    <t>Mn-56</t>
  </si>
  <si>
    <t>In-123m</t>
  </si>
  <si>
    <t>Mo-93</t>
  </si>
  <si>
    <t>In-124</t>
  </si>
  <si>
    <t>Mo-93m</t>
  </si>
  <si>
    <t>In-124m</t>
  </si>
  <si>
    <t>Mo-99</t>
  </si>
  <si>
    <t>In-125</t>
  </si>
  <si>
    <t>Mo-101</t>
  </si>
  <si>
    <t>In-125m</t>
  </si>
  <si>
    <t>Mo-102</t>
  </si>
  <si>
    <t>In-126</t>
  </si>
  <si>
    <t>Na-22</t>
  </si>
  <si>
    <t>In-126m</t>
  </si>
  <si>
    <t>Na-24</t>
  </si>
  <si>
    <t>In-127</t>
  </si>
  <si>
    <t>Nb-92</t>
  </si>
  <si>
    <t>In-127m</t>
  </si>
  <si>
    <t>Nb-92m</t>
  </si>
  <si>
    <t>In-128</t>
  </si>
  <si>
    <t>Nb-93m</t>
  </si>
  <si>
    <t>In-128m</t>
  </si>
  <si>
    <t>Nb-94</t>
  </si>
  <si>
    <t>In-130m</t>
  </si>
  <si>
    <t>Nb-95</t>
  </si>
  <si>
    <t>K</t>
  </si>
  <si>
    <t>Nb-95m</t>
  </si>
  <si>
    <t>Nb-96</t>
  </si>
  <si>
    <t>Kr</t>
  </si>
  <si>
    <t>Nb-97</t>
  </si>
  <si>
    <t>Nb-98m</t>
  </si>
  <si>
    <t>Nb-99</t>
  </si>
  <si>
    <t>Nb-99m</t>
  </si>
  <si>
    <t>Nd-147</t>
  </si>
  <si>
    <t>Nd-149</t>
  </si>
  <si>
    <t>Nd-151</t>
  </si>
  <si>
    <t>Kr-90</t>
  </si>
  <si>
    <t>Nd-152</t>
  </si>
  <si>
    <t>Kr-91</t>
  </si>
  <si>
    <t>Ni-59</t>
  </si>
  <si>
    <t>Kr-92</t>
  </si>
  <si>
    <t>Ni-63</t>
  </si>
  <si>
    <t>Kr-93</t>
  </si>
  <si>
    <t>Ni-65</t>
  </si>
  <si>
    <t>Kr-94</t>
  </si>
  <si>
    <t>Ni-66</t>
  </si>
  <si>
    <t>La</t>
  </si>
  <si>
    <t>Np-235</t>
  </si>
  <si>
    <t>Np-236</t>
  </si>
  <si>
    <t>La-138</t>
  </si>
  <si>
    <t>Np-236m</t>
  </si>
  <si>
    <t>Np-237</t>
  </si>
  <si>
    <t>Np-238</t>
  </si>
  <si>
    <t>Np-239</t>
  </si>
  <si>
    <t>Np-240</t>
  </si>
  <si>
    <t>La-144</t>
  </si>
  <si>
    <t>Np-240m</t>
  </si>
  <si>
    <t>La-145</t>
  </si>
  <si>
    <t>Os-185</t>
  </si>
  <si>
    <t>La-146</t>
  </si>
  <si>
    <t>Os-191</t>
  </si>
  <si>
    <t>La-146m</t>
  </si>
  <si>
    <t>Os-194</t>
  </si>
  <si>
    <t>La-147</t>
  </si>
  <si>
    <t>P-32</t>
  </si>
  <si>
    <t>La-148</t>
  </si>
  <si>
    <t>P-33</t>
  </si>
  <si>
    <t>La-149</t>
  </si>
  <si>
    <t>Pa-231</t>
  </si>
  <si>
    <t>Li</t>
  </si>
  <si>
    <t>Pa-232</t>
  </si>
  <si>
    <t>Mg</t>
  </si>
  <si>
    <t>Pa-233</t>
  </si>
  <si>
    <t>Mn</t>
  </si>
  <si>
    <t>Pa-234</t>
  </si>
  <si>
    <t>Mo</t>
  </si>
  <si>
    <t>Pa-234m</t>
  </si>
  <si>
    <t>Pb-205</t>
  </si>
  <si>
    <t>Pb-209</t>
  </si>
  <si>
    <t>Mo-103</t>
  </si>
  <si>
    <t>Pb-210</t>
  </si>
  <si>
    <t>Mo-104</t>
  </si>
  <si>
    <t>Pb-211</t>
  </si>
  <si>
    <t>Mo-105</t>
  </si>
  <si>
    <t>Pb-212</t>
  </si>
  <si>
    <t>Mo-106</t>
  </si>
  <si>
    <t>Pb-214</t>
  </si>
  <si>
    <t>Mo-107</t>
  </si>
  <si>
    <t>Pd-103</t>
  </si>
  <si>
    <t>Mo-108</t>
  </si>
  <si>
    <t>Pd-107</t>
  </si>
  <si>
    <t>Pd-109</t>
  </si>
  <si>
    <t>N</t>
  </si>
  <si>
    <t>Pd-109m</t>
  </si>
  <si>
    <t>Na</t>
  </si>
  <si>
    <t>Pd-111</t>
  </si>
  <si>
    <t>Pd-112</t>
  </si>
  <si>
    <t>Pd-114</t>
  </si>
  <si>
    <t>Nb</t>
  </si>
  <si>
    <t>Pm-145</t>
  </si>
  <si>
    <t>Nb-100</t>
  </si>
  <si>
    <t>Pm-146</t>
  </si>
  <si>
    <t>Nb-100m</t>
  </si>
  <si>
    <t>Pm-147</t>
  </si>
  <si>
    <t>Nb-101</t>
  </si>
  <si>
    <t>Pm-148</t>
  </si>
  <si>
    <t>Nb-102</t>
  </si>
  <si>
    <t>Pm-148m</t>
  </si>
  <si>
    <t>Nb-102m</t>
  </si>
  <si>
    <t>Pm-149</t>
  </si>
  <si>
    <t>Nb-103</t>
  </si>
  <si>
    <t>Pm-150</t>
  </si>
  <si>
    <t>Nb-104</t>
  </si>
  <si>
    <t>Pm-151</t>
  </si>
  <si>
    <t>Nb-104m</t>
  </si>
  <si>
    <t>Pm-152</t>
  </si>
  <si>
    <t>Nb-105</t>
  </si>
  <si>
    <t>Pm-152m</t>
  </si>
  <si>
    <t>Nb-106</t>
  </si>
  <si>
    <t>Pm-153</t>
  </si>
  <si>
    <t>Pm-154</t>
  </si>
  <si>
    <t>Po-210</t>
  </si>
  <si>
    <t>Po-211</t>
  </si>
  <si>
    <t>Po-212</t>
  </si>
  <si>
    <t>Po-213</t>
  </si>
  <si>
    <t>Po-214</t>
  </si>
  <si>
    <t>Nb-97m</t>
  </si>
  <si>
    <t>Po-215</t>
  </si>
  <si>
    <t>Nb-98</t>
  </si>
  <si>
    <t>Po-216</t>
  </si>
  <si>
    <t>Po-218</t>
  </si>
  <si>
    <t>Pr-142</t>
  </si>
  <si>
    <t>Pr-142m</t>
  </si>
  <si>
    <t>Nd</t>
  </si>
  <si>
    <t>Pr-143</t>
  </si>
  <si>
    <t>Nd-144</t>
  </si>
  <si>
    <t>Pr-144</t>
  </si>
  <si>
    <t>Pr-144m</t>
  </si>
  <si>
    <t>Pr-145</t>
  </si>
  <si>
    <t>Pr-146</t>
  </si>
  <si>
    <t>Pr-147</t>
  </si>
  <si>
    <t>Nd-153</t>
  </si>
  <si>
    <t>Pr-148</t>
  </si>
  <si>
    <t>Nd-154</t>
  </si>
  <si>
    <t>Pt-193</t>
  </si>
  <si>
    <t>Nd-155</t>
  </si>
  <si>
    <t>Pu-236</t>
  </si>
  <si>
    <t>Nd-156</t>
  </si>
  <si>
    <t>Pu-237</t>
  </si>
  <si>
    <t>Ne</t>
  </si>
  <si>
    <t>Pu-238</t>
  </si>
  <si>
    <t>Ne-23</t>
  </si>
  <si>
    <t>Pu-239</t>
  </si>
  <si>
    <t>Ni</t>
  </si>
  <si>
    <t>Pu-240</t>
  </si>
  <si>
    <t>Pu-241</t>
  </si>
  <si>
    <t>Pu-242</t>
  </si>
  <si>
    <t>Pu-243</t>
  </si>
  <si>
    <t>Pu-244</t>
  </si>
  <si>
    <t>O</t>
  </si>
  <si>
    <t>Pu-245</t>
  </si>
  <si>
    <t>P</t>
  </si>
  <si>
    <t>Ra-223</t>
  </si>
  <si>
    <t>Ra-224</t>
  </si>
  <si>
    <t>Ra-225</t>
  </si>
  <si>
    <t>P-34</t>
  </si>
  <si>
    <t>Ra-226</t>
  </si>
  <si>
    <t>Ra-228</t>
  </si>
  <si>
    <t>Rb-86</t>
  </si>
  <si>
    <t>Rb-87</t>
  </si>
  <si>
    <t>Rb-88</t>
  </si>
  <si>
    <t>Rb-89</t>
  </si>
  <si>
    <t>Rb-90</t>
  </si>
  <si>
    <t>Rb-90m</t>
  </si>
  <si>
    <t>Re-184</t>
  </si>
  <si>
    <t>Re-184m</t>
  </si>
  <si>
    <t>Re-186</t>
  </si>
  <si>
    <t>Pd</t>
  </si>
  <si>
    <t>Re-186m</t>
  </si>
  <si>
    <t>Re-187</t>
  </si>
  <si>
    <t>Re-188</t>
  </si>
  <si>
    <t>Re-188m</t>
  </si>
  <si>
    <t>Pd-111m</t>
  </si>
  <si>
    <t>Rh-102</t>
  </si>
  <si>
    <t>Rh-103m</t>
  </si>
  <si>
    <t>Pd-113</t>
  </si>
  <si>
    <t>Rh-104</t>
  </si>
  <si>
    <t>Rh-104m</t>
  </si>
  <si>
    <t>Pd-115</t>
  </si>
  <si>
    <t>Rh-105</t>
  </si>
  <si>
    <t>Pd-116</t>
  </si>
  <si>
    <t>Rh-106</t>
  </si>
  <si>
    <t>Pd-117</t>
  </si>
  <si>
    <t>Rh-106m</t>
  </si>
  <si>
    <t>Pd-118</t>
  </si>
  <si>
    <t>Rh-107</t>
  </si>
  <si>
    <t>Rh-108</t>
  </si>
  <si>
    <t>Rh-109</t>
  </si>
  <si>
    <t>Rn-219</t>
  </si>
  <si>
    <t>Rn-220</t>
  </si>
  <si>
    <t>Rn-222</t>
  </si>
  <si>
    <t>Ru-103</t>
  </si>
  <si>
    <t>Ru-105</t>
  </si>
  <si>
    <t>Ru-106</t>
  </si>
  <si>
    <t>Ru-107</t>
  </si>
  <si>
    <t>Ru-108</t>
  </si>
  <si>
    <t>Pm-154m</t>
  </si>
  <si>
    <t>S-35</t>
  </si>
  <si>
    <t>Pm-155</t>
  </si>
  <si>
    <t>Sb-122</t>
  </si>
  <si>
    <t>Pm-156</t>
  </si>
  <si>
    <t>Sb-124</t>
  </si>
  <si>
    <t>Pm-157</t>
  </si>
  <si>
    <t>Sb-125</t>
  </si>
  <si>
    <t>Pm-158</t>
  </si>
  <si>
    <t>Sb-126</t>
  </si>
  <si>
    <t>Sb-126m</t>
  </si>
  <si>
    <t>Sb-127</t>
  </si>
  <si>
    <t>Pr</t>
  </si>
  <si>
    <t>Sb-128</t>
  </si>
  <si>
    <t>Sb-128m</t>
  </si>
  <si>
    <t>Sb-129</t>
  </si>
  <si>
    <t>Sb-130</t>
  </si>
  <si>
    <t>Sb-130m</t>
  </si>
  <si>
    <t>Sb-131</t>
  </si>
  <si>
    <t>Sb-133</t>
  </si>
  <si>
    <t>Sc-46</t>
  </si>
  <si>
    <t>Pr-148m</t>
  </si>
  <si>
    <t>Sc-47</t>
  </si>
  <si>
    <t>Pr-149</t>
  </si>
  <si>
    <t>Sc-48</t>
  </si>
  <si>
    <t>Pr-150</t>
  </si>
  <si>
    <t>Se-75</t>
  </si>
  <si>
    <t>Pr-151</t>
  </si>
  <si>
    <t>Se-77m</t>
  </si>
  <si>
    <t>Pr-152</t>
  </si>
  <si>
    <t>Se-79</t>
  </si>
  <si>
    <t>Pr-153</t>
  </si>
  <si>
    <t>Se-79m</t>
  </si>
  <si>
    <t>Pr-154</t>
  </si>
  <si>
    <t>Se-81</t>
  </si>
  <si>
    <t>Se-81m</t>
  </si>
  <si>
    <t>Se-83</t>
  </si>
  <si>
    <t>Se-84</t>
  </si>
  <si>
    <t>Si-31</t>
  </si>
  <si>
    <t>Si-32</t>
  </si>
  <si>
    <t>Sm-145</t>
  </si>
  <si>
    <t>Sm-147</t>
  </si>
  <si>
    <t>Sm-151</t>
  </si>
  <si>
    <t>Sm-153</t>
  </si>
  <si>
    <t>Sm-155</t>
  </si>
  <si>
    <t>Sm-156</t>
  </si>
  <si>
    <t>Sm-157</t>
  </si>
  <si>
    <t>Sn-113</t>
  </si>
  <si>
    <t>Rb</t>
  </si>
  <si>
    <t>Sn-117m</t>
  </si>
  <si>
    <t>Sn-119m</t>
  </si>
  <si>
    <t>Sn-121</t>
  </si>
  <si>
    <t>Sn-121m</t>
  </si>
  <si>
    <t>Sn-123</t>
  </si>
  <si>
    <t>Sn-123m</t>
  </si>
  <si>
    <t>Sn-125</t>
  </si>
  <si>
    <t>Rb-91</t>
  </si>
  <si>
    <t>Sn-125m</t>
  </si>
  <si>
    <t>Rb-92</t>
  </si>
  <si>
    <t>Sn-126</t>
  </si>
  <si>
    <t>Rb-93</t>
  </si>
  <si>
    <t>Sn-127</t>
  </si>
  <si>
    <t>Rb-94</t>
  </si>
  <si>
    <t>Sn-127m</t>
  </si>
  <si>
    <t>Rb-95</t>
  </si>
  <si>
    <t>Sn-128</t>
  </si>
  <si>
    <t>Rb-96</t>
  </si>
  <si>
    <t>Sn-129</t>
  </si>
  <si>
    <t>Rh</t>
  </si>
  <si>
    <t>Sn-130</t>
  </si>
  <si>
    <t>Sr-80</t>
  </si>
  <si>
    <t>Sr-85</t>
  </si>
  <si>
    <t>Rh-105m</t>
  </si>
  <si>
    <t>Sr-87m</t>
  </si>
  <si>
    <t>Sr-89</t>
  </si>
  <si>
    <t>Sr-90</t>
  </si>
  <si>
    <t>Sr-91</t>
  </si>
  <si>
    <t>Sr-92</t>
  </si>
  <si>
    <t>Rh-108m</t>
  </si>
  <si>
    <t>Sr-93</t>
  </si>
  <si>
    <t>Sr-94</t>
  </si>
  <si>
    <t>Rh-109m</t>
  </si>
  <si>
    <t>Ta-179</t>
  </si>
  <si>
    <t>Rh-110</t>
  </si>
  <si>
    <t>Ta-180</t>
  </si>
  <si>
    <t>Rh-110m</t>
  </si>
  <si>
    <t>Ta-182</t>
  </si>
  <si>
    <t>Rh-111</t>
  </si>
  <si>
    <t>Ta-183</t>
  </si>
  <si>
    <t>Rh-112</t>
  </si>
  <si>
    <t>Tb-157</t>
  </si>
  <si>
    <t>Rh-113</t>
  </si>
  <si>
    <t>Tb-160</t>
  </si>
  <si>
    <t>Rh-114</t>
  </si>
  <si>
    <t>Tb-161</t>
  </si>
  <si>
    <t>Rh-115</t>
  </si>
  <si>
    <t>Tb-162</t>
  </si>
  <si>
    <t>Tb-163</t>
  </si>
  <si>
    <t>Tb-164</t>
  </si>
  <si>
    <t>Ru</t>
  </si>
  <si>
    <t>Tc-97m</t>
  </si>
  <si>
    <t>Tc-98</t>
  </si>
  <si>
    <t>Tc-99</t>
  </si>
  <si>
    <t>Tc-99m</t>
  </si>
  <si>
    <t>Tc-101</t>
  </si>
  <si>
    <t>Tc-102</t>
  </si>
  <si>
    <t>Ru-109</t>
  </si>
  <si>
    <t>Tc-102m</t>
  </si>
  <si>
    <t>Ru-109m</t>
  </si>
  <si>
    <t>Tc-104</t>
  </si>
  <si>
    <t>Ru-110</t>
  </si>
  <si>
    <t>Tc-105</t>
  </si>
  <si>
    <t>Ru-111</t>
  </si>
  <si>
    <t>Te-121</t>
  </si>
  <si>
    <t>Ru-112</t>
  </si>
  <si>
    <t>Te-121m</t>
  </si>
  <si>
    <t>Ru-113</t>
  </si>
  <si>
    <t>Te-123</t>
  </si>
  <si>
    <t>Ru-114</t>
  </si>
  <si>
    <t>Te-123m</t>
  </si>
  <si>
    <t>S</t>
  </si>
  <si>
    <t>Te-125m</t>
  </si>
  <si>
    <t>Te-127</t>
  </si>
  <si>
    <t>S-37</t>
  </si>
  <si>
    <t>Te-127m</t>
  </si>
  <si>
    <t>Sb</t>
  </si>
  <si>
    <t>Te-129</t>
  </si>
  <si>
    <t>Te-129m</t>
  </si>
  <si>
    <t>Te-131</t>
  </si>
  <si>
    <t>Te-131m</t>
  </si>
  <si>
    <t>Te-132</t>
  </si>
  <si>
    <t>Te-133</t>
  </si>
  <si>
    <t>Te-133m</t>
  </si>
  <si>
    <t>Te-134</t>
  </si>
  <si>
    <t>Th-227</t>
  </si>
  <si>
    <t>Th-228</t>
  </si>
  <si>
    <t>Sb-129m</t>
  </si>
  <si>
    <t>Th-229</t>
  </si>
  <si>
    <t>Th-230</t>
  </si>
  <si>
    <t>Th-231</t>
  </si>
  <si>
    <t>Th-232</t>
  </si>
  <si>
    <t>Sb-132</t>
  </si>
  <si>
    <t>Th-233</t>
  </si>
  <si>
    <t>Sb-132m</t>
  </si>
  <si>
    <t>Th-234</t>
  </si>
  <si>
    <t>Tl-201</t>
  </si>
  <si>
    <t>Sb-134</t>
  </si>
  <si>
    <t>Tl-204</t>
  </si>
  <si>
    <t>Sb-134m</t>
  </si>
  <si>
    <t>Tl-206</t>
  </si>
  <si>
    <t>Sb-135</t>
  </si>
  <si>
    <t>Tl-207</t>
  </si>
  <si>
    <t>Se</t>
  </si>
  <si>
    <t>Tl-208</t>
  </si>
  <si>
    <t>Tl-209</t>
  </si>
  <si>
    <t>Tm-170</t>
  </si>
  <si>
    <t>Tm-171</t>
  </si>
  <si>
    <t>U-231</t>
  </si>
  <si>
    <t>U-232</t>
  </si>
  <si>
    <t>Se-83m</t>
  </si>
  <si>
    <t>U-233</t>
  </si>
  <si>
    <t>U-234</t>
  </si>
  <si>
    <t>Se-85</t>
  </si>
  <si>
    <t>U-235</t>
  </si>
  <si>
    <t>Se-85m</t>
  </si>
  <si>
    <t>U-236</t>
  </si>
  <si>
    <t>Se-86</t>
  </si>
  <si>
    <t>U-237</t>
  </si>
  <si>
    <t>Se-87</t>
  </si>
  <si>
    <t>U-238</t>
  </si>
  <si>
    <t>Se-88</t>
  </si>
  <si>
    <t>U-239</t>
  </si>
  <si>
    <t>Si</t>
  </si>
  <si>
    <t>U-240</t>
  </si>
  <si>
    <t>Sm</t>
  </si>
  <si>
    <t>V-49</t>
  </si>
  <si>
    <t>V-50</t>
  </si>
  <si>
    <t>Sm-148</t>
  </si>
  <si>
    <t>V-52</t>
  </si>
  <si>
    <t>W-181</t>
  </si>
  <si>
    <t>W-185</t>
  </si>
  <si>
    <t>W-187</t>
  </si>
  <si>
    <t>W-188</t>
  </si>
  <si>
    <t>Xe-125</t>
  </si>
  <si>
    <t>Sm-158</t>
  </si>
  <si>
    <t>Xe-127</t>
  </si>
  <si>
    <t>Sm-159</t>
  </si>
  <si>
    <t>Xe-129m</t>
  </si>
  <si>
    <t>Sm-160</t>
  </si>
  <si>
    <t>Xe-131m</t>
  </si>
  <si>
    <t>Sn</t>
  </si>
  <si>
    <t>Xe-133</t>
  </si>
  <si>
    <t>Xe-133m</t>
  </si>
  <si>
    <t>Xe-135</t>
  </si>
  <si>
    <t>Xe-135m</t>
  </si>
  <si>
    <t>Xe-137</t>
  </si>
  <si>
    <t>Xe-138</t>
  </si>
  <si>
    <t>Y-88</t>
  </si>
  <si>
    <t>Y-89m</t>
  </si>
  <si>
    <t>Y-90</t>
  </si>
  <si>
    <t>Y-90m</t>
  </si>
  <si>
    <t>Y-91</t>
  </si>
  <si>
    <t>Y-91m</t>
  </si>
  <si>
    <t>Y-92</t>
  </si>
  <si>
    <t>Sn-128m</t>
  </si>
  <si>
    <t>Y-93</t>
  </si>
  <si>
    <t>Y-94</t>
  </si>
  <si>
    <t>Sn-129m</t>
  </si>
  <si>
    <t>Y-95</t>
  </si>
  <si>
    <t>Zn-65</t>
  </si>
  <si>
    <t>Sn-130m</t>
  </si>
  <si>
    <t>Zn-72</t>
  </si>
  <si>
    <t>Sn-131</t>
  </si>
  <si>
    <t>Zr-89</t>
  </si>
  <si>
    <t>Sn-131m</t>
  </si>
  <si>
    <t>Zr-93</t>
  </si>
  <si>
    <t>Sn-132</t>
  </si>
  <si>
    <t>Zr-95</t>
  </si>
  <si>
    <t>Sn-133</t>
  </si>
  <si>
    <t>Zr-97</t>
  </si>
  <si>
    <t>Species609</t>
  </si>
  <si>
    <t>Sr</t>
  </si>
  <si>
    <t>Sr-95</t>
  </si>
  <si>
    <t>Sr-96</t>
  </si>
  <si>
    <t>Sr-97</t>
  </si>
  <si>
    <t>Sr-98</t>
  </si>
  <si>
    <t>Sr-99</t>
  </si>
  <si>
    <t>Tb</t>
  </si>
  <si>
    <t>Tc-103</t>
  </si>
  <si>
    <t>Tc-106</t>
  </si>
  <si>
    <t>Tc-107</t>
  </si>
  <si>
    <t>Tc-108</t>
  </si>
  <si>
    <t>Tc-109</t>
  </si>
  <si>
    <t>Tc-110</t>
  </si>
  <si>
    <t>Te</t>
  </si>
  <si>
    <t>Te-135</t>
  </si>
  <si>
    <t>Te-136</t>
  </si>
  <si>
    <t>Te-137</t>
  </si>
  <si>
    <t>Te-138</t>
  </si>
  <si>
    <t>Ti</t>
  </si>
  <si>
    <t>Tl-210</t>
  </si>
  <si>
    <t>Tm</t>
  </si>
  <si>
    <t>U-235m</t>
  </si>
  <si>
    <t>V</t>
  </si>
  <si>
    <t>Xe</t>
  </si>
  <si>
    <t>Xe-134m</t>
  </si>
  <si>
    <t>Xe-139</t>
  </si>
  <si>
    <t>Xe-140</t>
  </si>
  <si>
    <t>Xe-141</t>
  </si>
  <si>
    <t>Xe-142</t>
  </si>
  <si>
    <t>Xe-143m</t>
  </si>
  <si>
    <t>Y</t>
  </si>
  <si>
    <t>Y-100</t>
  </si>
  <si>
    <t>Y-101</t>
  </si>
  <si>
    <t>Y-102</t>
  </si>
  <si>
    <t>Y-93m</t>
  </si>
  <si>
    <t>Y-96</t>
  </si>
  <si>
    <t>Y-96m</t>
  </si>
  <si>
    <t>Y-97</t>
  </si>
  <si>
    <t>Y-97m</t>
  </si>
  <si>
    <t>Y-98</t>
  </si>
  <si>
    <t>Y-98m</t>
  </si>
  <si>
    <t>Y-99</t>
  </si>
  <si>
    <t>Yb</t>
  </si>
  <si>
    <t>Zn</t>
  </si>
  <si>
    <t>Zn-74</t>
  </si>
  <si>
    <t>Zr</t>
  </si>
  <si>
    <t>Zr-100</t>
  </si>
  <si>
    <t>Zr-101</t>
  </si>
  <si>
    <t>Zr-102</t>
  </si>
  <si>
    <t>Zr-103</t>
  </si>
  <si>
    <t>Zr-104</t>
  </si>
  <si>
    <t>Zr-98</t>
  </si>
  <si>
    <t>Zr-99</t>
  </si>
  <si>
    <t>Title:</t>
  </si>
  <si>
    <t>Document Number:</t>
  </si>
  <si>
    <t>Date:</t>
  </si>
  <si>
    <t>Mission Center:</t>
  </si>
  <si>
    <t>Building and/ or Location:</t>
  </si>
  <si>
    <t xml:space="preserve">Max Operating Temp (°C): </t>
  </si>
  <si>
    <t>Number of HEPA Filters:</t>
  </si>
  <si>
    <t>Total Potential Effective Dose Equivalent (mrem/yr) =</t>
  </si>
  <si>
    <t>Total Effective Dose Equivalent (mrem/yr) =</t>
  </si>
  <si>
    <t xml:space="preserve">Unabated Dose of 0.1 mrem/yr </t>
  </si>
  <si>
    <t>Isotope</t>
  </si>
  <si>
    <t>Amount (Ci) a</t>
  </si>
  <si>
    <t>Dose Conversion Factor (mrem/Ci) b</t>
  </si>
  <si>
    <t>Airborne Release Factor c</t>
  </si>
  <si>
    <t>HEPA Filter Efficiency d</t>
  </si>
  <si>
    <t>Potential Effective Dose Equivalent (mrem) e</t>
  </si>
  <si>
    <t>Effective Dose Equivalent (mrem) f</t>
  </si>
  <si>
    <t>Percent of Total</t>
  </si>
  <si>
    <t>Nuclide Details</t>
  </si>
  <si>
    <t>MEI DCF for Each Location (Facility ID)</t>
  </si>
  <si>
    <t>Physical Properties</t>
  </si>
  <si>
    <t>CFA</t>
  </si>
  <si>
    <t>CITRC</t>
  </si>
  <si>
    <t>INTEC</t>
  </si>
  <si>
    <t>INTEC MS</t>
  </si>
  <si>
    <t>MFC MS</t>
  </si>
  <si>
    <t>NRF</t>
  </si>
  <si>
    <t>NSTR</t>
  </si>
  <si>
    <t>REC</t>
  </si>
  <si>
    <t>RTC</t>
  </si>
  <si>
    <t>RTC ATR</t>
  </si>
  <si>
    <t>RTC MTR</t>
  </si>
  <si>
    <t>RWMC</t>
  </si>
  <si>
    <t>SMC</t>
  </si>
  <si>
    <t>TAN TSF</t>
  </si>
  <si>
    <t>Melting Point (ºC)</t>
  </si>
  <si>
    <t>Boiling Point (ºC)</t>
  </si>
  <si>
    <t>90 % of Boiling Point (ºC)</t>
  </si>
  <si>
    <t>no DCF</t>
  </si>
  <si>
    <t>sub</t>
  </si>
  <si>
    <t>Facility</t>
  </si>
  <si>
    <t>ATR</t>
  </si>
  <si>
    <t>ATR Complex</t>
  </si>
  <si>
    <t>ATR-MTR</t>
  </si>
  <si>
    <t>INTEC-MS</t>
  </si>
  <si>
    <t>IRC</t>
  </si>
  <si>
    <t>IRCP</t>
  </si>
  <si>
    <t>MFC-MS</t>
  </si>
  <si>
    <t>NSL</t>
  </si>
  <si>
    <t>RESL</t>
  </si>
  <si>
    <t>RRTR South</t>
  </si>
  <si>
    <t>TRA-770-001</t>
  </si>
  <si>
    <t>TRA-670-074</t>
  </si>
  <si>
    <t>TRA-710-001</t>
  </si>
  <si>
    <t>CFA-625</t>
  </si>
  <si>
    <t>PBF-623</t>
  </si>
  <si>
    <t>CPP-1608-001</t>
  </si>
  <si>
    <t>?</t>
  </si>
  <si>
    <t>Laboratory A1</t>
  </si>
  <si>
    <t>Room 115</t>
  </si>
  <si>
    <t>AFF</t>
  </si>
  <si>
    <t>FCF</t>
  </si>
  <si>
    <t>Laboratory 101</t>
  </si>
  <si>
    <t>NRF-All</t>
  </si>
  <si>
    <t>Laboratory 129 fume hood exhaust</t>
  </si>
  <si>
    <t>RWMC all</t>
  </si>
  <si>
    <t>TAN-629-013</t>
  </si>
  <si>
    <t>ATRComplex</t>
  </si>
  <si>
    <t>TRA-670-086</t>
  </si>
  <si>
    <t>Tritium emissions</t>
  </si>
  <si>
    <t>CPP-1774</t>
  </si>
  <si>
    <t>Laboratory A2</t>
  </si>
  <si>
    <t>AL L&amp;O Stack</t>
  </si>
  <si>
    <t>Laboratory 102</t>
  </si>
  <si>
    <t>Laboratory 130 fume hood exhaust</t>
  </si>
  <si>
    <t>TAN-679-022</t>
  </si>
  <si>
    <t>ATRMTR</t>
  </si>
  <si>
    <t>TRA-670-098</t>
  </si>
  <si>
    <t>CPP-2707</t>
  </si>
  <si>
    <t>Laboratory A3</t>
  </si>
  <si>
    <t>AL NDA Stack</t>
  </si>
  <si>
    <t>Laboratory 105</t>
  </si>
  <si>
    <t>Laboratory 131 fume hood exhaust</t>
  </si>
  <si>
    <t>TAN-679-023</t>
  </si>
  <si>
    <t>TRA-670</t>
  </si>
  <si>
    <t>CPP-603-001</t>
  </si>
  <si>
    <t>Laboratory A4</t>
  </si>
  <si>
    <t>EFF East</t>
  </si>
  <si>
    <t>Laboratory 132 fume hood exhaust</t>
  </si>
  <si>
    <t>TAN-679-024</t>
  </si>
  <si>
    <t>TRA-678-001</t>
  </si>
  <si>
    <t>CPP-684-001</t>
  </si>
  <si>
    <t>Laboratory A5</t>
  </si>
  <si>
    <t>EFF West</t>
  </si>
  <si>
    <t>Laboratory 133 fume hood exhaust</t>
  </si>
  <si>
    <t>TAN-679-025</t>
  </si>
  <si>
    <t>TRA-715-001</t>
  </si>
  <si>
    <t>CPP-708-001</t>
  </si>
  <si>
    <t>Laboratory A6</t>
  </si>
  <si>
    <t>EML</t>
  </si>
  <si>
    <t>Laboratory 134 fume hood exhaust</t>
  </si>
  <si>
    <t>TAN-679-026</t>
  </si>
  <si>
    <t>INTECMS</t>
  </si>
  <si>
    <t>TRA-1626-001</t>
  </si>
  <si>
    <t>CPP-749-001</t>
  </si>
  <si>
    <t>Laboratory A7</t>
  </si>
  <si>
    <t>FASB</t>
  </si>
  <si>
    <t>Laboratory 135 fume hood exhaust</t>
  </si>
  <si>
    <t>TAN-679-027</t>
  </si>
  <si>
    <t>TRA-1627-00</t>
  </si>
  <si>
    <t>CPP-767-001</t>
  </si>
  <si>
    <t>Laboratory A8</t>
  </si>
  <si>
    <t>FMF</t>
  </si>
  <si>
    <t>Laboratory 136 fume hood exhaust</t>
  </si>
  <si>
    <t>TAN-681-018</t>
  </si>
  <si>
    <t>MFCMS</t>
  </si>
  <si>
    <t>Laboratory A9</t>
  </si>
  <si>
    <t>HFEF</t>
  </si>
  <si>
    <t>TAN-681-020</t>
  </si>
  <si>
    <t>Laboratory A10</t>
  </si>
  <si>
    <t>IMCL</t>
  </si>
  <si>
    <t>RRTR North</t>
  </si>
  <si>
    <t>Laboratory A11</t>
  </si>
  <si>
    <t>RCL</t>
  </si>
  <si>
    <t>Laboratory A12</t>
  </si>
  <si>
    <t>RLWTF</t>
  </si>
  <si>
    <t>Laboratory A13</t>
  </si>
  <si>
    <t>RSWF</t>
  </si>
  <si>
    <t>RRTRSouth</t>
  </si>
  <si>
    <t>Laboratory A14</t>
  </si>
  <si>
    <t>SCMS</t>
  </si>
  <si>
    <t>Laboratory A15</t>
  </si>
  <si>
    <t>SCMS Tent</t>
  </si>
  <si>
    <t>Laboratory A16</t>
  </si>
  <si>
    <t>SPL</t>
  </si>
  <si>
    <t>Laboratory A17</t>
  </si>
  <si>
    <t>SSPSF</t>
  </si>
  <si>
    <t>Laboratory A18</t>
  </si>
  <si>
    <t>TREAT</t>
  </si>
  <si>
    <t>Laboratory A19</t>
  </si>
  <si>
    <t>VTR</t>
  </si>
  <si>
    <t>Laboratory A20</t>
  </si>
  <si>
    <t>Laboratory B1</t>
  </si>
  <si>
    <t>Laboratory B2</t>
  </si>
  <si>
    <t>Laboratory B3</t>
  </si>
  <si>
    <t>Laboratory B4</t>
  </si>
  <si>
    <t>Laboratory B5</t>
  </si>
  <si>
    <t>Laboratory B6</t>
  </si>
  <si>
    <t>Laboratory B7</t>
  </si>
  <si>
    <t>Laboratory B8</t>
  </si>
  <si>
    <t>Laboratory B9</t>
  </si>
  <si>
    <t>Laboratory B10</t>
  </si>
  <si>
    <t>Laboratory B11</t>
  </si>
  <si>
    <t>Laboratory B12</t>
  </si>
  <si>
    <t>Laboratory B13</t>
  </si>
  <si>
    <t>Laboratory B14</t>
  </si>
  <si>
    <t>Laboratory B15</t>
  </si>
  <si>
    <t>Laboratory B16</t>
  </si>
  <si>
    <t>Laboratory B17</t>
  </si>
  <si>
    <t>Laboratory B18</t>
  </si>
  <si>
    <t>Laboratory C1</t>
  </si>
  <si>
    <t>Laboratory C2</t>
  </si>
  <si>
    <t>Laboratory C3</t>
  </si>
  <si>
    <t>Laboratory C4</t>
  </si>
  <si>
    <t>Laboratory C5</t>
  </si>
  <si>
    <t>Laboratory C6</t>
  </si>
  <si>
    <t>Laboratory C7</t>
  </si>
  <si>
    <t>Laboratory C8</t>
  </si>
  <si>
    <t>Laboratory C9</t>
  </si>
  <si>
    <t>Laboratory C10</t>
  </si>
  <si>
    <t>Laboratory C11</t>
  </si>
  <si>
    <t>Laboratory C12</t>
  </si>
  <si>
    <t>Laboratory C13</t>
  </si>
  <si>
    <t>Laboratory C14</t>
  </si>
  <si>
    <t>Laboratory C15</t>
  </si>
  <si>
    <t>Laboratory C16</t>
  </si>
  <si>
    <t>Laboratory C17</t>
  </si>
  <si>
    <t>Laboratory C18</t>
  </si>
  <si>
    <t>Laboratory C19</t>
  </si>
  <si>
    <t>Laboratory C20</t>
  </si>
  <si>
    <t>Laboratory 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</si>
</sst>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color indexed="8"/>
      <name val="Arial"/>
      <family val="2"/>
    </font>
    <font>
      <b/>
      <sz val="11"/>
      <color theme="0"/>
      <name val="Times New Roman"/>
      <family val="1"/>
    </font>
    <font>
      <sz val="11"/>
      <color theme="1"/>
      <name val="Times New Roman"/>
      <family val="1"/>
    </font>
    <font>
      <sz val="11"/>
      <color indexed="8"/>
      <name val="Times New Roman"/>
      <family val="1"/>
    </font>
    <font>
      <sz val="11"/>
      <color theme="1"/>
      <name val="Calibri"/>
      <family val="2"/>
      <scheme val="minor"/>
    </font>
    <font>
      <sz val="11"/>
      <name val="Times New Roman"/>
      <family val="1"/>
    </font>
    <font>
      <b/>
      <sz val="20"/>
      <color theme="0"/>
      <name val="Times New Roman"/>
      <family val="1"/>
    </font>
    <font>
      <b/>
      <sz val="11"/>
      <name val="Times New Roman"/>
      <family val="1"/>
    </font>
    <font>
      <b/>
      <sz val="11"/>
      <color theme="1"/>
      <name val="Times New Roman"/>
      <family val="1"/>
    </font>
    <font>
      <sz val="8"/>
      <name val="Arial"/>
      <family val="2"/>
    </font>
    <font>
      <b/>
      <sz val="10.5"/>
      <color theme="0"/>
      <name val="Times New Roman"/>
      <family val="1"/>
    </font>
    <font>
      <sz val="10"/>
      <color theme="1"/>
      <name val="Arial"/>
      <family val="2"/>
    </font>
    <font>
      <sz val="10"/>
      <name val="Arial"/>
      <family val="2"/>
    </font>
    <font>
      <sz val="12"/>
      <name val="Times New Roman"/>
      <family val="1"/>
    </font>
    <font>
      <b/>
      <sz val="10"/>
      <color theme="1"/>
      <name val="Arial"/>
      <family val="2"/>
    </font>
    <font>
      <b/>
      <sz val="10"/>
      <name val="Arial"/>
      <family val="2"/>
    </font>
    <font>
      <b/>
      <sz val="10"/>
      <color theme="1"/>
      <name val="Times New Roman"/>
      <family val="1"/>
    </font>
    <font>
      <sz val="10"/>
      <color rgb="FF9C0006"/>
      <name val="Times New Roman"/>
      <family val="2"/>
    </font>
    <font>
      <b/>
      <sz val="11"/>
      <color theme="1"/>
      <name val="Calibri"/>
      <family val="2"/>
      <scheme val="minor"/>
    </font>
    <font>
      <sz val="11"/>
      <color rgb="FF000000"/>
      <name val="Calibri"/>
      <family val="2"/>
    </font>
    <font>
      <sz val="11"/>
      <color indexed="8"/>
      <name val="Calibri"/>
      <family val="2"/>
      <scheme val="minor"/>
    </font>
  </fonts>
  <fills count="13">
    <fill>
      <patternFill patternType="none"/>
    </fill>
    <fill>
      <patternFill patternType="gray125"/>
    </fill>
    <fill>
      <patternFill patternType="solid">
        <fgColor theme="7" tint="-0.249977111117893"/>
        <bgColor indexed="0"/>
      </patternFill>
    </fill>
    <fill>
      <patternFill patternType="solid">
        <fgColor theme="7" tint="-0.249977111117893"/>
        <bgColor indexed="64"/>
      </patternFill>
    </fill>
    <fill>
      <patternFill patternType="solid">
        <fgColor theme="1"/>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59999389629810485"/>
        <bgColor indexed="64"/>
      </patternFill>
    </fill>
    <fill>
      <patternFill patternType="solid">
        <fgColor theme="0" tint="-0.14999847407452621"/>
        <bgColor theme="0" tint="-0.14999847407452621"/>
      </patternFill>
    </fill>
    <fill>
      <patternFill patternType="solid">
        <fgColor rgb="FFFFC7CE"/>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thin">
        <color theme="1"/>
      </top>
      <bottom style="thin">
        <color theme="1"/>
      </bottom>
      <diagonal/>
    </border>
    <border>
      <left/>
      <right/>
      <top/>
      <bottom style="thin">
        <color theme="1"/>
      </bottom>
      <diagonal/>
    </border>
    <border>
      <left/>
      <right/>
      <top style="medium">
        <color indexed="64"/>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rgb="FFD0D7E5"/>
      </left>
      <right style="thin">
        <color rgb="FFD0D7E5"/>
      </right>
      <top style="thin">
        <color rgb="FFD0D7E5"/>
      </top>
      <bottom style="thin">
        <color rgb="FFD0D7E5"/>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s>
  <cellStyleXfs count="5">
    <xf numFmtId="0" fontId="0" fillId="0" borderId="0"/>
    <xf numFmtId="0" fontId="1" fillId="0" borderId="0"/>
    <xf numFmtId="9" fontId="5" fillId="0" borderId="0"/>
    <xf numFmtId="0" fontId="10" fillId="0" borderId="0"/>
    <xf numFmtId="0" fontId="18" fillId="9" borderId="0"/>
  </cellStyleXfs>
  <cellXfs count="126">
    <xf numFmtId="0" fontId="0" fillId="0" borderId="0" xfId="0"/>
    <xf numFmtId="11" fontId="3" fillId="0" borderId="1" xfId="0" applyNumberFormat="1" applyFont="1" applyBorder="1" applyAlignment="1">
      <alignment horizontal="center" vertical="center"/>
    </xf>
    <xf numFmtId="0" fontId="9" fillId="6" borderId="1" xfId="0" applyFont="1" applyFill="1" applyBorder="1"/>
    <xf numFmtId="0" fontId="3" fillId="0" borderId="0" xfId="0" applyFont="1" applyAlignment="1" applyProtection="1">
      <alignment wrapText="1"/>
      <protection locked="0"/>
    </xf>
    <xf numFmtId="11" fontId="6" fillId="0" borderId="1" xfId="1" applyNumberFormat="1" applyFont="1" applyBorder="1" applyAlignment="1" applyProtection="1">
      <alignment horizontal="center" vertical="center" wrapText="1"/>
      <protection locked="0"/>
    </xf>
    <xf numFmtId="11" fontId="3" fillId="0" borderId="1" xfId="0" applyNumberFormat="1" applyFont="1" applyBorder="1" applyAlignment="1" applyProtection="1">
      <alignment horizontal="center" vertical="center" wrapText="1"/>
      <protection locked="0"/>
    </xf>
    <xf numFmtId="11" fontId="3" fillId="0" borderId="1" xfId="0" applyNumberFormat="1" applyFont="1" applyBorder="1" applyAlignment="1" applyProtection="1">
      <alignment wrapText="1"/>
      <protection locked="0"/>
    </xf>
    <xf numFmtId="0" fontId="3" fillId="0" borderId="0" xfId="0" applyFont="1" applyAlignment="1" applyProtection="1">
      <alignment horizontal="center" wrapText="1"/>
      <protection locked="0"/>
    </xf>
    <xf numFmtId="0" fontId="3" fillId="0" borderId="0" xfId="0" applyFont="1" applyAlignment="1" applyProtection="1">
      <alignment horizontal="center" vertical="center" wrapText="1"/>
      <protection locked="0"/>
    </xf>
    <xf numFmtId="11" fontId="3" fillId="6" borderId="1" xfId="0" applyNumberFormat="1" applyFont="1" applyFill="1" applyBorder="1" applyAlignment="1">
      <alignment horizontal="center" vertical="center" wrapText="1"/>
    </xf>
    <xf numFmtId="9" fontId="3" fillId="5" borderId="1" xfId="2" applyFont="1" applyFill="1" applyBorder="1" applyAlignment="1">
      <alignment horizontal="center" vertical="center" wrapText="1"/>
    </xf>
    <xf numFmtId="0" fontId="12" fillId="0" borderId="0" xfId="0" applyFont="1"/>
    <xf numFmtId="0" fontId="2" fillId="3" borderId="3" xfId="0" applyFont="1" applyFill="1" applyBorder="1" applyAlignment="1">
      <alignment vertical="center" wrapText="1"/>
    </xf>
    <xf numFmtId="0" fontId="2" fillId="3" borderId="3" xfId="0" applyFont="1" applyFill="1" applyBorder="1" applyAlignment="1">
      <alignment horizontal="left" vertical="center" wrapText="1"/>
    </xf>
    <xf numFmtId="0" fontId="8" fillId="7" borderId="6" xfId="0" applyFont="1" applyFill="1" applyBorder="1" applyAlignment="1" applyProtection="1">
      <alignment horizontal="center" vertical="center" wrapText="1"/>
      <protection locked="0"/>
    </xf>
    <xf numFmtId="0" fontId="11" fillId="2" borderId="3" xfId="1" applyFont="1" applyFill="1" applyBorder="1" applyAlignment="1">
      <alignment horizontal="left" vertical="center" wrapText="1"/>
    </xf>
    <xf numFmtId="0" fontId="13" fillId="0" borderId="0" xfId="3" applyFont="1"/>
    <xf numFmtId="11" fontId="6" fillId="6" borderId="2" xfId="1" applyNumberFormat="1" applyFont="1" applyFill="1" applyBorder="1" applyAlignment="1">
      <alignment horizontal="center" vertical="center" wrapText="1"/>
    </xf>
    <xf numFmtId="11" fontId="3" fillId="6" borderId="2" xfId="0" applyNumberFormat="1" applyFont="1" applyFill="1" applyBorder="1" applyAlignment="1">
      <alignment horizontal="center" vertical="center" wrapText="1"/>
    </xf>
    <xf numFmtId="11" fontId="4" fillId="6" borderId="2" xfId="1" applyNumberFormat="1" applyFont="1" applyFill="1" applyBorder="1" applyAlignment="1">
      <alignment horizontal="center" wrapText="1"/>
    </xf>
    <xf numFmtId="0" fontId="15" fillId="0" borderId="8" xfId="0" applyFont="1" applyBorder="1"/>
    <xf numFmtId="0" fontId="16" fillId="0" borderId="8" xfId="3" applyFont="1" applyBorder="1"/>
    <xf numFmtId="0" fontId="12" fillId="8" borderId="0" xfId="0" applyFont="1" applyFill="1"/>
    <xf numFmtId="0" fontId="12" fillId="8" borderId="0" xfId="0" applyFont="1" applyFill="1" applyAlignment="1">
      <alignment wrapText="1"/>
    </xf>
    <xf numFmtId="0" fontId="13" fillId="8" borderId="0" xfId="3" applyFont="1" applyFill="1"/>
    <xf numFmtId="0" fontId="13" fillId="8" borderId="9" xfId="3" applyFont="1" applyFill="1" applyBorder="1"/>
    <xf numFmtId="0" fontId="3" fillId="0" borderId="0" xfId="0" applyFont="1" applyAlignment="1">
      <alignment wrapText="1"/>
    </xf>
    <xf numFmtId="11" fontId="0" fillId="0" borderId="1" xfId="0" applyNumberFormat="1" applyBorder="1" applyAlignment="1">
      <alignment horizontal="center" vertical="center"/>
    </xf>
    <xf numFmtId="14" fontId="8" fillId="7" borderId="6" xfId="0" applyNumberFormat="1" applyFont="1" applyFill="1" applyBorder="1" applyAlignment="1" applyProtection="1">
      <alignment horizontal="center" vertical="center" wrapText="1"/>
      <protection locked="0"/>
    </xf>
    <xf numFmtId="0" fontId="2" fillId="3" borderId="12" xfId="0" applyFont="1" applyFill="1" applyBorder="1" applyAlignment="1">
      <alignment vertical="center" wrapText="1"/>
    </xf>
    <xf numFmtId="0" fontId="2" fillId="4" borderId="0" xfId="0" applyFont="1" applyFill="1" applyAlignment="1">
      <alignment vertical="center" wrapText="1"/>
    </xf>
    <xf numFmtId="10" fontId="9" fillId="4" borderId="11" xfId="0" applyNumberFormat="1" applyFont="1" applyFill="1" applyBorder="1" applyAlignment="1">
      <alignment horizontal="center" vertical="center" wrapText="1"/>
    </xf>
    <xf numFmtId="0" fontId="2" fillId="3" borderId="12" xfId="0" applyFont="1" applyFill="1" applyBorder="1" applyAlignment="1">
      <alignment horizontal="right" vertical="center" wrapText="1"/>
    </xf>
    <xf numFmtId="11" fontId="8" fillId="6" borderId="13" xfId="0" applyNumberFormat="1" applyFont="1" applyFill="1" applyBorder="1" applyAlignment="1">
      <alignment horizontal="center" vertical="center" wrapText="1"/>
    </xf>
    <xf numFmtId="0" fontId="6" fillId="0" borderId="1" xfId="1" applyFont="1" applyBorder="1" applyAlignment="1" applyProtection="1">
      <alignment horizontal="center" vertical="center" wrapText="1"/>
      <protection locked="0"/>
    </xf>
    <xf numFmtId="11" fontId="0" fillId="0" borderId="1" xfId="0" applyNumberFormat="1" applyBorder="1" applyAlignment="1">
      <alignment horizontal="center" vertical="center" wrapText="1"/>
    </xf>
    <xf numFmtId="0" fontId="9" fillId="6" borderId="3" xfId="0" applyFont="1" applyFill="1" applyBorder="1" applyAlignment="1">
      <alignment horizontal="right" vertical="center" wrapText="1"/>
    </xf>
    <xf numFmtId="0" fontId="9" fillId="6" borderId="2" xfId="0" applyFont="1" applyFill="1" applyBorder="1"/>
    <xf numFmtId="11" fontId="3" fillId="0" borderId="2" xfId="0" applyNumberFormat="1" applyFont="1" applyBorder="1" applyAlignment="1">
      <alignment horizontal="center" vertical="center"/>
    </xf>
    <xf numFmtId="0" fontId="9" fillId="6" borderId="16" xfId="0" applyFont="1" applyFill="1" applyBorder="1" applyAlignment="1">
      <alignment horizontal="left" vertical="center" wrapText="1"/>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11" fontId="3" fillId="0" borderId="6" xfId="0" applyNumberFormat="1" applyFont="1" applyBorder="1" applyAlignment="1">
      <alignment horizontal="center" vertical="center" wrapText="1"/>
    </xf>
    <xf numFmtId="10" fontId="3" fillId="0" borderId="2" xfId="0" applyNumberFormat="1" applyFont="1" applyBorder="1" applyAlignment="1">
      <alignment horizontal="center" vertical="center"/>
    </xf>
    <xf numFmtId="10" fontId="3" fillId="0" borderId="1" xfId="0" applyNumberFormat="1" applyFont="1" applyBorder="1" applyAlignment="1">
      <alignment horizontal="center" vertical="center"/>
    </xf>
    <xf numFmtId="0" fontId="9" fillId="4" borderId="3" xfId="0" applyFont="1" applyFill="1" applyBorder="1" applyAlignment="1">
      <alignment horizontal="right" vertical="center" wrapText="1"/>
    </xf>
    <xf numFmtId="0" fontId="3" fillId="4" borderId="14" xfId="0" applyFont="1" applyFill="1" applyBorder="1" applyAlignment="1">
      <alignment horizontal="center" vertical="center"/>
    </xf>
    <xf numFmtId="0" fontId="9" fillId="4" borderId="4" xfId="0" applyFont="1" applyFill="1" applyBorder="1" applyAlignment="1">
      <alignment horizontal="right" vertical="center" wrapText="1"/>
    </xf>
    <xf numFmtId="0" fontId="3" fillId="4" borderId="4" xfId="0" applyFont="1" applyFill="1" applyBorder="1" applyAlignment="1">
      <alignment horizontal="center" vertical="center"/>
    </xf>
    <xf numFmtId="0" fontId="9" fillId="4" borderId="15" xfId="0" applyFont="1" applyFill="1" applyBorder="1" applyAlignment="1">
      <alignment horizontal="right" vertical="center" wrapText="1"/>
    </xf>
    <xf numFmtId="0" fontId="3" fillId="4" borderId="6" xfId="0" applyFont="1" applyFill="1" applyBorder="1" applyAlignment="1">
      <alignment horizontal="center" vertical="center"/>
    </xf>
    <xf numFmtId="0" fontId="3" fillId="4" borderId="14" xfId="0" applyFont="1" applyFill="1" applyBorder="1" applyAlignment="1">
      <alignment horizontal="left" vertical="center"/>
    </xf>
    <xf numFmtId="0" fontId="3" fillId="4" borderId="15" xfId="0" applyFont="1" applyFill="1" applyBorder="1" applyAlignment="1">
      <alignment horizontal="left" vertical="center"/>
    </xf>
    <xf numFmtId="0" fontId="3" fillId="4" borderId="6" xfId="0" applyFont="1" applyFill="1" applyBorder="1" applyAlignment="1">
      <alignment horizontal="left" vertical="center"/>
    </xf>
    <xf numFmtId="14" fontId="3" fillId="4" borderId="6" xfId="0" applyNumberFormat="1" applyFont="1" applyFill="1" applyBorder="1" applyAlignment="1">
      <alignment horizontal="center" vertical="center"/>
    </xf>
    <xf numFmtId="0" fontId="9" fillId="4" borderId="16" xfId="0" applyFont="1" applyFill="1" applyBorder="1" applyAlignment="1">
      <alignment horizontal="right" vertical="center" wrapText="1"/>
    </xf>
    <xf numFmtId="0" fontId="9" fillId="4" borderId="17" xfId="0" applyFont="1" applyFill="1" applyBorder="1" applyAlignment="1">
      <alignment horizontal="right" vertical="center" wrapText="1"/>
    </xf>
    <xf numFmtId="11" fontId="3" fillId="4" borderId="19" xfId="0" applyNumberFormat="1" applyFont="1" applyFill="1" applyBorder="1" applyAlignment="1">
      <alignment horizontal="center" vertical="center" wrapText="1"/>
    </xf>
    <xf numFmtId="0" fontId="9" fillId="4" borderId="20" xfId="0" applyFont="1" applyFill="1" applyBorder="1" applyAlignment="1">
      <alignment horizontal="right" vertical="center" wrapText="1"/>
    </xf>
    <xf numFmtId="10" fontId="9" fillId="4" borderId="18" xfId="0" applyNumberFormat="1" applyFont="1" applyFill="1" applyBorder="1" applyAlignment="1">
      <alignment horizontal="center" vertical="center" wrapText="1"/>
    </xf>
    <xf numFmtId="10" fontId="3" fillId="0" borderId="6" xfId="0" applyNumberFormat="1" applyFont="1" applyBorder="1" applyAlignment="1">
      <alignment horizontal="center" vertical="center" wrapText="1"/>
    </xf>
    <xf numFmtId="0" fontId="3" fillId="0" borderId="6" xfId="0" applyFont="1" applyBorder="1" applyAlignment="1">
      <alignment horizontal="center" vertical="center" wrapText="1"/>
    </xf>
    <xf numFmtId="14" fontId="3" fillId="0" borderId="6" xfId="0" applyNumberFormat="1" applyFont="1" applyBorder="1" applyAlignment="1">
      <alignment horizontal="center" vertical="center" wrapText="1"/>
    </xf>
    <xf numFmtId="0" fontId="3" fillId="0" borderId="1" xfId="0" applyFont="1" applyBorder="1" applyAlignment="1">
      <alignment horizontal="center" vertical="center" wrapText="1"/>
    </xf>
    <xf numFmtId="11" fontId="19" fillId="10" borderId="1" xfId="0" applyNumberFormat="1" applyFont="1" applyFill="1" applyBorder="1" applyAlignment="1">
      <alignment horizontal="center" vertical="center"/>
    </xf>
    <xf numFmtId="0" fontId="19" fillId="10" borderId="1" xfId="0" applyFont="1" applyFill="1" applyBorder="1" applyAlignment="1">
      <alignment horizontal="center" vertical="center"/>
    </xf>
    <xf numFmtId="0" fontId="19" fillId="10"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20" fillId="0" borderId="21" xfId="0" applyFont="1" applyBorder="1" applyAlignment="1">
      <alignment vertical="center" wrapText="1"/>
    </xf>
    <xf numFmtId="0" fontId="20" fillId="0" borderId="0" xfId="0" applyFont="1" applyAlignment="1">
      <alignment vertical="center" wrapText="1"/>
    </xf>
    <xf numFmtId="0" fontId="16" fillId="0" borderId="0" xfId="3" applyFont="1"/>
    <xf numFmtId="11" fontId="19" fillId="10" borderId="23" xfId="0" applyNumberFormat="1" applyFont="1" applyFill="1" applyBorder="1" applyAlignment="1">
      <alignment horizontal="center" vertical="center"/>
    </xf>
    <xf numFmtId="0" fontId="9" fillId="10" borderId="24" xfId="0" applyFont="1" applyFill="1" applyBorder="1" applyAlignment="1">
      <alignment horizontal="center" vertical="center" wrapText="1"/>
    </xf>
    <xf numFmtId="11" fontId="0" fillId="0" borderId="23" xfId="0" applyNumberFormat="1" applyBorder="1" applyAlignment="1">
      <alignment horizontal="center" vertical="center"/>
    </xf>
    <xf numFmtId="11" fontId="0" fillId="0" borderId="24" xfId="0" applyNumberFormat="1" applyBorder="1" applyAlignment="1">
      <alignment horizontal="center" vertical="center" wrapText="1"/>
    </xf>
    <xf numFmtId="11" fontId="3" fillId="0" borderId="24" xfId="0" applyNumberFormat="1" applyFont="1" applyBorder="1" applyAlignment="1">
      <alignment horizontal="center" vertical="center" wrapText="1"/>
    </xf>
    <xf numFmtId="11" fontId="3" fillId="0" borderId="25" xfId="0" applyNumberFormat="1" applyFont="1" applyBorder="1" applyAlignment="1">
      <alignment horizontal="center" vertical="center" wrapText="1"/>
    </xf>
    <xf numFmtId="11" fontId="3" fillId="0" borderId="26" xfId="0" applyNumberFormat="1" applyFont="1" applyBorder="1" applyAlignment="1">
      <alignment horizontal="center" vertical="center" wrapText="1"/>
    </xf>
    <xf numFmtId="11" fontId="18" fillId="9" borderId="26" xfId="4" applyNumberFormat="1" applyBorder="1" applyAlignment="1">
      <alignment horizontal="center" vertical="center" wrapText="1"/>
    </xf>
    <xf numFmtId="11" fontId="0" fillId="0" borderId="27" xfId="0" applyNumberFormat="1" applyBorder="1" applyAlignment="1">
      <alignment horizontal="center" vertical="center" wrapText="1"/>
    </xf>
    <xf numFmtId="0" fontId="9" fillId="10" borderId="23" xfId="0" applyFont="1" applyFill="1" applyBorder="1" applyAlignment="1">
      <alignment horizontal="center" vertical="center" wrapText="1"/>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18" fillId="9" borderId="23" xfId="4"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7" xfId="0" applyFont="1" applyBorder="1" applyAlignment="1">
      <alignment horizontal="center" vertical="center" wrapText="1"/>
    </xf>
    <xf numFmtId="0" fontId="17" fillId="10" borderId="23" xfId="0" applyFont="1" applyFill="1" applyBorder="1" applyAlignment="1">
      <alignment horizontal="center" vertical="center" wrapText="1"/>
    </xf>
    <xf numFmtId="11" fontId="19" fillId="10" borderId="24" xfId="0" applyNumberFormat="1" applyFont="1" applyFill="1" applyBorder="1" applyAlignment="1">
      <alignment horizontal="center" vertical="center" wrapText="1"/>
    </xf>
    <xf numFmtId="0" fontId="17" fillId="10" borderId="23" xfId="0" applyFont="1" applyFill="1" applyBorder="1" applyAlignment="1">
      <alignment wrapText="1"/>
    </xf>
    <xf numFmtId="11" fontId="0" fillId="0" borderId="24" xfId="0" applyNumberFormat="1" applyBorder="1" applyAlignment="1">
      <alignment horizontal="center" vertical="center"/>
    </xf>
    <xf numFmtId="0" fontId="17" fillId="10" borderId="23" xfId="0" applyFont="1" applyFill="1" applyBorder="1"/>
    <xf numFmtId="0" fontId="17" fillId="10" borderId="25" xfId="0" applyFont="1" applyFill="1" applyBorder="1" applyAlignment="1">
      <alignment wrapText="1"/>
    </xf>
    <xf numFmtId="11" fontId="3" fillId="0" borderId="27" xfId="0" applyNumberFormat="1" applyFont="1" applyBorder="1" applyAlignment="1">
      <alignment horizontal="center" vertical="center" wrapText="1"/>
    </xf>
    <xf numFmtId="0" fontId="2" fillId="2" borderId="16" xfId="1" applyFont="1" applyFill="1" applyBorder="1" applyAlignment="1">
      <alignment horizontal="center" vertical="center" wrapText="1"/>
    </xf>
    <xf numFmtId="0" fontId="2" fillId="2" borderId="17" xfId="1"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10" fontId="3" fillId="5" borderId="1" xfId="2" applyNumberFormat="1" applyFont="1" applyFill="1" applyBorder="1" applyAlignment="1">
      <alignment horizontal="center" vertical="center" wrapText="1"/>
    </xf>
    <xf numFmtId="10" fontId="3" fillId="5" borderId="2" xfId="2" applyNumberFormat="1" applyFont="1" applyFill="1" applyBorder="1" applyAlignment="1">
      <alignment horizontal="center" vertical="center" wrapText="1"/>
    </xf>
    <xf numFmtId="0" fontId="21" fillId="0" borderId="30" xfId="0" applyFont="1" applyBorder="1"/>
    <xf numFmtId="0" fontId="21" fillId="0" borderId="31" xfId="0" applyFont="1" applyBorder="1"/>
    <xf numFmtId="0" fontId="21" fillId="0" borderId="32" xfId="0" applyFont="1" applyBorder="1"/>
    <xf numFmtId="11" fontId="9" fillId="6" borderId="13" xfId="0" applyNumberFormat="1" applyFont="1" applyFill="1" applyBorder="1" applyAlignment="1">
      <alignment horizontal="center" vertical="center" wrapText="1"/>
    </xf>
    <xf numFmtId="0" fontId="2" fillId="3" borderId="3" xfId="0" applyFont="1" applyFill="1" applyBorder="1" applyAlignment="1">
      <alignment horizontal="left" vertical="center" wrapText="1"/>
    </xf>
    <xf numFmtId="0" fontId="0" fillId="0" borderId="15" xfId="0" applyBorder="1"/>
    <xf numFmtId="0" fontId="3" fillId="6" borderId="22" xfId="0" applyFont="1" applyFill="1" applyBorder="1" applyAlignment="1">
      <alignment horizontal="left" vertical="top" wrapText="1"/>
    </xf>
    <xf numFmtId="0" fontId="0" fillId="0" borderId="29" xfId="0" applyBorder="1"/>
    <xf numFmtId="0" fontId="0" fillId="0" borderId="35" xfId="0" applyBorder="1"/>
    <xf numFmtId="0" fontId="3" fillId="4" borderId="12" xfId="0" applyFont="1" applyFill="1" applyBorder="1" applyAlignment="1" applyProtection="1">
      <alignment horizontal="center" wrapText="1"/>
      <protection locked="0"/>
    </xf>
    <xf numFmtId="0" fontId="0" fillId="0" borderId="10" xfId="0" applyBorder="1" applyProtection="1">
      <protection locked="0"/>
    </xf>
    <xf numFmtId="0" fontId="0" fillId="0" borderId="34" xfId="0" applyBorder="1" applyProtection="1">
      <protection locked="0"/>
    </xf>
    <xf numFmtId="0" fontId="14" fillId="6" borderId="33" xfId="0" applyFont="1" applyFill="1" applyBorder="1" applyAlignment="1">
      <alignment horizontal="left" vertical="top" wrapText="1"/>
    </xf>
    <xf numFmtId="0" fontId="0" fillId="0" borderId="4" xfId="0" applyBorder="1"/>
    <xf numFmtId="0" fontId="0" fillId="0" borderId="5" xfId="0" applyBorder="1"/>
    <xf numFmtId="0" fontId="7" fillId="3" borderId="33" xfId="0" applyFont="1" applyFill="1" applyBorder="1" applyAlignment="1">
      <alignment horizontal="center" vertical="center" wrapText="1"/>
    </xf>
    <xf numFmtId="14" fontId="8" fillId="7" borderId="7" xfId="0" applyNumberFormat="1" applyFont="1" applyFill="1" applyBorder="1" applyAlignment="1" applyProtection="1">
      <alignment horizontal="center" vertical="center" wrapText="1"/>
      <protection locked="0"/>
    </xf>
    <xf numFmtId="0" fontId="0" fillId="0" borderId="4" xfId="0" applyBorder="1" applyProtection="1">
      <protection locked="0"/>
    </xf>
    <xf numFmtId="0" fontId="0" fillId="0" borderId="15" xfId="0" applyBorder="1" applyProtection="1">
      <protection locked="0"/>
    </xf>
    <xf numFmtId="0" fontId="14" fillId="6" borderId="3" xfId="0" applyFont="1" applyFill="1" applyBorder="1" applyAlignment="1">
      <alignment horizontal="left" vertical="center" wrapText="1"/>
    </xf>
    <xf numFmtId="0" fontId="3" fillId="0" borderId="7" xfId="0" applyFont="1" applyBorder="1" applyAlignment="1">
      <alignment horizontal="left" vertical="center" wrapText="1"/>
    </xf>
    <xf numFmtId="0" fontId="9" fillId="6" borderId="3" xfId="0" applyFont="1" applyFill="1" applyBorder="1" applyAlignment="1">
      <alignment horizontal="right" vertical="center" wrapText="1"/>
    </xf>
    <xf numFmtId="0" fontId="17" fillId="11" borderId="36" xfId="0" applyFont="1" applyFill="1" applyBorder="1" applyAlignment="1">
      <alignment horizontal="center" vertical="center" wrapText="1"/>
    </xf>
    <xf numFmtId="0" fontId="0" fillId="0" borderId="28" xfId="0" applyBorder="1"/>
    <xf numFmtId="0" fontId="9" fillId="12" borderId="36" xfId="0" applyFont="1" applyFill="1" applyBorder="1" applyAlignment="1">
      <alignment horizontal="center" vertical="center" wrapText="1"/>
    </xf>
    <xf numFmtId="0" fontId="17" fillId="7" borderId="36" xfId="0" applyFont="1" applyFill="1" applyBorder="1" applyAlignment="1">
      <alignment horizontal="center" vertical="center" wrapText="1"/>
    </xf>
  </cellXfs>
  <cellStyles count="5">
    <cellStyle name="Bad" xfId="4" builtinId="27"/>
    <cellStyle name="Normal" xfId="0" builtinId="0"/>
    <cellStyle name="Normal 2" xfId="3" xr:uid="{00000000-0005-0000-0000-000003000000}"/>
    <cellStyle name="Normal_Sheet1" xfId="1" xr:uid="{00000000-0005-0000-0000-000001000000}"/>
    <cellStyle name="Percent" xfId="2" builtinId="5"/>
  </cellStyles>
  <dxfs count="1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gradientFill degree="90">
          <stop position="0">
            <color theme="0"/>
          </stop>
          <stop position="1">
            <color theme="5" tint="0.40000610370189521"/>
          </stop>
        </gradientFill>
      </fill>
      <border>
        <vertical/>
        <horizontal/>
      </border>
    </dxf>
    <dxf>
      <font>
        <color rgb="FF9C0006"/>
      </font>
      <fill>
        <patternFill>
          <bgColor rgb="FFFFC7CE"/>
        </patternFill>
      </fill>
    </dxf>
    <dxf>
      <font>
        <color rgb="FF9C0006"/>
      </font>
      <fill>
        <patternFill>
          <bgColor rgb="FFFFC7CE"/>
        </patternFill>
      </fill>
    </dxf>
    <dxf>
      <font>
        <color theme="0" tint="-0.24994659260841701"/>
      </font>
      <numFmt numFmtId="1" formatCode="0"/>
    </dxf>
    <dxf>
      <fill>
        <patternFill>
          <bgColor theme="2"/>
        </patternFill>
      </fill>
    </dxf>
    <dxf>
      <font>
        <color rgb="FF9C0006"/>
      </font>
      <fill>
        <patternFill>
          <bgColor rgb="FFFFC7CE"/>
        </patternFill>
      </fill>
    </dxf>
    <dxf>
      <fill>
        <patternFill>
          <bgColor them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2"/>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theme="0" tint="-0.24994659260841701"/>
      </font>
      <numFmt numFmtId="1" formatCode="0"/>
    </dxf>
    <dxf>
      <font>
        <strike val="0"/>
        <condense val="0"/>
        <extend val="0"/>
        <outline val="0"/>
        <shadow val="0"/>
        <vertAlign val="baseline"/>
        <sz val="10"/>
        <color auto="1"/>
        <name val="Arial"/>
      </font>
    </dxf>
    <dxf>
      <font>
        <strike val="0"/>
        <condense val="0"/>
        <extend val="0"/>
        <outline val="0"/>
        <shadow val="0"/>
        <vertAlign val="baseline"/>
        <sz val="10"/>
        <color auto="1"/>
        <name val="Arial"/>
      </font>
    </dxf>
    <dxf>
      <font>
        <strike val="0"/>
        <condense val="0"/>
        <extend val="0"/>
        <outline val="0"/>
        <shadow val="0"/>
        <vertAlign val="baseline"/>
        <sz val="10"/>
        <color auto="1"/>
        <name val="Arial"/>
      </font>
    </dxf>
    <dxf>
      <font>
        <strike val="0"/>
        <condense val="0"/>
        <extend val="0"/>
        <outline val="0"/>
        <shadow val="0"/>
        <vertAlign val="baseline"/>
        <sz val="10"/>
        <color auto="1"/>
        <name val="Arial"/>
      </font>
      <fill>
        <patternFill patternType="solid">
          <fgColor theme="0" tint="-0.14999847407452621"/>
          <bgColor theme="0" tint="-0.14999847407452621"/>
        </patternFill>
      </fill>
    </dxf>
    <dxf>
      <font>
        <strike val="0"/>
        <condense val="0"/>
        <extend val="0"/>
        <outline val="0"/>
        <shadow val="0"/>
        <vertAlign val="baseline"/>
        <sz val="10"/>
        <color auto="1"/>
        <name val="Arial"/>
      </font>
      <fill>
        <patternFill patternType="solid">
          <fgColor theme="0" tint="-0.14999847407452621"/>
          <bgColor theme="0" tint="-0.14999847407452621"/>
        </patternFill>
      </fill>
    </dxf>
    <dxf>
      <font>
        <b/>
        <strike val="0"/>
        <condense val="0"/>
        <extend val="0"/>
        <outline val="0"/>
        <shadow val="0"/>
        <vertAlign val="baseline"/>
        <sz val="10"/>
        <color auto="1"/>
        <name val="Arial"/>
      </font>
    </dxf>
    <dxf>
      <font>
        <strike val="0"/>
        <condense val="0"/>
        <extend val="0"/>
        <outline val="0"/>
        <shadow val="0"/>
        <vertAlign val="baseline"/>
        <sz val="11"/>
        <color rgb="FF000000"/>
        <name val="Calibri"/>
      </font>
      <fill>
        <patternFill>
          <fgColor indexed="64"/>
          <bgColor indexed="65"/>
        </patternFill>
      </fill>
      <alignment horizontal="general" vertical="center" wrapText="1"/>
      <protection locked="1" hidden="0"/>
    </dxf>
    <dxf>
      <font>
        <strike val="0"/>
        <condense val="0"/>
        <extend val="0"/>
        <outline val="0"/>
        <shadow val="0"/>
        <vertAlign val="baseline"/>
        <sz val="11"/>
        <color rgb="FF000000"/>
        <name val="Calibri"/>
      </font>
      <fill>
        <patternFill>
          <fgColor indexed="64"/>
          <bgColor indexed="65"/>
        </patternFill>
      </fill>
      <alignment horizontal="general" vertical="center" wrapText="1"/>
      <protection locked="1" hidden="0"/>
    </dxf>
    <dxf>
      <font>
        <strike val="0"/>
        <condense val="0"/>
        <extend val="0"/>
        <outline val="0"/>
        <shadow val="0"/>
        <vertAlign val="baseline"/>
        <sz val="10"/>
        <color auto="1"/>
        <name val="Arial"/>
      </font>
    </dxf>
    <dxf>
      <font>
        <strike val="0"/>
        <condense val="0"/>
        <extend val="0"/>
        <outline val="0"/>
        <shadow val="0"/>
        <vertAlign val="baseline"/>
        <sz val="10"/>
        <color auto="1"/>
        <name val="Arial"/>
      </font>
    </dxf>
    <dxf>
      <font>
        <strike val="0"/>
        <condense val="0"/>
        <extend val="0"/>
        <outline val="0"/>
        <shadow val="0"/>
        <vertAlign val="baseline"/>
        <sz val="10"/>
        <color auto="1"/>
        <name val="Arial"/>
      </font>
    </dxf>
    <dxf>
      <font>
        <strike val="0"/>
        <condense val="0"/>
        <extend val="0"/>
        <outline val="0"/>
        <shadow val="0"/>
        <vertAlign val="baseline"/>
        <sz val="10"/>
        <color auto="1"/>
        <name val="Arial"/>
      </font>
    </dxf>
    <dxf>
      <font>
        <strike val="0"/>
        <condense val="0"/>
        <extend val="0"/>
        <outline val="0"/>
        <shadow val="0"/>
        <vertAlign val="baseline"/>
        <sz val="10"/>
        <color auto="1"/>
        <name val="Arial"/>
      </font>
    </dxf>
    <dxf>
      <font>
        <strike val="0"/>
        <condense val="0"/>
        <extend val="0"/>
        <outline val="0"/>
        <shadow val="0"/>
        <vertAlign val="baseline"/>
        <sz val="10"/>
        <color auto="1"/>
        <name val="Arial"/>
      </font>
    </dxf>
    <dxf>
      <font>
        <strike val="0"/>
        <condense val="0"/>
        <extend val="0"/>
        <outline val="0"/>
        <shadow val="0"/>
        <vertAlign val="baseline"/>
        <sz val="11"/>
        <color theme="1"/>
        <name val="Calibri"/>
        <scheme val="minor"/>
      </font>
    </dxf>
    <dxf>
      <border outline="0">
        <top style="thin">
          <color theme="1"/>
        </top>
        <bottom style="thin">
          <color theme="1"/>
        </bottom>
      </border>
    </dxf>
    <dxf>
      <font>
        <strike val="0"/>
        <condense val="0"/>
        <extend val="0"/>
        <outline val="0"/>
        <shadow val="0"/>
        <vertAlign val="baseline"/>
        <sz val="11"/>
        <color theme="1"/>
        <name val="Calibri"/>
        <scheme val="minor"/>
      </font>
    </dxf>
    <dxf>
      <font>
        <strike val="0"/>
        <condense val="0"/>
        <extend val="0"/>
        <outline val="0"/>
        <shadow val="0"/>
        <vertAlign val="baseline"/>
        <sz val="11"/>
        <color theme="1"/>
        <name val="Calibri"/>
        <scheme val="minor"/>
      </font>
      <fill>
        <patternFill>
          <fgColor indexed="64"/>
          <bgColor auto="1"/>
        </patternFill>
      </fill>
    </dxf>
    <dxf>
      <font>
        <strike val="0"/>
        <condense val="0"/>
        <extend val="0"/>
        <outline val="0"/>
        <shadow val="0"/>
        <vertAlign val="baseline"/>
        <sz val="11"/>
        <color theme="1"/>
        <name val="Calibri"/>
        <scheme val="minor"/>
      </font>
      <fill>
        <patternFill patternType="solid">
          <fgColor theme="0" tint="-0.14999847407452621"/>
          <bgColor theme="0" tint="-0.14999847407452621"/>
        </patternFill>
      </fill>
    </dxf>
    <dxf>
      <border outline="0">
        <top style="thin">
          <color theme="1"/>
        </top>
        <bottom style="thin">
          <color theme="1"/>
        </bottom>
      </border>
    </dxf>
    <dxf>
      <font>
        <strike val="0"/>
        <condense val="0"/>
        <extend val="0"/>
        <outline val="0"/>
        <shadow val="0"/>
        <vertAlign val="baseline"/>
        <sz val="11"/>
        <color theme="1"/>
        <name val="Calibri"/>
        <scheme val="minor"/>
      </font>
      <fill>
        <patternFill patternType="solid">
          <fgColor theme="0" tint="-0.14999847407452621"/>
          <bgColor theme="0" tint="-0.14999847407452621"/>
        </patternFill>
      </fill>
    </dxf>
    <dxf>
      <font>
        <strike val="0"/>
        <condense val="0"/>
        <extend val="0"/>
        <outline val="0"/>
        <shadow val="0"/>
        <vertAlign val="baseline"/>
        <sz val="11"/>
        <color theme="1"/>
        <name val="Calibri"/>
        <scheme val="minor"/>
      </font>
      <fill>
        <patternFill>
          <fgColor indexed="64"/>
          <bgColor auto="1"/>
        </patternFill>
      </fill>
    </dxf>
    <dxf>
      <font>
        <strike val="0"/>
        <condense val="0"/>
        <extend val="0"/>
        <outline val="0"/>
        <shadow val="0"/>
        <vertAlign val="baseline"/>
        <sz val="11"/>
        <color theme="1"/>
        <name val="Calibri"/>
        <scheme val="minor"/>
      </font>
    </dxf>
    <dxf>
      <border outline="0">
        <top style="thin">
          <color theme="1"/>
        </top>
        <bottom style="thin">
          <color theme="1"/>
        </bottom>
      </border>
    </dxf>
    <dxf>
      <font>
        <strike val="0"/>
        <condense val="0"/>
        <extend val="0"/>
        <outline val="0"/>
        <shadow val="0"/>
        <vertAlign val="baseline"/>
        <sz val="11"/>
        <color theme="1"/>
        <name val="Calibri"/>
        <scheme val="minor"/>
      </font>
    </dxf>
    <dxf>
      <font>
        <strike val="0"/>
        <condense val="0"/>
        <extend val="0"/>
        <outline val="0"/>
        <shadow val="0"/>
        <vertAlign val="baseline"/>
        <sz val="11"/>
        <color theme="1"/>
        <name val="Calibri"/>
        <scheme val="minor"/>
      </font>
      <fill>
        <patternFill>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REC-IRC/REC%20Radioactive%20Material%20Inventory%20Project/REC%20PCM%20Input%20Template%20te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REC-IRC/IRC%20CY%202019%20Source%20Term%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eleases"/>
      <sheetName val="Performer"/>
      <sheetName val="Physical Constants"/>
      <sheetName val="Abbreviations"/>
      <sheetName val="Releases Example"/>
      <sheetName val="NuclideList"/>
      <sheetName val="FacilityIDList"/>
      <sheetName val="Radionuclide Info"/>
    </sheetNames>
    <sheetDataSet>
      <sheetData sheetId="0" refreshError="1"/>
      <sheetData sheetId="1" refreshError="1"/>
      <sheetData sheetId="2" refreshError="1"/>
      <sheetData sheetId="3" refreshError="1"/>
      <sheetData sheetId="4" refreshError="1"/>
      <sheetData sheetId="5" refreshError="1"/>
      <sheetData sheetId="6">
        <row r="2">
          <cell r="A2" t="str">
            <v>Ac-223</v>
          </cell>
        </row>
        <row r="3">
          <cell r="A3" t="str">
            <v>Ac-224</v>
          </cell>
        </row>
        <row r="4">
          <cell r="A4" t="str">
            <v>Ac-225</v>
          </cell>
        </row>
        <row r="5">
          <cell r="A5" t="str">
            <v>Ac-226</v>
          </cell>
        </row>
        <row r="6">
          <cell r="A6" t="str">
            <v>Ac-227</v>
          </cell>
        </row>
        <row r="7">
          <cell r="A7" t="str">
            <v>Ac-228</v>
          </cell>
        </row>
        <row r="8">
          <cell r="A8" t="str">
            <v>Ac-230</v>
          </cell>
        </row>
        <row r="9">
          <cell r="A9" t="str">
            <v>Ac-231</v>
          </cell>
        </row>
        <row r="10">
          <cell r="A10" t="str">
            <v>Ac-232</v>
          </cell>
        </row>
        <row r="11">
          <cell r="A11" t="str">
            <v>Ac-233</v>
          </cell>
        </row>
        <row r="12">
          <cell r="A12" t="str">
            <v>Ag-100m</v>
          </cell>
        </row>
        <row r="13">
          <cell r="A13" t="str">
            <v>Ag-101</v>
          </cell>
        </row>
        <row r="14">
          <cell r="A14" t="str">
            <v>Ag-102</v>
          </cell>
        </row>
        <row r="15">
          <cell r="A15" t="str">
            <v>Ag-102m</v>
          </cell>
        </row>
        <row r="16">
          <cell r="A16" t="str">
            <v>Ag-103</v>
          </cell>
        </row>
        <row r="17">
          <cell r="A17" t="str">
            <v>Ag-104</v>
          </cell>
        </row>
        <row r="18">
          <cell r="A18" t="str">
            <v>Ag-104m</v>
          </cell>
        </row>
        <row r="19">
          <cell r="A19" t="str">
            <v>Ag-105</v>
          </cell>
        </row>
        <row r="20">
          <cell r="A20" t="str">
            <v>Ag-105m</v>
          </cell>
        </row>
        <row r="21">
          <cell r="A21" t="str">
            <v>Ag-106</v>
          </cell>
        </row>
        <row r="22">
          <cell r="A22" t="str">
            <v>Ag-106m</v>
          </cell>
        </row>
        <row r="23">
          <cell r="A23" t="str">
            <v>Ag-108</v>
          </cell>
        </row>
        <row r="24">
          <cell r="A24" t="str">
            <v>Ag-108m</v>
          </cell>
        </row>
        <row r="25">
          <cell r="A25" t="str">
            <v>Ag-109m</v>
          </cell>
        </row>
        <row r="26">
          <cell r="A26" t="str">
            <v>Ag-110</v>
          </cell>
        </row>
        <row r="27">
          <cell r="A27" t="str">
            <v>Ag-110m</v>
          </cell>
        </row>
        <row r="28">
          <cell r="A28" t="str">
            <v>Ag-111</v>
          </cell>
        </row>
        <row r="29">
          <cell r="A29" t="str">
            <v>Ag-111m</v>
          </cell>
        </row>
        <row r="30">
          <cell r="A30" t="str">
            <v>Ag-112</v>
          </cell>
        </row>
        <row r="31">
          <cell r="A31" t="str">
            <v>Ag-113</v>
          </cell>
        </row>
        <row r="32">
          <cell r="A32" t="str">
            <v>Ag-113m</v>
          </cell>
        </row>
        <row r="33">
          <cell r="A33" t="str">
            <v>Ag-114</v>
          </cell>
        </row>
        <row r="34">
          <cell r="A34" t="str">
            <v>Ag-115</v>
          </cell>
        </row>
        <row r="35">
          <cell r="A35" t="str">
            <v>Ag-116</v>
          </cell>
        </row>
        <row r="36">
          <cell r="A36" t="str">
            <v>Ag-117</v>
          </cell>
        </row>
        <row r="37">
          <cell r="A37" t="str">
            <v>Ag-99</v>
          </cell>
        </row>
        <row r="38">
          <cell r="A38" t="str">
            <v>Al-26</v>
          </cell>
        </row>
        <row r="39">
          <cell r="A39" t="str">
            <v>Al-28</v>
          </cell>
        </row>
        <row r="40">
          <cell r="A40" t="str">
            <v>Al-29</v>
          </cell>
        </row>
        <row r="41">
          <cell r="A41" t="str">
            <v>Am-237</v>
          </cell>
        </row>
        <row r="42">
          <cell r="A42" t="str">
            <v>Am-238</v>
          </cell>
        </row>
        <row r="43">
          <cell r="A43" t="str">
            <v>Am-239</v>
          </cell>
        </row>
        <row r="44">
          <cell r="A44" t="str">
            <v>Am-240</v>
          </cell>
        </row>
        <row r="45">
          <cell r="A45" t="str">
            <v>Am-241</v>
          </cell>
        </row>
        <row r="46">
          <cell r="A46" t="str">
            <v>Am-242</v>
          </cell>
        </row>
        <row r="47">
          <cell r="A47" t="str">
            <v>Am-242m</v>
          </cell>
        </row>
        <row r="48">
          <cell r="A48" t="str">
            <v>Am-243</v>
          </cell>
        </row>
        <row r="49">
          <cell r="A49" t="str">
            <v>Am-244</v>
          </cell>
        </row>
        <row r="50">
          <cell r="A50" t="str">
            <v>Am-244m</v>
          </cell>
        </row>
        <row r="51">
          <cell r="A51" t="str">
            <v>Am-245</v>
          </cell>
        </row>
        <row r="52">
          <cell r="A52" t="str">
            <v>Am-246</v>
          </cell>
        </row>
        <row r="53">
          <cell r="A53" t="str">
            <v>Am-246m</v>
          </cell>
        </row>
        <row r="54">
          <cell r="A54" t="str">
            <v>Am-247</v>
          </cell>
        </row>
        <row r="55">
          <cell r="A55" t="str">
            <v>Ar-37</v>
          </cell>
        </row>
        <row r="56">
          <cell r="A56" t="str">
            <v>Ar-39</v>
          </cell>
        </row>
        <row r="57">
          <cell r="A57" t="str">
            <v>Ar-41</v>
          </cell>
        </row>
        <row r="58">
          <cell r="A58" t="str">
            <v>Ar-42</v>
          </cell>
        </row>
        <row r="59">
          <cell r="A59" t="str">
            <v>Ar-43</v>
          </cell>
        </row>
        <row r="60">
          <cell r="A60" t="str">
            <v>Ar-44</v>
          </cell>
        </row>
        <row r="61">
          <cell r="A61" t="str">
            <v>As-68</v>
          </cell>
        </row>
        <row r="62">
          <cell r="A62" t="str">
            <v>As-69</v>
          </cell>
        </row>
        <row r="63">
          <cell r="A63" t="str">
            <v>As-70</v>
          </cell>
        </row>
        <row r="64">
          <cell r="A64" t="str">
            <v>As-71</v>
          </cell>
        </row>
        <row r="65">
          <cell r="A65" t="str">
            <v>As-72</v>
          </cell>
        </row>
        <row r="66">
          <cell r="A66" t="str">
            <v>As-73</v>
          </cell>
        </row>
        <row r="67">
          <cell r="A67" t="str">
            <v>As-74</v>
          </cell>
        </row>
        <row r="68">
          <cell r="A68" t="str">
            <v>As-76</v>
          </cell>
        </row>
        <row r="69">
          <cell r="A69" t="str">
            <v>As-77</v>
          </cell>
        </row>
        <row r="70">
          <cell r="A70" t="str">
            <v>As-78</v>
          </cell>
        </row>
        <row r="71">
          <cell r="A71" t="str">
            <v>As-79</v>
          </cell>
        </row>
        <row r="72">
          <cell r="A72" t="str">
            <v>At-204</v>
          </cell>
        </row>
        <row r="73">
          <cell r="A73" t="str">
            <v>At-205</v>
          </cell>
        </row>
        <row r="74">
          <cell r="A74" t="str">
            <v>At-206</v>
          </cell>
        </row>
        <row r="75">
          <cell r="A75" t="str">
            <v>At-207</v>
          </cell>
        </row>
        <row r="76">
          <cell r="A76" t="str">
            <v>At-208</v>
          </cell>
        </row>
        <row r="77">
          <cell r="A77" t="str">
            <v>At-209</v>
          </cell>
        </row>
        <row r="78">
          <cell r="A78" t="str">
            <v>At-210</v>
          </cell>
        </row>
        <row r="79">
          <cell r="A79" t="str">
            <v>At-211</v>
          </cell>
        </row>
        <row r="80">
          <cell r="A80" t="str">
            <v>At-215</v>
          </cell>
        </row>
        <row r="81">
          <cell r="A81" t="str">
            <v>At-216</v>
          </cell>
        </row>
        <row r="82">
          <cell r="A82" t="str">
            <v>At-217</v>
          </cell>
        </row>
        <row r="83">
          <cell r="A83" t="str">
            <v>At-218</v>
          </cell>
        </row>
        <row r="84">
          <cell r="A84" t="str">
            <v>At-219</v>
          </cell>
        </row>
        <row r="85">
          <cell r="A85" t="str">
            <v>At-220</v>
          </cell>
        </row>
        <row r="86">
          <cell r="A86" t="str">
            <v>Au-186</v>
          </cell>
        </row>
        <row r="87">
          <cell r="A87" t="str">
            <v>Au-187</v>
          </cell>
        </row>
        <row r="88">
          <cell r="A88" t="str">
            <v>Au-190</v>
          </cell>
        </row>
        <row r="89">
          <cell r="A89" t="str">
            <v>Au-191</v>
          </cell>
        </row>
        <row r="90">
          <cell r="A90" t="str">
            <v>Au-192</v>
          </cell>
        </row>
        <row r="91">
          <cell r="A91" t="str">
            <v>Au-193</v>
          </cell>
        </row>
        <row r="92">
          <cell r="A92" t="str">
            <v>Au-193m</v>
          </cell>
        </row>
        <row r="93">
          <cell r="A93" t="str">
            <v>Au-194</v>
          </cell>
        </row>
        <row r="94">
          <cell r="A94" t="str">
            <v>Au-195</v>
          </cell>
        </row>
        <row r="95">
          <cell r="A95" t="str">
            <v>Au-195m</v>
          </cell>
        </row>
        <row r="96">
          <cell r="A96" t="str">
            <v>Au-196</v>
          </cell>
        </row>
        <row r="97">
          <cell r="A97" t="str">
            <v>Au-196m</v>
          </cell>
        </row>
        <row r="98">
          <cell r="A98" t="str">
            <v>Au-198</v>
          </cell>
        </row>
        <row r="99">
          <cell r="A99" t="str">
            <v>Au-198m</v>
          </cell>
        </row>
        <row r="100">
          <cell r="A100" t="str">
            <v>Au-199</v>
          </cell>
        </row>
        <row r="101">
          <cell r="A101" t="str">
            <v>Au-200</v>
          </cell>
        </row>
        <row r="102">
          <cell r="A102" t="str">
            <v>Au-200m</v>
          </cell>
        </row>
        <row r="103">
          <cell r="A103" t="str">
            <v>Au-201</v>
          </cell>
        </row>
        <row r="104">
          <cell r="A104" t="str">
            <v>Au-202</v>
          </cell>
        </row>
        <row r="105">
          <cell r="A105" t="str">
            <v>Ba-124</v>
          </cell>
        </row>
        <row r="106">
          <cell r="A106" t="str">
            <v>Ba-126</v>
          </cell>
        </row>
        <row r="107">
          <cell r="A107" t="str">
            <v>Ba-127</v>
          </cell>
        </row>
        <row r="108">
          <cell r="A108" t="str">
            <v>Ba-128</v>
          </cell>
        </row>
        <row r="109">
          <cell r="A109" t="str">
            <v>Ba-129</v>
          </cell>
        </row>
        <row r="110">
          <cell r="A110" t="str">
            <v>Ba-129m</v>
          </cell>
        </row>
        <row r="111">
          <cell r="A111" t="str">
            <v>Ba-131</v>
          </cell>
        </row>
        <row r="112">
          <cell r="A112" t="str">
            <v>Ba-131m</v>
          </cell>
        </row>
        <row r="113">
          <cell r="A113" t="str">
            <v>Ba-133</v>
          </cell>
        </row>
        <row r="114">
          <cell r="A114" t="str">
            <v>Ba-133m</v>
          </cell>
        </row>
        <row r="115">
          <cell r="A115" t="str">
            <v>Ba-135m</v>
          </cell>
        </row>
        <row r="116">
          <cell r="A116" t="str">
            <v>Ba-137m</v>
          </cell>
        </row>
        <row r="117">
          <cell r="A117" t="str">
            <v>Ba-139</v>
          </cell>
        </row>
        <row r="118">
          <cell r="A118" t="str">
            <v>Ba-140</v>
          </cell>
        </row>
        <row r="119">
          <cell r="A119" t="str">
            <v>Ba-141</v>
          </cell>
        </row>
        <row r="120">
          <cell r="A120" t="str">
            <v>Ba-142</v>
          </cell>
        </row>
        <row r="121">
          <cell r="A121" t="str">
            <v>Be-10</v>
          </cell>
        </row>
        <row r="122">
          <cell r="A122" t="str">
            <v>Be-7</v>
          </cell>
        </row>
        <row r="123">
          <cell r="A123" t="str">
            <v>Bi-197</v>
          </cell>
        </row>
        <row r="124">
          <cell r="A124" t="str">
            <v>Bi-200</v>
          </cell>
        </row>
        <row r="125">
          <cell r="A125" t="str">
            <v>Bi-201</v>
          </cell>
        </row>
        <row r="126">
          <cell r="A126" t="str">
            <v>Bi-202</v>
          </cell>
        </row>
        <row r="127">
          <cell r="A127" t="str">
            <v>Bi-203</v>
          </cell>
        </row>
        <row r="128">
          <cell r="A128" t="str">
            <v>Bi-204</v>
          </cell>
        </row>
        <row r="129">
          <cell r="A129" t="str">
            <v>Bi-205</v>
          </cell>
        </row>
        <row r="130">
          <cell r="A130" t="str">
            <v>Bi-206</v>
          </cell>
        </row>
        <row r="131">
          <cell r="A131" t="str">
            <v>Bi-207</v>
          </cell>
        </row>
        <row r="132">
          <cell r="A132" t="str">
            <v>Bi-208</v>
          </cell>
        </row>
        <row r="133">
          <cell r="A133" t="str">
            <v>Bi-210</v>
          </cell>
        </row>
        <row r="134">
          <cell r="A134" t="str">
            <v>Bi-210m</v>
          </cell>
        </row>
        <row r="135">
          <cell r="A135" t="str">
            <v>Bi-211</v>
          </cell>
        </row>
        <row r="136">
          <cell r="A136" t="str">
            <v>Bi-212</v>
          </cell>
        </row>
        <row r="137">
          <cell r="A137" t="str">
            <v>Bi-212n</v>
          </cell>
        </row>
        <row r="138">
          <cell r="A138" t="str">
            <v>Bi-213</v>
          </cell>
        </row>
        <row r="139">
          <cell r="A139" t="str">
            <v>Bi-214</v>
          </cell>
        </row>
        <row r="140">
          <cell r="A140" t="str">
            <v>Bi-215</v>
          </cell>
        </row>
        <row r="141">
          <cell r="A141" t="str">
            <v>Bi-216</v>
          </cell>
        </row>
        <row r="142">
          <cell r="A142" t="str">
            <v>Bk-245</v>
          </cell>
        </row>
        <row r="143">
          <cell r="A143" t="str">
            <v>Bk-246</v>
          </cell>
        </row>
        <row r="144">
          <cell r="A144" t="str">
            <v>Bk-247</v>
          </cell>
        </row>
        <row r="145">
          <cell r="A145" t="str">
            <v>Bk-248m</v>
          </cell>
        </row>
        <row r="146">
          <cell r="A146" t="str">
            <v>Bk-249</v>
          </cell>
        </row>
        <row r="147">
          <cell r="A147" t="str">
            <v>Bk-250</v>
          </cell>
        </row>
        <row r="148">
          <cell r="A148" t="str">
            <v>Bk-251</v>
          </cell>
        </row>
        <row r="149">
          <cell r="A149" t="str">
            <v>Br-72</v>
          </cell>
        </row>
        <row r="150">
          <cell r="A150" t="str">
            <v>Br-73</v>
          </cell>
        </row>
        <row r="151">
          <cell r="A151" t="str">
            <v>Br-74</v>
          </cell>
        </row>
        <row r="152">
          <cell r="A152" t="str">
            <v>Br-74m</v>
          </cell>
        </row>
        <row r="153">
          <cell r="A153" t="str">
            <v>Br-75</v>
          </cell>
        </row>
        <row r="154">
          <cell r="A154" t="str">
            <v>Br-76</v>
          </cell>
        </row>
        <row r="155">
          <cell r="A155" t="str">
            <v>Br-76m</v>
          </cell>
        </row>
        <row r="156">
          <cell r="A156" t="str">
            <v>Br-77</v>
          </cell>
        </row>
        <row r="157">
          <cell r="A157" t="str">
            <v>Br-77m</v>
          </cell>
        </row>
        <row r="158">
          <cell r="A158" t="str">
            <v>Br-78</v>
          </cell>
        </row>
        <row r="159">
          <cell r="A159" t="str">
            <v>Br-80</v>
          </cell>
        </row>
        <row r="160">
          <cell r="A160" t="str">
            <v>Br-80m</v>
          </cell>
        </row>
        <row r="161">
          <cell r="A161" t="str">
            <v>Br-82</v>
          </cell>
        </row>
        <row r="162">
          <cell r="A162" t="str">
            <v>Br-82m</v>
          </cell>
        </row>
        <row r="163">
          <cell r="A163" t="str">
            <v>Br-83</v>
          </cell>
        </row>
        <row r="164">
          <cell r="A164" t="str">
            <v>Br-84</v>
          </cell>
        </row>
        <row r="165">
          <cell r="A165" t="str">
            <v>Br-84m</v>
          </cell>
        </row>
        <row r="166">
          <cell r="A166" t="str">
            <v>Br-85</v>
          </cell>
        </row>
        <row r="167">
          <cell r="A167" t="str">
            <v>C-10</v>
          </cell>
        </row>
        <row r="168">
          <cell r="A168" t="str">
            <v>C-11</v>
          </cell>
        </row>
        <row r="169">
          <cell r="A169" t="str">
            <v>C-14</v>
          </cell>
        </row>
        <row r="170">
          <cell r="A170" t="str">
            <v>Ca-41</v>
          </cell>
        </row>
        <row r="171">
          <cell r="A171" t="str">
            <v>Ca-45</v>
          </cell>
        </row>
        <row r="172">
          <cell r="A172" t="str">
            <v>Ca-47</v>
          </cell>
        </row>
        <row r="173">
          <cell r="A173" t="str">
            <v>Ca-49</v>
          </cell>
        </row>
        <row r="174">
          <cell r="A174" t="str">
            <v>Cd-101</v>
          </cell>
        </row>
        <row r="175">
          <cell r="A175" t="str">
            <v>Cd-102</v>
          </cell>
        </row>
        <row r="176">
          <cell r="A176" t="str">
            <v>Cd-103</v>
          </cell>
        </row>
        <row r="177">
          <cell r="A177" t="str">
            <v>Cd-104</v>
          </cell>
        </row>
        <row r="178">
          <cell r="A178" t="str">
            <v>Cd-105</v>
          </cell>
        </row>
        <row r="179">
          <cell r="A179" t="str">
            <v>Cd-107</v>
          </cell>
        </row>
        <row r="180">
          <cell r="A180" t="str">
            <v>Cd-109</v>
          </cell>
        </row>
        <row r="181">
          <cell r="A181" t="str">
            <v>Cd-111m</v>
          </cell>
        </row>
        <row r="182">
          <cell r="A182" t="str">
            <v>Cd-113</v>
          </cell>
        </row>
        <row r="183">
          <cell r="A183" t="str">
            <v>Cd-113m</v>
          </cell>
        </row>
        <row r="184">
          <cell r="A184" t="str">
            <v>Cd-115</v>
          </cell>
        </row>
        <row r="185">
          <cell r="A185" t="str">
            <v>Cd-115m</v>
          </cell>
        </row>
        <row r="186">
          <cell r="A186" t="str">
            <v>Cd-117</v>
          </cell>
        </row>
        <row r="187">
          <cell r="A187" t="str">
            <v>Cd-117m</v>
          </cell>
        </row>
        <row r="188">
          <cell r="A188" t="str">
            <v>Cd-118</v>
          </cell>
        </row>
        <row r="189">
          <cell r="A189" t="str">
            <v>Cd-119</v>
          </cell>
        </row>
        <row r="190">
          <cell r="A190" t="str">
            <v>Cd-119m</v>
          </cell>
        </row>
        <row r="191">
          <cell r="A191" t="str">
            <v>Ce-130</v>
          </cell>
        </row>
        <row r="192">
          <cell r="A192" t="str">
            <v>Ce-131</v>
          </cell>
        </row>
        <row r="193">
          <cell r="A193" t="str">
            <v>Ce-132</v>
          </cell>
        </row>
        <row r="194">
          <cell r="A194" t="str">
            <v>Ce-133</v>
          </cell>
        </row>
        <row r="195">
          <cell r="A195" t="str">
            <v>Ce-133m</v>
          </cell>
        </row>
        <row r="196">
          <cell r="A196" t="str">
            <v>Ce-134</v>
          </cell>
        </row>
        <row r="197">
          <cell r="A197" t="str">
            <v>Ce-135</v>
          </cell>
        </row>
        <row r="198">
          <cell r="A198" t="str">
            <v>Ce-137</v>
          </cell>
        </row>
        <row r="199">
          <cell r="A199" t="str">
            <v>Ce-137m</v>
          </cell>
        </row>
        <row r="200">
          <cell r="A200" t="str">
            <v>Ce-139</v>
          </cell>
        </row>
        <row r="201">
          <cell r="A201" t="str">
            <v>Ce-141</v>
          </cell>
        </row>
        <row r="202">
          <cell r="A202" t="str">
            <v>Ce-143</v>
          </cell>
        </row>
        <row r="203">
          <cell r="A203" t="str">
            <v>Ce-144</v>
          </cell>
        </row>
        <row r="204">
          <cell r="A204" t="str">
            <v>Ce-145</v>
          </cell>
        </row>
        <row r="205">
          <cell r="A205" t="str">
            <v>Cf-244</v>
          </cell>
        </row>
        <row r="206">
          <cell r="A206" t="str">
            <v>Cf-246</v>
          </cell>
        </row>
        <row r="207">
          <cell r="A207" t="str">
            <v>Cf-247</v>
          </cell>
        </row>
        <row r="208">
          <cell r="A208" t="str">
            <v>Cf-248</v>
          </cell>
        </row>
        <row r="209">
          <cell r="A209" t="str">
            <v>Cf-249</v>
          </cell>
        </row>
        <row r="210">
          <cell r="A210" t="str">
            <v>Cf-250</v>
          </cell>
        </row>
        <row r="211">
          <cell r="A211" t="str">
            <v>Cf-251</v>
          </cell>
        </row>
        <row r="212">
          <cell r="A212" t="str">
            <v>Cf-252</v>
          </cell>
        </row>
        <row r="213">
          <cell r="A213" t="str">
            <v>Cf-253</v>
          </cell>
        </row>
        <row r="214">
          <cell r="A214" t="str">
            <v>Cf-254</v>
          </cell>
        </row>
        <row r="215">
          <cell r="A215" t="str">
            <v>Cf-255</v>
          </cell>
        </row>
        <row r="216">
          <cell r="A216" t="str">
            <v>Cl-34</v>
          </cell>
        </row>
        <row r="217">
          <cell r="A217" t="str">
            <v>Cl-34m</v>
          </cell>
        </row>
        <row r="218">
          <cell r="A218" t="str">
            <v>Cl-36</v>
          </cell>
        </row>
        <row r="219">
          <cell r="A219" t="str">
            <v>Cl-38</v>
          </cell>
        </row>
        <row r="220">
          <cell r="A220" t="str">
            <v>Cl-39</v>
          </cell>
        </row>
        <row r="221">
          <cell r="A221" t="str">
            <v>Cl-40</v>
          </cell>
        </row>
        <row r="222">
          <cell r="A222" t="str">
            <v>Cm-238</v>
          </cell>
        </row>
        <row r="223">
          <cell r="A223" t="str">
            <v>Cm-239</v>
          </cell>
        </row>
        <row r="224">
          <cell r="A224" t="str">
            <v>Cm-240</v>
          </cell>
        </row>
        <row r="225">
          <cell r="A225" t="str">
            <v>Cm-241</v>
          </cell>
        </row>
        <row r="226">
          <cell r="A226" t="str">
            <v>Cm-242</v>
          </cell>
        </row>
        <row r="227">
          <cell r="A227" t="str">
            <v>Cm-243</v>
          </cell>
        </row>
        <row r="228">
          <cell r="A228" t="str">
            <v>Cm-244</v>
          </cell>
        </row>
        <row r="229">
          <cell r="A229" t="str">
            <v>Cm-245</v>
          </cell>
        </row>
        <row r="230">
          <cell r="A230" t="str">
            <v>Cm-246</v>
          </cell>
        </row>
        <row r="231">
          <cell r="A231" t="str">
            <v>Cm-247</v>
          </cell>
        </row>
        <row r="232">
          <cell r="A232" t="str">
            <v>Cm-248</v>
          </cell>
        </row>
        <row r="233">
          <cell r="A233" t="str">
            <v>Cm-249</v>
          </cell>
        </row>
        <row r="234">
          <cell r="A234" t="str">
            <v>Cm-250</v>
          </cell>
        </row>
        <row r="235">
          <cell r="A235" t="str">
            <v>Cm-251</v>
          </cell>
        </row>
        <row r="236">
          <cell r="A236" t="str">
            <v>Co-54m</v>
          </cell>
        </row>
        <row r="237">
          <cell r="A237" t="str">
            <v>Co-55</v>
          </cell>
        </row>
        <row r="238">
          <cell r="A238" t="str">
            <v>Co-56</v>
          </cell>
        </row>
        <row r="239">
          <cell r="A239" t="str">
            <v>Co-57</v>
          </cell>
        </row>
        <row r="240">
          <cell r="A240" t="str">
            <v>Co-58</v>
          </cell>
        </row>
        <row r="241">
          <cell r="A241" t="str">
            <v>Co-58m</v>
          </cell>
        </row>
        <row r="242">
          <cell r="A242" t="str">
            <v>Co-60</v>
          </cell>
        </row>
        <row r="243">
          <cell r="A243" t="str">
            <v>Co-60m</v>
          </cell>
        </row>
        <row r="244">
          <cell r="A244" t="str">
            <v>Co-61</v>
          </cell>
        </row>
        <row r="245">
          <cell r="A245" t="str">
            <v>Co-62</v>
          </cell>
        </row>
        <row r="246">
          <cell r="A246" t="str">
            <v>Co-62m</v>
          </cell>
        </row>
        <row r="247">
          <cell r="A247" t="str">
            <v>Cr-48</v>
          </cell>
        </row>
        <row r="248">
          <cell r="A248" t="str">
            <v>Cr-49</v>
          </cell>
        </row>
        <row r="249">
          <cell r="A249" t="str">
            <v>Cr-51</v>
          </cell>
        </row>
        <row r="250">
          <cell r="A250" t="str">
            <v>Cr-55</v>
          </cell>
        </row>
        <row r="251">
          <cell r="A251" t="str">
            <v>Cr-56</v>
          </cell>
        </row>
        <row r="252">
          <cell r="A252" t="str">
            <v>Cs-121</v>
          </cell>
        </row>
        <row r="253">
          <cell r="A253" t="str">
            <v>Cs-121m</v>
          </cell>
        </row>
        <row r="254">
          <cell r="A254" t="str">
            <v>Cs-123</v>
          </cell>
        </row>
        <row r="255">
          <cell r="A255" t="str">
            <v>Cs-124</v>
          </cell>
        </row>
        <row r="256">
          <cell r="A256" t="str">
            <v>Cs-125</v>
          </cell>
        </row>
        <row r="257">
          <cell r="A257" t="str">
            <v>Cs-126</v>
          </cell>
        </row>
        <row r="258">
          <cell r="A258" t="str">
            <v>Cs-127</v>
          </cell>
        </row>
        <row r="259">
          <cell r="A259" t="str">
            <v>Cs-128</v>
          </cell>
        </row>
        <row r="260">
          <cell r="A260" t="str">
            <v>Cs-129</v>
          </cell>
        </row>
        <row r="261">
          <cell r="A261" t="str">
            <v>Cs-130</v>
          </cell>
        </row>
        <row r="262">
          <cell r="A262" t="str">
            <v>Cs-130m</v>
          </cell>
        </row>
        <row r="263">
          <cell r="A263" t="str">
            <v>Cs-131</v>
          </cell>
        </row>
        <row r="264">
          <cell r="A264" t="str">
            <v>Cs-132</v>
          </cell>
        </row>
        <row r="265">
          <cell r="A265" t="str">
            <v>Cs-134</v>
          </cell>
        </row>
        <row r="266">
          <cell r="A266" t="str">
            <v>Cs-134m</v>
          </cell>
        </row>
        <row r="267">
          <cell r="A267" t="str">
            <v>Cs-135</v>
          </cell>
        </row>
        <row r="268">
          <cell r="A268" t="str">
            <v>Cs-135m</v>
          </cell>
        </row>
        <row r="269">
          <cell r="A269" t="str">
            <v>Cs-136</v>
          </cell>
        </row>
        <row r="270">
          <cell r="A270" t="str">
            <v>Cs-137</v>
          </cell>
        </row>
        <row r="271">
          <cell r="A271" t="str">
            <v>Cs-138</v>
          </cell>
        </row>
        <row r="272">
          <cell r="A272" t="str">
            <v>Cs-138m</v>
          </cell>
        </row>
        <row r="273">
          <cell r="A273" t="str">
            <v>Cs-139</v>
          </cell>
        </row>
        <row r="274">
          <cell r="A274" t="str">
            <v>Cs-140</v>
          </cell>
        </row>
        <row r="275">
          <cell r="A275" t="str">
            <v>Cu-57</v>
          </cell>
        </row>
        <row r="276">
          <cell r="A276" t="str">
            <v>Cu-59</v>
          </cell>
        </row>
        <row r="277">
          <cell r="A277" t="str">
            <v>Cu-60</v>
          </cell>
        </row>
        <row r="278">
          <cell r="A278" t="str">
            <v>Cu-61</v>
          </cell>
        </row>
        <row r="279">
          <cell r="A279" t="str">
            <v>Cu-62</v>
          </cell>
        </row>
        <row r="280">
          <cell r="A280" t="str">
            <v>Cu-64</v>
          </cell>
        </row>
        <row r="281">
          <cell r="A281" t="str">
            <v>Cu-66</v>
          </cell>
        </row>
        <row r="282">
          <cell r="A282" t="str">
            <v>Cu-67</v>
          </cell>
        </row>
        <row r="283">
          <cell r="A283" t="str">
            <v>Cu-69</v>
          </cell>
        </row>
        <row r="284">
          <cell r="A284" t="str">
            <v>Dy-148</v>
          </cell>
        </row>
        <row r="285">
          <cell r="A285" t="str">
            <v>Dy-149</v>
          </cell>
        </row>
        <row r="286">
          <cell r="A286" t="str">
            <v>Dy-150</v>
          </cell>
        </row>
        <row r="287">
          <cell r="A287" t="str">
            <v>Dy-151</v>
          </cell>
        </row>
        <row r="288">
          <cell r="A288" t="str">
            <v>Dy-152</v>
          </cell>
        </row>
        <row r="289">
          <cell r="A289" t="str">
            <v>Dy-153</v>
          </cell>
        </row>
        <row r="290">
          <cell r="A290" t="str">
            <v>Dy-154</v>
          </cell>
        </row>
        <row r="291">
          <cell r="A291" t="str">
            <v>Dy-155</v>
          </cell>
        </row>
        <row r="292">
          <cell r="A292" t="str">
            <v>Dy-157</v>
          </cell>
        </row>
        <row r="293">
          <cell r="A293" t="str">
            <v>Dy-159</v>
          </cell>
        </row>
        <row r="294">
          <cell r="A294" t="str">
            <v>Dy-165</v>
          </cell>
        </row>
        <row r="295">
          <cell r="A295" t="str">
            <v>Dy-165m</v>
          </cell>
        </row>
        <row r="296">
          <cell r="A296" t="str">
            <v>Dy-166</v>
          </cell>
        </row>
        <row r="297">
          <cell r="A297" t="str">
            <v>Dy-167</v>
          </cell>
        </row>
        <row r="298">
          <cell r="A298" t="str">
            <v>Dy-168</v>
          </cell>
        </row>
        <row r="299">
          <cell r="A299" t="str">
            <v>Er-154</v>
          </cell>
        </row>
        <row r="300">
          <cell r="A300" t="str">
            <v>Er-156</v>
          </cell>
        </row>
        <row r="301">
          <cell r="A301" t="str">
            <v>Er-159</v>
          </cell>
        </row>
        <row r="302">
          <cell r="A302" t="str">
            <v>Er-161</v>
          </cell>
        </row>
        <row r="303">
          <cell r="A303" t="str">
            <v>Er-163</v>
          </cell>
        </row>
        <row r="304">
          <cell r="A304" t="str">
            <v>Er-165</v>
          </cell>
        </row>
        <row r="305">
          <cell r="A305" t="str">
            <v>Er-167m</v>
          </cell>
        </row>
        <row r="306">
          <cell r="A306" t="str">
            <v>Er-169</v>
          </cell>
        </row>
        <row r="307">
          <cell r="A307" t="str">
            <v>Er-171</v>
          </cell>
        </row>
        <row r="308">
          <cell r="A308" t="str">
            <v>Er-172</v>
          </cell>
        </row>
        <row r="309">
          <cell r="A309" t="str">
            <v>Er-173</v>
          </cell>
        </row>
        <row r="310">
          <cell r="A310" t="str">
            <v>Es-249</v>
          </cell>
        </row>
        <row r="311">
          <cell r="A311" t="str">
            <v>Es-250</v>
          </cell>
        </row>
        <row r="312">
          <cell r="A312" t="str">
            <v>Es-250m</v>
          </cell>
        </row>
        <row r="313">
          <cell r="A313" t="str">
            <v>Es-251</v>
          </cell>
        </row>
        <row r="314">
          <cell r="A314" t="str">
            <v>Es-253</v>
          </cell>
        </row>
        <row r="315">
          <cell r="A315" t="str">
            <v>Es-254</v>
          </cell>
        </row>
        <row r="316">
          <cell r="A316" t="str">
            <v>Es-254m</v>
          </cell>
        </row>
        <row r="317">
          <cell r="A317" t="str">
            <v>Es-255</v>
          </cell>
        </row>
        <row r="318">
          <cell r="A318" t="str">
            <v>Es-256</v>
          </cell>
        </row>
        <row r="319">
          <cell r="A319" t="str">
            <v>Eu-142</v>
          </cell>
        </row>
        <row r="320">
          <cell r="A320" t="str">
            <v>Eu-142m</v>
          </cell>
        </row>
        <row r="321">
          <cell r="A321" t="str">
            <v>Eu-143</v>
          </cell>
        </row>
        <row r="322">
          <cell r="A322" t="str">
            <v>Eu-144</v>
          </cell>
        </row>
        <row r="323">
          <cell r="A323" t="str">
            <v>Eu-145</v>
          </cell>
        </row>
        <row r="324">
          <cell r="A324" t="str">
            <v>Eu-146</v>
          </cell>
        </row>
        <row r="325">
          <cell r="A325" t="str">
            <v>Eu-147</v>
          </cell>
        </row>
        <row r="326">
          <cell r="A326" t="str">
            <v>Eu-148</v>
          </cell>
        </row>
        <row r="327">
          <cell r="A327" t="str">
            <v>Eu-149</v>
          </cell>
        </row>
        <row r="328">
          <cell r="A328" t="str">
            <v>Eu-150</v>
          </cell>
        </row>
        <row r="329">
          <cell r="A329" t="str">
            <v>Eu-150m</v>
          </cell>
        </row>
        <row r="330">
          <cell r="A330" t="str">
            <v>Eu-152</v>
          </cell>
        </row>
        <row r="331">
          <cell r="A331" t="str">
            <v>Eu-152m</v>
          </cell>
        </row>
        <row r="332">
          <cell r="A332" t="str">
            <v>Eu-152n</v>
          </cell>
        </row>
        <row r="333">
          <cell r="A333" t="str">
            <v>Eu-154</v>
          </cell>
        </row>
        <row r="334">
          <cell r="A334" t="str">
            <v>Eu-154m</v>
          </cell>
        </row>
        <row r="335">
          <cell r="A335" t="str">
            <v>Eu-155</v>
          </cell>
        </row>
        <row r="336">
          <cell r="A336" t="str">
            <v>Eu-156</v>
          </cell>
        </row>
        <row r="337">
          <cell r="A337" t="str">
            <v>Eu-157</v>
          </cell>
        </row>
        <row r="338">
          <cell r="A338" t="str">
            <v>Eu-158</v>
          </cell>
        </row>
        <row r="339">
          <cell r="A339" t="str">
            <v>Eu-159</v>
          </cell>
        </row>
        <row r="340">
          <cell r="A340" t="str">
            <v>F-17</v>
          </cell>
        </row>
        <row r="341">
          <cell r="A341" t="str">
            <v>F-18</v>
          </cell>
        </row>
        <row r="342">
          <cell r="A342" t="str">
            <v>Fe-52</v>
          </cell>
        </row>
        <row r="343">
          <cell r="A343" t="str">
            <v>Fe-53</v>
          </cell>
        </row>
        <row r="344">
          <cell r="A344" t="str">
            <v>Fe-53m</v>
          </cell>
        </row>
        <row r="345">
          <cell r="A345" t="str">
            <v>Fe-55</v>
          </cell>
        </row>
        <row r="346">
          <cell r="A346" t="str">
            <v>Fe-59</v>
          </cell>
        </row>
        <row r="347">
          <cell r="A347" t="str">
            <v>Fe-60</v>
          </cell>
        </row>
        <row r="348">
          <cell r="A348" t="str">
            <v>Fe-61</v>
          </cell>
        </row>
        <row r="349">
          <cell r="A349" t="str">
            <v>Fe-62</v>
          </cell>
        </row>
        <row r="350">
          <cell r="A350" t="str">
            <v>Fm-251</v>
          </cell>
        </row>
        <row r="351">
          <cell r="A351" t="str">
            <v>Fm-252</v>
          </cell>
        </row>
        <row r="352">
          <cell r="A352" t="str">
            <v>Fm-253</v>
          </cell>
        </row>
        <row r="353">
          <cell r="A353" t="str">
            <v>Fm-254</v>
          </cell>
        </row>
        <row r="354">
          <cell r="A354" t="str">
            <v>Fm-255</v>
          </cell>
        </row>
        <row r="355">
          <cell r="A355" t="str">
            <v>Fm-256</v>
          </cell>
        </row>
        <row r="356">
          <cell r="A356" t="str">
            <v>Fm-257</v>
          </cell>
        </row>
        <row r="357">
          <cell r="A357" t="str">
            <v>Fr-212</v>
          </cell>
        </row>
        <row r="358">
          <cell r="A358" t="str">
            <v>Fr-219</v>
          </cell>
        </row>
        <row r="359">
          <cell r="A359" t="str">
            <v>Fr-220</v>
          </cell>
        </row>
        <row r="360">
          <cell r="A360" t="str">
            <v>Fr-221</v>
          </cell>
        </row>
        <row r="361">
          <cell r="A361" t="str">
            <v>Fr-222</v>
          </cell>
        </row>
        <row r="362">
          <cell r="A362" t="str">
            <v>Fr-223</v>
          </cell>
        </row>
        <row r="363">
          <cell r="A363" t="str">
            <v>Fr-224</v>
          </cell>
        </row>
        <row r="364">
          <cell r="A364" t="str">
            <v>Fr-227</v>
          </cell>
        </row>
        <row r="365">
          <cell r="A365" t="str">
            <v>Ga-64</v>
          </cell>
        </row>
        <row r="366">
          <cell r="A366" t="str">
            <v>Ga-65</v>
          </cell>
        </row>
        <row r="367">
          <cell r="A367" t="str">
            <v>Ga-66</v>
          </cell>
        </row>
        <row r="368">
          <cell r="A368" t="str">
            <v>Ga-67</v>
          </cell>
        </row>
        <row r="369">
          <cell r="A369" t="str">
            <v>Ga-68</v>
          </cell>
        </row>
        <row r="370">
          <cell r="A370" t="str">
            <v>Ga-70</v>
          </cell>
        </row>
        <row r="371">
          <cell r="A371" t="str">
            <v>Ga-72</v>
          </cell>
        </row>
        <row r="372">
          <cell r="A372" t="str">
            <v>Ga-73</v>
          </cell>
        </row>
        <row r="373">
          <cell r="A373" t="str">
            <v>Ga-74</v>
          </cell>
        </row>
        <row r="374">
          <cell r="A374" t="str">
            <v>Gd-142</v>
          </cell>
        </row>
        <row r="375">
          <cell r="A375" t="str">
            <v>Gd-143m</v>
          </cell>
        </row>
        <row r="376">
          <cell r="A376" t="str">
            <v>Gd-144</v>
          </cell>
        </row>
        <row r="377">
          <cell r="A377" t="str">
            <v>Gd-145</v>
          </cell>
        </row>
        <row r="378">
          <cell r="A378" t="str">
            <v>Gd-145m</v>
          </cell>
        </row>
        <row r="379">
          <cell r="A379" t="str">
            <v>Gd-146</v>
          </cell>
        </row>
        <row r="380">
          <cell r="A380" t="str">
            <v>Gd-147</v>
          </cell>
        </row>
        <row r="381">
          <cell r="A381" t="str">
            <v>Gd-148</v>
          </cell>
        </row>
        <row r="382">
          <cell r="A382" t="str">
            <v>Gd-149</v>
          </cell>
        </row>
        <row r="383">
          <cell r="A383" t="str">
            <v>Gd-150</v>
          </cell>
        </row>
        <row r="384">
          <cell r="A384" t="str">
            <v>Gd-151</v>
          </cell>
        </row>
        <row r="385">
          <cell r="A385" t="str">
            <v>Gd-152</v>
          </cell>
        </row>
        <row r="386">
          <cell r="A386" t="str">
            <v>Gd-153</v>
          </cell>
        </row>
        <row r="387">
          <cell r="A387" t="str">
            <v>Gd-159</v>
          </cell>
        </row>
        <row r="388">
          <cell r="A388" t="str">
            <v>Gd-162</v>
          </cell>
        </row>
        <row r="389">
          <cell r="A389" t="str">
            <v>Ge-66</v>
          </cell>
        </row>
        <row r="390">
          <cell r="A390" t="str">
            <v>Ge-67</v>
          </cell>
        </row>
        <row r="391">
          <cell r="A391" t="str">
            <v>Ge-68</v>
          </cell>
        </row>
        <row r="392">
          <cell r="A392" t="str">
            <v>Ge-69</v>
          </cell>
        </row>
        <row r="393">
          <cell r="A393" t="str">
            <v>Ge-71</v>
          </cell>
        </row>
        <row r="394">
          <cell r="A394" t="str">
            <v>Ge-75</v>
          </cell>
        </row>
        <row r="395">
          <cell r="A395" t="str">
            <v>Ge-77</v>
          </cell>
        </row>
        <row r="396">
          <cell r="A396" t="str">
            <v>Ge-78</v>
          </cell>
        </row>
        <row r="397">
          <cell r="A397" t="str">
            <v>H-3</v>
          </cell>
        </row>
        <row r="398">
          <cell r="A398" t="str">
            <v>Hf-167</v>
          </cell>
        </row>
        <row r="399">
          <cell r="A399" t="str">
            <v>Hf-169</v>
          </cell>
        </row>
        <row r="400">
          <cell r="A400" t="str">
            <v>Hf-170</v>
          </cell>
        </row>
        <row r="401">
          <cell r="A401" t="str">
            <v>Hf-172</v>
          </cell>
        </row>
        <row r="402">
          <cell r="A402" t="str">
            <v>Hf-173</v>
          </cell>
        </row>
        <row r="403">
          <cell r="A403" t="str">
            <v>Hf-174</v>
          </cell>
        </row>
        <row r="404">
          <cell r="A404" t="str">
            <v>Hf-175</v>
          </cell>
        </row>
        <row r="405">
          <cell r="A405" t="str">
            <v>Hf-177m</v>
          </cell>
        </row>
        <row r="406">
          <cell r="A406" t="str">
            <v>Hf-178m</v>
          </cell>
        </row>
        <row r="407">
          <cell r="A407" t="str">
            <v>Hf-179m</v>
          </cell>
        </row>
        <row r="408">
          <cell r="A408" t="str">
            <v>Hf-180m</v>
          </cell>
        </row>
        <row r="409">
          <cell r="A409" t="str">
            <v>Hf-181</v>
          </cell>
        </row>
        <row r="410">
          <cell r="A410" t="str">
            <v>Hf-182</v>
          </cell>
        </row>
        <row r="411">
          <cell r="A411" t="str">
            <v>Hf-182m</v>
          </cell>
        </row>
        <row r="412">
          <cell r="A412" t="str">
            <v>Hf-183</v>
          </cell>
        </row>
        <row r="413">
          <cell r="A413" t="str">
            <v>Hf-184</v>
          </cell>
        </row>
        <row r="414">
          <cell r="A414" t="str">
            <v>Hg-190</v>
          </cell>
        </row>
        <row r="415">
          <cell r="A415" t="str">
            <v>Hg-191m</v>
          </cell>
        </row>
        <row r="416">
          <cell r="A416" t="str">
            <v>Hg-192</v>
          </cell>
        </row>
        <row r="417">
          <cell r="A417" t="str">
            <v>Hg-193</v>
          </cell>
        </row>
        <row r="418">
          <cell r="A418" t="str">
            <v>Hg-193m</v>
          </cell>
        </row>
        <row r="419">
          <cell r="A419" t="str">
            <v>Hg-194</v>
          </cell>
        </row>
        <row r="420">
          <cell r="A420" t="str">
            <v>Hg-195</v>
          </cell>
        </row>
        <row r="421">
          <cell r="A421" t="str">
            <v>Hg-195m</v>
          </cell>
        </row>
        <row r="422">
          <cell r="A422" t="str">
            <v>Hg-197</v>
          </cell>
        </row>
        <row r="423">
          <cell r="A423" t="str">
            <v>Hg-197m</v>
          </cell>
        </row>
        <row r="424">
          <cell r="A424" t="str">
            <v>Hg-199m</v>
          </cell>
        </row>
        <row r="425">
          <cell r="A425" t="str">
            <v>Hg-203</v>
          </cell>
        </row>
        <row r="426">
          <cell r="A426" t="str">
            <v>Hg-205</v>
          </cell>
        </row>
        <row r="427">
          <cell r="A427" t="str">
            <v>Hg-206</v>
          </cell>
        </row>
        <row r="428">
          <cell r="A428" t="str">
            <v>Hg-207</v>
          </cell>
        </row>
        <row r="429">
          <cell r="A429" t="str">
            <v>Ho-150</v>
          </cell>
        </row>
        <row r="430">
          <cell r="A430" t="str">
            <v>Ho-153</v>
          </cell>
        </row>
        <row r="431">
          <cell r="A431" t="str">
            <v>Ho-153m</v>
          </cell>
        </row>
        <row r="432">
          <cell r="A432" t="str">
            <v>Ho-154</v>
          </cell>
        </row>
        <row r="433">
          <cell r="A433" t="str">
            <v>Ho-154m</v>
          </cell>
        </row>
        <row r="434">
          <cell r="A434" t="str">
            <v>Ho-155</v>
          </cell>
        </row>
        <row r="435">
          <cell r="A435" t="str">
            <v>Ho-156</v>
          </cell>
        </row>
        <row r="436">
          <cell r="A436" t="str">
            <v>Ho-157</v>
          </cell>
        </row>
        <row r="437">
          <cell r="A437" t="str">
            <v>Ho-159</v>
          </cell>
        </row>
        <row r="438">
          <cell r="A438" t="str">
            <v>Ho-160</v>
          </cell>
        </row>
        <row r="439">
          <cell r="A439" t="str">
            <v>Ho-161</v>
          </cell>
        </row>
        <row r="440">
          <cell r="A440" t="str">
            <v>Ho-162</v>
          </cell>
        </row>
        <row r="441">
          <cell r="A441" t="str">
            <v>Ho-162m</v>
          </cell>
        </row>
        <row r="442">
          <cell r="A442" t="str">
            <v>Ho-163</v>
          </cell>
        </row>
        <row r="443">
          <cell r="A443" t="str">
            <v>Ho-164</v>
          </cell>
        </row>
        <row r="444">
          <cell r="A444" t="str">
            <v>Ho-164m</v>
          </cell>
        </row>
        <row r="445">
          <cell r="A445" t="str">
            <v>Ho-166</v>
          </cell>
        </row>
        <row r="446">
          <cell r="A446" t="str">
            <v>Ho-166m</v>
          </cell>
        </row>
        <row r="447">
          <cell r="A447" t="str">
            <v>Ho-167</v>
          </cell>
        </row>
        <row r="448">
          <cell r="A448" t="str">
            <v>Ho-168</v>
          </cell>
        </row>
        <row r="449">
          <cell r="A449" t="str">
            <v>Ho-168m</v>
          </cell>
        </row>
        <row r="450">
          <cell r="A450" t="str">
            <v>Ho-170</v>
          </cell>
        </row>
        <row r="451">
          <cell r="A451" t="str">
            <v>I-118</v>
          </cell>
        </row>
        <row r="452">
          <cell r="A452" t="str">
            <v>I-118m</v>
          </cell>
        </row>
        <row r="453">
          <cell r="A453" t="str">
            <v>I-119</v>
          </cell>
        </row>
        <row r="454">
          <cell r="A454" t="str">
            <v>I-120</v>
          </cell>
        </row>
        <row r="455">
          <cell r="A455" t="str">
            <v>I-120m</v>
          </cell>
        </row>
        <row r="456">
          <cell r="A456" t="str">
            <v>I-121</v>
          </cell>
        </row>
        <row r="457">
          <cell r="A457" t="str">
            <v>I-122</v>
          </cell>
        </row>
        <row r="458">
          <cell r="A458" t="str">
            <v>I-123</v>
          </cell>
        </row>
        <row r="459">
          <cell r="A459" t="str">
            <v>I-124</v>
          </cell>
        </row>
        <row r="460">
          <cell r="A460" t="str">
            <v>I-125</v>
          </cell>
        </row>
        <row r="461">
          <cell r="A461" t="str">
            <v>I-126</v>
          </cell>
        </row>
        <row r="462">
          <cell r="A462" t="str">
            <v>I-128</v>
          </cell>
        </row>
        <row r="463">
          <cell r="A463" t="str">
            <v>I-129</v>
          </cell>
        </row>
        <row r="464">
          <cell r="A464" t="str">
            <v>I-130</v>
          </cell>
        </row>
        <row r="465">
          <cell r="A465" t="str">
            <v>I-130m</v>
          </cell>
        </row>
        <row r="466">
          <cell r="A466" t="str">
            <v>I-131</v>
          </cell>
        </row>
        <row r="467">
          <cell r="A467" t="str">
            <v>I-132</v>
          </cell>
        </row>
        <row r="468">
          <cell r="A468" t="str">
            <v>I-132m</v>
          </cell>
        </row>
        <row r="469">
          <cell r="A469" t="str">
            <v>I-133</v>
          </cell>
        </row>
        <row r="470">
          <cell r="A470" t="str">
            <v>I-134</v>
          </cell>
        </row>
        <row r="471">
          <cell r="A471" t="str">
            <v>I-134m</v>
          </cell>
        </row>
        <row r="472">
          <cell r="A472" t="str">
            <v>I-135</v>
          </cell>
        </row>
        <row r="473">
          <cell r="A473" t="str">
            <v>In-103</v>
          </cell>
        </row>
        <row r="474">
          <cell r="A474" t="str">
            <v>In-105</v>
          </cell>
        </row>
        <row r="475">
          <cell r="A475" t="str">
            <v>In-106</v>
          </cell>
        </row>
        <row r="476">
          <cell r="A476" t="str">
            <v>In-106m</v>
          </cell>
        </row>
        <row r="477">
          <cell r="A477" t="str">
            <v>In-107</v>
          </cell>
        </row>
        <row r="478">
          <cell r="A478" t="str">
            <v>In-108</v>
          </cell>
        </row>
        <row r="479">
          <cell r="A479" t="str">
            <v>In-108m</v>
          </cell>
        </row>
        <row r="480">
          <cell r="A480" t="str">
            <v>In-109</v>
          </cell>
        </row>
        <row r="481">
          <cell r="A481" t="str">
            <v>In-109m</v>
          </cell>
        </row>
        <row r="482">
          <cell r="A482" t="str">
            <v>In-110</v>
          </cell>
        </row>
        <row r="483">
          <cell r="A483" t="str">
            <v>In-110m</v>
          </cell>
        </row>
        <row r="484">
          <cell r="A484" t="str">
            <v>In-111</v>
          </cell>
        </row>
        <row r="485">
          <cell r="A485" t="str">
            <v>In-111m</v>
          </cell>
        </row>
        <row r="486">
          <cell r="A486" t="str">
            <v>In-112</v>
          </cell>
        </row>
        <row r="487">
          <cell r="A487" t="str">
            <v>In-112m</v>
          </cell>
        </row>
        <row r="488">
          <cell r="A488" t="str">
            <v>In-113m</v>
          </cell>
        </row>
        <row r="489">
          <cell r="A489" t="str">
            <v>In-114</v>
          </cell>
        </row>
        <row r="490">
          <cell r="A490" t="str">
            <v>In-114m</v>
          </cell>
        </row>
        <row r="491">
          <cell r="A491" t="str">
            <v>In-115</v>
          </cell>
        </row>
        <row r="492">
          <cell r="A492" t="str">
            <v>In-115m</v>
          </cell>
        </row>
        <row r="493">
          <cell r="A493" t="str">
            <v>In-116m</v>
          </cell>
        </row>
        <row r="494">
          <cell r="A494" t="str">
            <v>In-117</v>
          </cell>
        </row>
        <row r="495">
          <cell r="A495" t="str">
            <v>In-117m</v>
          </cell>
        </row>
        <row r="496">
          <cell r="A496" t="str">
            <v>In-118</v>
          </cell>
        </row>
        <row r="497">
          <cell r="A497" t="str">
            <v>In-118m</v>
          </cell>
        </row>
        <row r="498">
          <cell r="A498" t="str">
            <v>In-119</v>
          </cell>
        </row>
        <row r="499">
          <cell r="A499" t="str">
            <v>In-119m</v>
          </cell>
        </row>
        <row r="500">
          <cell r="A500" t="str">
            <v>In-121</v>
          </cell>
        </row>
        <row r="501">
          <cell r="A501" t="str">
            <v>In-121m</v>
          </cell>
        </row>
        <row r="502">
          <cell r="A502" t="str">
            <v>Ir-180</v>
          </cell>
        </row>
        <row r="503">
          <cell r="A503" t="str">
            <v>Ir-182</v>
          </cell>
        </row>
        <row r="504">
          <cell r="A504" t="str">
            <v>Ir-183</v>
          </cell>
        </row>
        <row r="505">
          <cell r="A505" t="str">
            <v>Ir-184</v>
          </cell>
        </row>
        <row r="506">
          <cell r="A506" t="str">
            <v>Ir-185</v>
          </cell>
        </row>
        <row r="507">
          <cell r="A507" t="str">
            <v>Ir-186</v>
          </cell>
        </row>
        <row r="508">
          <cell r="A508" t="str">
            <v>Ir-186m</v>
          </cell>
        </row>
        <row r="509">
          <cell r="A509" t="str">
            <v>Ir-187</v>
          </cell>
        </row>
        <row r="510">
          <cell r="A510" t="str">
            <v>Ir-188</v>
          </cell>
        </row>
        <row r="511">
          <cell r="A511" t="str">
            <v>Ir-189</v>
          </cell>
        </row>
        <row r="512">
          <cell r="A512" t="str">
            <v>Ir-190</v>
          </cell>
        </row>
        <row r="513">
          <cell r="A513" t="str">
            <v>Ir-190m</v>
          </cell>
        </row>
        <row r="514">
          <cell r="A514" t="str">
            <v>Ir-190n</v>
          </cell>
        </row>
        <row r="515">
          <cell r="A515" t="str">
            <v>Ir-191m</v>
          </cell>
        </row>
        <row r="516">
          <cell r="A516" t="str">
            <v>Ir-192</v>
          </cell>
        </row>
        <row r="517">
          <cell r="A517" t="str">
            <v>Ir-192m</v>
          </cell>
        </row>
        <row r="518">
          <cell r="A518" t="str">
            <v>Ir-192n</v>
          </cell>
        </row>
        <row r="519">
          <cell r="A519" t="str">
            <v>Ir-193m</v>
          </cell>
        </row>
        <row r="520">
          <cell r="A520" t="str">
            <v>Ir-194</v>
          </cell>
        </row>
        <row r="521">
          <cell r="A521" t="str">
            <v>Ir-194m</v>
          </cell>
        </row>
        <row r="522">
          <cell r="A522" t="str">
            <v>Ir-195</v>
          </cell>
        </row>
        <row r="523">
          <cell r="A523" t="str">
            <v>Ir-195m</v>
          </cell>
        </row>
        <row r="524">
          <cell r="A524" t="str">
            <v>Ir-196</v>
          </cell>
        </row>
        <row r="525">
          <cell r="A525" t="str">
            <v>Ir-196m</v>
          </cell>
        </row>
        <row r="526">
          <cell r="A526" t="str">
            <v>K-38</v>
          </cell>
        </row>
        <row r="527">
          <cell r="A527" t="str">
            <v>K-40</v>
          </cell>
        </row>
        <row r="528">
          <cell r="A528" t="str">
            <v>K-42</v>
          </cell>
        </row>
        <row r="529">
          <cell r="A529" t="str">
            <v>K-43</v>
          </cell>
        </row>
        <row r="530">
          <cell r="A530" t="str">
            <v>K-44</v>
          </cell>
        </row>
        <row r="531">
          <cell r="A531" t="str">
            <v>K-45</v>
          </cell>
        </row>
        <row r="532">
          <cell r="A532" t="str">
            <v>K-46</v>
          </cell>
        </row>
        <row r="533">
          <cell r="A533" t="str">
            <v>Kr-74</v>
          </cell>
        </row>
        <row r="534">
          <cell r="A534" t="str">
            <v>Kr-75</v>
          </cell>
        </row>
        <row r="535">
          <cell r="A535" t="str">
            <v>Kr-76</v>
          </cell>
        </row>
        <row r="536">
          <cell r="A536" t="str">
            <v>Kr-77</v>
          </cell>
        </row>
        <row r="537">
          <cell r="A537" t="str">
            <v>Kr-79</v>
          </cell>
        </row>
        <row r="538">
          <cell r="A538" t="str">
            <v>Kr-81</v>
          </cell>
        </row>
        <row r="539">
          <cell r="A539" t="str">
            <v>Kr-81m</v>
          </cell>
        </row>
        <row r="540">
          <cell r="A540" t="str">
            <v>Kr-83m</v>
          </cell>
        </row>
        <row r="541">
          <cell r="A541" t="str">
            <v>Kr-85</v>
          </cell>
        </row>
        <row r="542">
          <cell r="A542" t="str">
            <v>Kr-85m</v>
          </cell>
        </row>
        <row r="543">
          <cell r="A543" t="str">
            <v>Kr-87</v>
          </cell>
        </row>
        <row r="544">
          <cell r="A544" t="str">
            <v>Kr-88</v>
          </cell>
        </row>
        <row r="545">
          <cell r="A545" t="str">
            <v>Kr-89</v>
          </cell>
        </row>
        <row r="546">
          <cell r="A546" t="str">
            <v>La-128</v>
          </cell>
        </row>
        <row r="547">
          <cell r="A547" t="str">
            <v>La-129</v>
          </cell>
        </row>
        <row r="548">
          <cell r="A548" t="str">
            <v>La-130</v>
          </cell>
        </row>
        <row r="549">
          <cell r="A549" t="str">
            <v>La-131</v>
          </cell>
        </row>
        <row r="550">
          <cell r="A550" t="str">
            <v>La-132</v>
          </cell>
        </row>
        <row r="551">
          <cell r="A551" t="str">
            <v>La-132m</v>
          </cell>
        </row>
        <row r="552">
          <cell r="A552" t="str">
            <v>La-133</v>
          </cell>
        </row>
        <row r="553">
          <cell r="A553" t="str">
            <v>La-134</v>
          </cell>
        </row>
        <row r="554">
          <cell r="A554" t="str">
            <v>La-135</v>
          </cell>
        </row>
        <row r="555">
          <cell r="A555" t="str">
            <v>La-136</v>
          </cell>
        </row>
        <row r="556">
          <cell r="A556" t="str">
            <v>La-137</v>
          </cell>
        </row>
        <row r="557">
          <cell r="A557" t="str">
            <v>La-138</v>
          </cell>
        </row>
        <row r="558">
          <cell r="A558" t="str">
            <v>La-140</v>
          </cell>
        </row>
        <row r="559">
          <cell r="A559" t="str">
            <v>La-141</v>
          </cell>
        </row>
        <row r="560">
          <cell r="A560" t="str">
            <v>La-142</v>
          </cell>
        </row>
        <row r="561">
          <cell r="A561" t="str">
            <v>La-143</v>
          </cell>
        </row>
        <row r="562">
          <cell r="A562" t="str">
            <v>Lu-165</v>
          </cell>
        </row>
        <row r="563">
          <cell r="A563" t="str">
            <v>Lu-167</v>
          </cell>
        </row>
        <row r="564">
          <cell r="A564" t="str">
            <v>Lu-169</v>
          </cell>
        </row>
        <row r="565">
          <cell r="A565" t="str">
            <v>Lu-169m</v>
          </cell>
        </row>
        <row r="566">
          <cell r="A566" t="str">
            <v>Lu-170</v>
          </cell>
        </row>
        <row r="567">
          <cell r="A567" t="str">
            <v>Lu-171</v>
          </cell>
        </row>
        <row r="568">
          <cell r="A568" t="str">
            <v>Lu-171m</v>
          </cell>
        </row>
        <row r="569">
          <cell r="A569" t="str">
            <v>Lu-172</v>
          </cell>
        </row>
        <row r="570">
          <cell r="A570" t="str">
            <v>Lu-172m</v>
          </cell>
        </row>
        <row r="571">
          <cell r="A571" t="str">
            <v>Lu-173</v>
          </cell>
        </row>
        <row r="572">
          <cell r="A572" t="str">
            <v>Lu-174</v>
          </cell>
        </row>
        <row r="573">
          <cell r="A573" t="str">
            <v>Lu-174m</v>
          </cell>
        </row>
        <row r="574">
          <cell r="A574" t="str">
            <v>Lu-176</v>
          </cell>
        </row>
        <row r="575">
          <cell r="A575" t="str">
            <v>Lu-176m</v>
          </cell>
        </row>
        <row r="576">
          <cell r="A576" t="str">
            <v>Lu-177</v>
          </cell>
        </row>
        <row r="577">
          <cell r="A577" t="str">
            <v>Lu-177m</v>
          </cell>
        </row>
        <row r="578">
          <cell r="A578" t="str">
            <v>Lu-178</v>
          </cell>
        </row>
        <row r="579">
          <cell r="A579" t="str">
            <v>Lu-178m</v>
          </cell>
        </row>
        <row r="580">
          <cell r="A580" t="str">
            <v>Lu-179</v>
          </cell>
        </row>
        <row r="581">
          <cell r="A581" t="str">
            <v>Lu-180</v>
          </cell>
        </row>
        <row r="582">
          <cell r="A582" t="str">
            <v>Lu-181</v>
          </cell>
        </row>
        <row r="583">
          <cell r="A583" t="str">
            <v>Mg-27</v>
          </cell>
        </row>
        <row r="584">
          <cell r="A584" t="str">
            <v>Mg-28</v>
          </cell>
        </row>
        <row r="585">
          <cell r="A585" t="str">
            <v>Mn-50m</v>
          </cell>
        </row>
        <row r="586">
          <cell r="A586" t="str">
            <v>Mn-51</v>
          </cell>
        </row>
        <row r="587">
          <cell r="A587" t="str">
            <v>Mn-52</v>
          </cell>
        </row>
        <row r="588">
          <cell r="A588" t="str">
            <v>Mn-52m</v>
          </cell>
        </row>
        <row r="589">
          <cell r="A589" t="str">
            <v>Mn-53</v>
          </cell>
        </row>
        <row r="590">
          <cell r="A590" t="str">
            <v>Mn-54</v>
          </cell>
        </row>
        <row r="591">
          <cell r="A591" t="str">
            <v>Mn-56</v>
          </cell>
        </row>
        <row r="592">
          <cell r="A592" t="str">
            <v>Mn-57</v>
          </cell>
        </row>
        <row r="593">
          <cell r="A593" t="str">
            <v>Mn-58m</v>
          </cell>
        </row>
        <row r="594">
          <cell r="A594" t="str">
            <v>Mo-101</v>
          </cell>
        </row>
        <row r="595">
          <cell r="A595" t="str">
            <v>Mo-102</v>
          </cell>
        </row>
        <row r="596">
          <cell r="A596" t="str">
            <v>Mo-89</v>
          </cell>
        </row>
        <row r="597">
          <cell r="A597" t="str">
            <v>Mo-90</v>
          </cell>
        </row>
        <row r="598">
          <cell r="A598" t="str">
            <v>Mo-91</v>
          </cell>
        </row>
        <row r="599">
          <cell r="A599" t="str">
            <v>Mo-91m</v>
          </cell>
        </row>
        <row r="600">
          <cell r="A600" t="str">
            <v>Mo-93</v>
          </cell>
        </row>
        <row r="601">
          <cell r="A601" t="str">
            <v>Mo-93m</v>
          </cell>
        </row>
        <row r="602">
          <cell r="A602" t="str">
            <v>Mo-99</v>
          </cell>
        </row>
        <row r="603">
          <cell r="A603" t="str">
            <v>N-13</v>
          </cell>
        </row>
        <row r="604">
          <cell r="A604" t="str">
            <v>N-16</v>
          </cell>
        </row>
        <row r="605">
          <cell r="A605" t="str">
            <v>Na-22</v>
          </cell>
        </row>
        <row r="606">
          <cell r="A606" t="str">
            <v>Na-24</v>
          </cell>
        </row>
        <row r="607">
          <cell r="A607" t="str">
            <v>Nb-87</v>
          </cell>
        </row>
        <row r="608">
          <cell r="A608" t="str">
            <v>Nb-88</v>
          </cell>
        </row>
        <row r="609">
          <cell r="A609" t="str">
            <v>Nb-88m</v>
          </cell>
        </row>
        <row r="610">
          <cell r="A610" t="str">
            <v>Nb-89</v>
          </cell>
        </row>
        <row r="611">
          <cell r="A611" t="str">
            <v>Nb-89m</v>
          </cell>
        </row>
        <row r="612">
          <cell r="A612" t="str">
            <v>Nb-90</v>
          </cell>
        </row>
        <row r="613">
          <cell r="A613" t="str">
            <v>Nb-91</v>
          </cell>
        </row>
        <row r="614">
          <cell r="A614" t="str">
            <v>Nb-91m</v>
          </cell>
        </row>
        <row r="615">
          <cell r="A615" t="str">
            <v>Nb-92</v>
          </cell>
        </row>
        <row r="616">
          <cell r="A616" t="str">
            <v>Nb-92m</v>
          </cell>
        </row>
        <row r="617">
          <cell r="A617" t="str">
            <v>Nb-93m</v>
          </cell>
        </row>
        <row r="618">
          <cell r="A618" t="str">
            <v>Nb-94</v>
          </cell>
        </row>
        <row r="619">
          <cell r="A619" t="str">
            <v>Nb-94m</v>
          </cell>
        </row>
        <row r="620">
          <cell r="A620" t="str">
            <v>Nb-95</v>
          </cell>
        </row>
        <row r="621">
          <cell r="A621" t="str">
            <v>Nb-95m</v>
          </cell>
        </row>
        <row r="622">
          <cell r="A622" t="str">
            <v>Nb-96</v>
          </cell>
        </row>
        <row r="623">
          <cell r="A623" t="str">
            <v>Nb-97</v>
          </cell>
        </row>
        <row r="624">
          <cell r="A624" t="str">
            <v>Nb-98m</v>
          </cell>
        </row>
        <row r="625">
          <cell r="A625" t="str">
            <v>Nb-99</v>
          </cell>
        </row>
        <row r="626">
          <cell r="A626" t="str">
            <v>Nb-99m</v>
          </cell>
        </row>
        <row r="627">
          <cell r="A627" t="str">
            <v>Nd-134</v>
          </cell>
        </row>
        <row r="628">
          <cell r="A628" t="str">
            <v>Nd-135</v>
          </cell>
        </row>
        <row r="629">
          <cell r="A629" t="str">
            <v>Nd-136</v>
          </cell>
        </row>
        <row r="630">
          <cell r="A630" t="str">
            <v>Nd-137</v>
          </cell>
        </row>
        <row r="631">
          <cell r="A631" t="str">
            <v>Nd-138</v>
          </cell>
        </row>
        <row r="632">
          <cell r="A632" t="str">
            <v>Nd-139</v>
          </cell>
        </row>
        <row r="633">
          <cell r="A633" t="str">
            <v>Nd-139m</v>
          </cell>
        </row>
        <row r="634">
          <cell r="A634" t="str">
            <v>Nd-140</v>
          </cell>
        </row>
        <row r="635">
          <cell r="A635" t="str">
            <v>Nd-141</v>
          </cell>
        </row>
        <row r="636">
          <cell r="A636" t="str">
            <v>Nd-141m</v>
          </cell>
        </row>
        <row r="637">
          <cell r="A637" t="str">
            <v>Nd-144</v>
          </cell>
        </row>
        <row r="638">
          <cell r="A638" t="str">
            <v>Nd-147</v>
          </cell>
        </row>
        <row r="639">
          <cell r="A639" t="str">
            <v>Nd-149</v>
          </cell>
        </row>
        <row r="640">
          <cell r="A640" t="str">
            <v>Nd-151</v>
          </cell>
        </row>
        <row r="641">
          <cell r="A641" t="str">
            <v>Nd-152</v>
          </cell>
        </row>
        <row r="642">
          <cell r="A642" t="str">
            <v>Ne-19</v>
          </cell>
        </row>
        <row r="643">
          <cell r="A643" t="str">
            <v>Ne-24</v>
          </cell>
        </row>
        <row r="644">
          <cell r="A644" t="str">
            <v>Ni-56</v>
          </cell>
        </row>
        <row r="645">
          <cell r="A645" t="str">
            <v>Ni-57</v>
          </cell>
        </row>
        <row r="646">
          <cell r="A646" t="str">
            <v>Ni-59</v>
          </cell>
        </row>
        <row r="647">
          <cell r="A647" t="str">
            <v>Ni-63</v>
          </cell>
        </row>
        <row r="648">
          <cell r="A648" t="str">
            <v>Ni-65</v>
          </cell>
        </row>
        <row r="649">
          <cell r="A649" t="str">
            <v>Ni-66</v>
          </cell>
        </row>
        <row r="650">
          <cell r="A650" t="str">
            <v>Np-232</v>
          </cell>
        </row>
        <row r="651">
          <cell r="A651" t="str">
            <v>Np-233</v>
          </cell>
        </row>
        <row r="652">
          <cell r="A652" t="str">
            <v>Np-234</v>
          </cell>
        </row>
        <row r="653">
          <cell r="A653" t="str">
            <v>Np-235</v>
          </cell>
        </row>
        <row r="654">
          <cell r="A654" t="str">
            <v>Np-236</v>
          </cell>
        </row>
        <row r="655">
          <cell r="A655" t="str">
            <v>Np-236m</v>
          </cell>
        </row>
        <row r="656">
          <cell r="A656" t="str">
            <v>Np-237</v>
          </cell>
        </row>
        <row r="657">
          <cell r="A657" t="str">
            <v>Np-238</v>
          </cell>
        </row>
        <row r="658">
          <cell r="A658" t="str">
            <v>Np-239</v>
          </cell>
        </row>
        <row r="659">
          <cell r="A659" t="str">
            <v>Np-240</v>
          </cell>
        </row>
        <row r="660">
          <cell r="A660" t="str">
            <v>Np-240m</v>
          </cell>
        </row>
        <row r="661">
          <cell r="A661" t="str">
            <v>Np-241</v>
          </cell>
        </row>
        <row r="662">
          <cell r="A662" t="str">
            <v>Np-242</v>
          </cell>
        </row>
        <row r="663">
          <cell r="A663" t="str">
            <v>Np-242m</v>
          </cell>
        </row>
        <row r="664">
          <cell r="A664" t="str">
            <v>O-14</v>
          </cell>
        </row>
        <row r="665">
          <cell r="A665" t="str">
            <v>O-15</v>
          </cell>
        </row>
        <row r="666">
          <cell r="A666" t="str">
            <v>O-19</v>
          </cell>
        </row>
        <row r="667">
          <cell r="A667" t="str">
            <v>Os-180</v>
          </cell>
        </row>
        <row r="668">
          <cell r="A668" t="str">
            <v>Os-181</v>
          </cell>
        </row>
        <row r="669">
          <cell r="A669" t="str">
            <v>Os-182</v>
          </cell>
        </row>
        <row r="670">
          <cell r="A670" t="str">
            <v>Os-183</v>
          </cell>
        </row>
        <row r="671">
          <cell r="A671" t="str">
            <v>Os-183m</v>
          </cell>
        </row>
        <row r="672">
          <cell r="A672" t="str">
            <v>Os-185</v>
          </cell>
        </row>
        <row r="673">
          <cell r="A673" t="str">
            <v>Os-186</v>
          </cell>
        </row>
        <row r="674">
          <cell r="A674" t="str">
            <v>Os-189m</v>
          </cell>
        </row>
        <row r="675">
          <cell r="A675" t="str">
            <v>Os-190m</v>
          </cell>
        </row>
        <row r="676">
          <cell r="A676" t="str">
            <v>Os-191</v>
          </cell>
        </row>
        <row r="677">
          <cell r="A677" t="str">
            <v>Os-191m</v>
          </cell>
        </row>
        <row r="678">
          <cell r="A678" t="str">
            <v>Os-193</v>
          </cell>
        </row>
        <row r="679">
          <cell r="A679" t="str">
            <v>Os-194</v>
          </cell>
        </row>
        <row r="680">
          <cell r="A680" t="str">
            <v>Os-196</v>
          </cell>
        </row>
        <row r="681">
          <cell r="A681" t="str">
            <v>P-30</v>
          </cell>
        </row>
        <row r="682">
          <cell r="A682" t="str">
            <v>P-32</v>
          </cell>
        </row>
        <row r="683">
          <cell r="A683" t="str">
            <v>P-33</v>
          </cell>
        </row>
        <row r="684">
          <cell r="A684" t="str">
            <v>Pa-227</v>
          </cell>
        </row>
        <row r="685">
          <cell r="A685" t="str">
            <v>Pa-228</v>
          </cell>
        </row>
        <row r="686">
          <cell r="A686" t="str">
            <v>Pa-229</v>
          </cell>
        </row>
        <row r="687">
          <cell r="A687" t="str">
            <v>Pa-230</v>
          </cell>
        </row>
        <row r="688">
          <cell r="A688" t="str">
            <v>Pa-231</v>
          </cell>
        </row>
        <row r="689">
          <cell r="A689" t="str">
            <v>Pa-232</v>
          </cell>
        </row>
        <row r="690">
          <cell r="A690" t="str">
            <v>Pa-233</v>
          </cell>
        </row>
        <row r="691">
          <cell r="A691" t="str">
            <v>Pa-234</v>
          </cell>
        </row>
        <row r="692">
          <cell r="A692" t="str">
            <v>Pa-234m</v>
          </cell>
        </row>
        <row r="693">
          <cell r="A693" t="str">
            <v>Pa-235</v>
          </cell>
        </row>
        <row r="694">
          <cell r="A694" t="str">
            <v>Pa-236</v>
          </cell>
        </row>
        <row r="695">
          <cell r="A695" t="str">
            <v>Pa-237</v>
          </cell>
        </row>
        <row r="696">
          <cell r="A696" t="str">
            <v>Pb-194</v>
          </cell>
        </row>
        <row r="697">
          <cell r="A697" t="str">
            <v>Pb-195m</v>
          </cell>
        </row>
        <row r="698">
          <cell r="A698" t="str">
            <v>Pb-196</v>
          </cell>
        </row>
        <row r="699">
          <cell r="A699" t="str">
            <v>Pb-197</v>
          </cell>
        </row>
        <row r="700">
          <cell r="A700" t="str">
            <v>Pb-197m</v>
          </cell>
        </row>
        <row r="701">
          <cell r="A701" t="str">
            <v>Pb-198</v>
          </cell>
        </row>
        <row r="702">
          <cell r="A702" t="str">
            <v>Pb-199</v>
          </cell>
        </row>
        <row r="703">
          <cell r="A703" t="str">
            <v>Pb-200</v>
          </cell>
        </row>
        <row r="704">
          <cell r="A704" t="str">
            <v>Pb-201</v>
          </cell>
        </row>
        <row r="705">
          <cell r="A705" t="str">
            <v>Pb-201m</v>
          </cell>
        </row>
        <row r="706">
          <cell r="A706" t="str">
            <v>Pb-202</v>
          </cell>
        </row>
        <row r="707">
          <cell r="A707" t="str">
            <v>Pb-202m</v>
          </cell>
        </row>
        <row r="708">
          <cell r="A708" t="str">
            <v>Pb-203</v>
          </cell>
        </row>
        <row r="709">
          <cell r="A709" t="str">
            <v>Pb-204m</v>
          </cell>
        </row>
        <row r="710">
          <cell r="A710" t="str">
            <v>Pb-205</v>
          </cell>
        </row>
        <row r="711">
          <cell r="A711" t="str">
            <v>Pb-209</v>
          </cell>
        </row>
        <row r="712">
          <cell r="A712" t="str">
            <v>Pb-210</v>
          </cell>
        </row>
        <row r="713">
          <cell r="A713" t="str">
            <v>Pb-211</v>
          </cell>
        </row>
        <row r="714">
          <cell r="A714" t="str">
            <v>Pb-212</v>
          </cell>
        </row>
        <row r="715">
          <cell r="A715" t="str">
            <v>Pb-214</v>
          </cell>
        </row>
        <row r="716">
          <cell r="A716" t="str">
            <v>Pd-100</v>
          </cell>
        </row>
        <row r="717">
          <cell r="A717" t="str">
            <v>Pd-101</v>
          </cell>
        </row>
        <row r="718">
          <cell r="A718" t="str">
            <v>Pd-103</v>
          </cell>
        </row>
        <row r="719">
          <cell r="A719" t="str">
            <v>Pd-107</v>
          </cell>
        </row>
        <row r="720">
          <cell r="A720" t="str">
            <v>Pd-109</v>
          </cell>
        </row>
        <row r="721">
          <cell r="A721" t="str">
            <v>Pd-109m</v>
          </cell>
        </row>
        <row r="722">
          <cell r="A722" t="str">
            <v>Pd-111</v>
          </cell>
        </row>
        <row r="723">
          <cell r="A723" t="str">
            <v>Pd-112</v>
          </cell>
        </row>
        <row r="724">
          <cell r="A724" t="str">
            <v>Pd-114</v>
          </cell>
        </row>
        <row r="725">
          <cell r="A725" t="str">
            <v>Pd-96</v>
          </cell>
        </row>
        <row r="726">
          <cell r="A726" t="str">
            <v>Pd-97</v>
          </cell>
        </row>
        <row r="727">
          <cell r="A727" t="str">
            <v>Pd-98</v>
          </cell>
        </row>
        <row r="728">
          <cell r="A728" t="str">
            <v>Pd-99</v>
          </cell>
        </row>
        <row r="729">
          <cell r="A729" t="str">
            <v>Pm-136</v>
          </cell>
        </row>
        <row r="730">
          <cell r="A730" t="str">
            <v>Pm-137m</v>
          </cell>
        </row>
        <row r="731">
          <cell r="A731" t="str">
            <v>Pm-139</v>
          </cell>
        </row>
        <row r="732">
          <cell r="A732" t="str">
            <v>Pm-140</v>
          </cell>
        </row>
        <row r="733">
          <cell r="A733" t="str">
            <v>Pm-140m</v>
          </cell>
        </row>
        <row r="734">
          <cell r="A734" t="str">
            <v>Pm-141</v>
          </cell>
        </row>
        <row r="735">
          <cell r="A735" t="str">
            <v>Pm-142</v>
          </cell>
        </row>
        <row r="736">
          <cell r="A736" t="str">
            <v>Pm-143</v>
          </cell>
        </row>
        <row r="737">
          <cell r="A737" t="str">
            <v>Pm-144</v>
          </cell>
        </row>
        <row r="738">
          <cell r="A738" t="str">
            <v>Pm-145</v>
          </cell>
        </row>
        <row r="739">
          <cell r="A739" t="str">
            <v>Pm-146</v>
          </cell>
        </row>
        <row r="740">
          <cell r="A740" t="str">
            <v>Pm-147</v>
          </cell>
        </row>
        <row r="741">
          <cell r="A741" t="str">
            <v>Pm-148</v>
          </cell>
        </row>
        <row r="742">
          <cell r="A742" t="str">
            <v>Pm-148m</v>
          </cell>
        </row>
        <row r="743">
          <cell r="A743" t="str">
            <v>Pm-149</v>
          </cell>
        </row>
        <row r="744">
          <cell r="A744" t="str">
            <v>Pm-150</v>
          </cell>
        </row>
        <row r="745">
          <cell r="A745" t="str">
            <v>Pm-151</v>
          </cell>
        </row>
        <row r="746">
          <cell r="A746" t="str">
            <v>Pm-152</v>
          </cell>
        </row>
        <row r="747">
          <cell r="A747" t="str">
            <v>Pm-152m</v>
          </cell>
        </row>
        <row r="748">
          <cell r="A748" t="str">
            <v>Pm-153</v>
          </cell>
        </row>
        <row r="749">
          <cell r="A749" t="str">
            <v>Pm-154</v>
          </cell>
        </row>
        <row r="750">
          <cell r="A750" t="str">
            <v>Pm-154m</v>
          </cell>
        </row>
        <row r="751">
          <cell r="A751" t="str">
            <v>Po-203</v>
          </cell>
        </row>
        <row r="752">
          <cell r="A752" t="str">
            <v>Po-204</v>
          </cell>
        </row>
        <row r="753">
          <cell r="A753" t="str">
            <v>Po-205</v>
          </cell>
        </row>
        <row r="754">
          <cell r="A754" t="str">
            <v>Po-206</v>
          </cell>
        </row>
        <row r="755">
          <cell r="A755" t="str">
            <v>Po-207</v>
          </cell>
        </row>
        <row r="756">
          <cell r="A756" t="str">
            <v>Po-208</v>
          </cell>
        </row>
        <row r="757">
          <cell r="A757" t="str">
            <v>Po-209</v>
          </cell>
        </row>
        <row r="758">
          <cell r="A758" t="str">
            <v>Po-210</v>
          </cell>
        </row>
        <row r="759">
          <cell r="A759" t="str">
            <v>Po-211</v>
          </cell>
        </row>
        <row r="760">
          <cell r="A760" t="str">
            <v>Po-212</v>
          </cell>
        </row>
        <row r="761">
          <cell r="A761" t="str">
            <v>Po-212m</v>
          </cell>
        </row>
        <row r="762">
          <cell r="A762" t="str">
            <v>Po-213</v>
          </cell>
        </row>
        <row r="763">
          <cell r="A763" t="str">
            <v>Po-214</v>
          </cell>
        </row>
        <row r="764">
          <cell r="A764" t="str">
            <v>Po-215</v>
          </cell>
        </row>
        <row r="765">
          <cell r="A765" t="str">
            <v>Po-216</v>
          </cell>
        </row>
        <row r="766">
          <cell r="A766" t="str">
            <v>Po-218</v>
          </cell>
        </row>
        <row r="767">
          <cell r="A767" t="str">
            <v>Pr-134</v>
          </cell>
        </row>
        <row r="768">
          <cell r="A768" t="str">
            <v>Pr-134m</v>
          </cell>
        </row>
        <row r="769">
          <cell r="A769" t="str">
            <v>Pr-135</v>
          </cell>
        </row>
        <row r="770">
          <cell r="A770" t="str">
            <v>Pr-136</v>
          </cell>
        </row>
        <row r="771">
          <cell r="A771" t="str">
            <v>Pr-137</v>
          </cell>
        </row>
        <row r="772">
          <cell r="A772" t="str">
            <v>Pr-138</v>
          </cell>
        </row>
        <row r="773">
          <cell r="A773" t="str">
            <v>Pr-138m</v>
          </cell>
        </row>
        <row r="774">
          <cell r="A774" t="str">
            <v>Pr-139</v>
          </cell>
        </row>
        <row r="775">
          <cell r="A775" t="str">
            <v>Pr-140</v>
          </cell>
        </row>
        <row r="776">
          <cell r="A776" t="str">
            <v>Pr-142</v>
          </cell>
        </row>
        <row r="777">
          <cell r="A777" t="str">
            <v>Pr-142m</v>
          </cell>
        </row>
        <row r="778">
          <cell r="A778" t="str">
            <v>Pr-143</v>
          </cell>
        </row>
        <row r="779">
          <cell r="A779" t="str">
            <v>Pr-144</v>
          </cell>
        </row>
        <row r="780">
          <cell r="A780" t="str">
            <v>Pr-144m</v>
          </cell>
        </row>
        <row r="781">
          <cell r="A781" t="str">
            <v>Pr-145</v>
          </cell>
        </row>
        <row r="782">
          <cell r="A782" t="str">
            <v>Pr-146</v>
          </cell>
        </row>
        <row r="783">
          <cell r="A783" t="str">
            <v>Pr-147</v>
          </cell>
        </row>
        <row r="784">
          <cell r="A784" t="str">
            <v>Pr-148</v>
          </cell>
        </row>
        <row r="785">
          <cell r="A785" t="str">
            <v>Pr-148m</v>
          </cell>
        </row>
        <row r="786">
          <cell r="A786" t="str">
            <v>Pt-184</v>
          </cell>
        </row>
        <row r="787">
          <cell r="A787" t="str">
            <v>Pt-186</v>
          </cell>
        </row>
        <row r="788">
          <cell r="A788" t="str">
            <v>Pt-187</v>
          </cell>
        </row>
        <row r="789">
          <cell r="A789" t="str">
            <v>Pt-188</v>
          </cell>
        </row>
        <row r="790">
          <cell r="A790" t="str">
            <v>Pt-189</v>
          </cell>
        </row>
        <row r="791">
          <cell r="A791" t="str">
            <v>Pt-190</v>
          </cell>
        </row>
        <row r="792">
          <cell r="A792" t="str">
            <v>Pt-191</v>
          </cell>
        </row>
        <row r="793">
          <cell r="A793" t="str">
            <v>Pt-193</v>
          </cell>
        </row>
        <row r="794">
          <cell r="A794" t="str">
            <v>Pt-193m</v>
          </cell>
        </row>
        <row r="795">
          <cell r="A795" t="str">
            <v>Pt-195m</v>
          </cell>
        </row>
        <row r="796">
          <cell r="A796" t="str">
            <v>Pt-197</v>
          </cell>
        </row>
        <row r="797">
          <cell r="A797" t="str">
            <v>Pt-197m</v>
          </cell>
        </row>
        <row r="798">
          <cell r="A798" t="str">
            <v>Pt-199</v>
          </cell>
        </row>
        <row r="799">
          <cell r="A799" t="str">
            <v>Pt-200</v>
          </cell>
        </row>
        <row r="800">
          <cell r="A800" t="str">
            <v>Pt-202</v>
          </cell>
        </row>
        <row r="801">
          <cell r="A801" t="str">
            <v>Pu-232</v>
          </cell>
        </row>
        <row r="802">
          <cell r="A802" t="str">
            <v>Pu-234</v>
          </cell>
        </row>
        <row r="803">
          <cell r="A803" t="str">
            <v>Pu-235</v>
          </cell>
        </row>
        <row r="804">
          <cell r="A804" t="str">
            <v>Pu-236</v>
          </cell>
        </row>
        <row r="805">
          <cell r="A805" t="str">
            <v>Pu-237</v>
          </cell>
        </row>
        <row r="806">
          <cell r="A806" t="str">
            <v>Pu-238</v>
          </cell>
        </row>
        <row r="807">
          <cell r="A807" t="str">
            <v>Pu-239</v>
          </cell>
        </row>
        <row r="808">
          <cell r="A808" t="str">
            <v>Pu-240</v>
          </cell>
        </row>
        <row r="809">
          <cell r="A809" t="str">
            <v>Pu-241</v>
          </cell>
        </row>
        <row r="810">
          <cell r="A810" t="str">
            <v>Pu-242</v>
          </cell>
        </row>
        <row r="811">
          <cell r="A811" t="str">
            <v>Pu-243</v>
          </cell>
        </row>
        <row r="812">
          <cell r="A812" t="str">
            <v>Pu-244</v>
          </cell>
        </row>
        <row r="813">
          <cell r="A813" t="str">
            <v>Pu-245</v>
          </cell>
        </row>
        <row r="814">
          <cell r="A814" t="str">
            <v>Pu-246</v>
          </cell>
        </row>
        <row r="815">
          <cell r="A815" t="str">
            <v>Ra-219</v>
          </cell>
        </row>
        <row r="816">
          <cell r="A816" t="str">
            <v>Ra-220</v>
          </cell>
        </row>
        <row r="817">
          <cell r="A817" t="str">
            <v>Ra-221</v>
          </cell>
        </row>
        <row r="818">
          <cell r="A818" t="str">
            <v>Ra-222</v>
          </cell>
        </row>
        <row r="819">
          <cell r="A819" t="str">
            <v>Ra-223</v>
          </cell>
        </row>
        <row r="820">
          <cell r="A820" t="str">
            <v>Ra-224</v>
          </cell>
        </row>
        <row r="821">
          <cell r="A821" t="str">
            <v>Ra-225</v>
          </cell>
        </row>
        <row r="822">
          <cell r="A822" t="str">
            <v>Ra-226</v>
          </cell>
        </row>
        <row r="823">
          <cell r="A823" t="str">
            <v>Ra-227</v>
          </cell>
        </row>
        <row r="824">
          <cell r="A824" t="str">
            <v>Ra-228</v>
          </cell>
        </row>
        <row r="825">
          <cell r="A825" t="str">
            <v>Ra-230</v>
          </cell>
        </row>
        <row r="826">
          <cell r="A826" t="str">
            <v>Rb-77</v>
          </cell>
        </row>
        <row r="827">
          <cell r="A827" t="str">
            <v>Rb-78</v>
          </cell>
        </row>
        <row r="828">
          <cell r="A828" t="str">
            <v>Rb-78m</v>
          </cell>
        </row>
        <row r="829">
          <cell r="A829" t="str">
            <v>Rb-79</v>
          </cell>
        </row>
        <row r="830">
          <cell r="A830" t="str">
            <v>Rb-80</v>
          </cell>
        </row>
        <row r="831">
          <cell r="A831" t="str">
            <v>Rb-81</v>
          </cell>
        </row>
        <row r="832">
          <cell r="A832" t="str">
            <v>Rb-81m</v>
          </cell>
        </row>
        <row r="833">
          <cell r="A833" t="str">
            <v>Rb-82</v>
          </cell>
        </row>
        <row r="834">
          <cell r="A834" t="str">
            <v>Rb-82m</v>
          </cell>
        </row>
        <row r="835">
          <cell r="A835" t="str">
            <v>Rb-83</v>
          </cell>
        </row>
        <row r="836">
          <cell r="A836" t="str">
            <v>Rb-84</v>
          </cell>
        </row>
        <row r="837">
          <cell r="A837" t="str">
            <v>Rb-84m</v>
          </cell>
        </row>
        <row r="838">
          <cell r="A838" t="str">
            <v>Rb-86</v>
          </cell>
        </row>
        <row r="839">
          <cell r="A839" t="str">
            <v>Rb-86m</v>
          </cell>
        </row>
        <row r="840">
          <cell r="A840" t="str">
            <v>Rb-87</v>
          </cell>
        </row>
        <row r="841">
          <cell r="A841" t="str">
            <v>Rb-88</v>
          </cell>
        </row>
        <row r="842">
          <cell r="A842" t="str">
            <v>Rb-89</v>
          </cell>
        </row>
        <row r="843">
          <cell r="A843" t="str">
            <v>Rb-90</v>
          </cell>
        </row>
        <row r="844">
          <cell r="A844" t="str">
            <v>Rb-90m</v>
          </cell>
        </row>
        <row r="845">
          <cell r="A845" t="str">
            <v>Re-178</v>
          </cell>
        </row>
        <row r="846">
          <cell r="A846" t="str">
            <v>Re-179</v>
          </cell>
        </row>
        <row r="847">
          <cell r="A847" t="str">
            <v>Re-180</v>
          </cell>
        </row>
        <row r="848">
          <cell r="A848" t="str">
            <v>Re-181</v>
          </cell>
        </row>
        <row r="849">
          <cell r="A849" t="str">
            <v>Re-182</v>
          </cell>
        </row>
        <row r="850">
          <cell r="A850" t="str">
            <v>Re-182m</v>
          </cell>
        </row>
        <row r="851">
          <cell r="A851" t="str">
            <v>Re-183</v>
          </cell>
        </row>
        <row r="852">
          <cell r="A852" t="str">
            <v>Re-184</v>
          </cell>
        </row>
        <row r="853">
          <cell r="A853" t="str">
            <v>Re-184m</v>
          </cell>
        </row>
        <row r="854">
          <cell r="A854" t="str">
            <v>Re-186</v>
          </cell>
        </row>
        <row r="855">
          <cell r="A855" t="str">
            <v>Re-186m</v>
          </cell>
        </row>
        <row r="856">
          <cell r="A856" t="str">
            <v>Re-187</v>
          </cell>
        </row>
        <row r="857">
          <cell r="A857" t="str">
            <v>Re-188</v>
          </cell>
        </row>
        <row r="858">
          <cell r="A858" t="str">
            <v>Re-188m</v>
          </cell>
        </row>
        <row r="859">
          <cell r="A859" t="str">
            <v>Re-189</v>
          </cell>
        </row>
        <row r="860">
          <cell r="A860" t="str">
            <v>Re-190</v>
          </cell>
        </row>
        <row r="861">
          <cell r="A861" t="str">
            <v>Re-190m</v>
          </cell>
        </row>
        <row r="862">
          <cell r="A862" t="str">
            <v>Rh-100</v>
          </cell>
        </row>
        <row r="863">
          <cell r="A863" t="str">
            <v>Rh-100m</v>
          </cell>
        </row>
        <row r="864">
          <cell r="A864" t="str">
            <v>Rh-101</v>
          </cell>
        </row>
        <row r="865">
          <cell r="A865" t="str">
            <v>Rh-101m</v>
          </cell>
        </row>
        <row r="866">
          <cell r="A866" t="str">
            <v>Rh-102</v>
          </cell>
        </row>
        <row r="867">
          <cell r="A867" t="str">
            <v>Rh-102m</v>
          </cell>
        </row>
        <row r="868">
          <cell r="A868" t="str">
            <v>Rh-103m</v>
          </cell>
        </row>
        <row r="869">
          <cell r="A869" t="str">
            <v>Rh-104</v>
          </cell>
        </row>
        <row r="870">
          <cell r="A870" t="str">
            <v>Rh-104m</v>
          </cell>
        </row>
        <row r="871">
          <cell r="A871" t="str">
            <v>Rh-105</v>
          </cell>
        </row>
        <row r="872">
          <cell r="A872" t="str">
            <v>Rh-106</v>
          </cell>
        </row>
        <row r="873">
          <cell r="A873" t="str">
            <v>Rh-106m</v>
          </cell>
        </row>
        <row r="874">
          <cell r="A874" t="str">
            <v>Rh-107</v>
          </cell>
        </row>
        <row r="875">
          <cell r="A875" t="str">
            <v>Rh-108</v>
          </cell>
        </row>
        <row r="876">
          <cell r="A876" t="str">
            <v>Rh-109</v>
          </cell>
        </row>
        <row r="877">
          <cell r="A877" t="str">
            <v>Rh-94</v>
          </cell>
        </row>
        <row r="878">
          <cell r="A878" t="str">
            <v>Rh-95</v>
          </cell>
        </row>
        <row r="879">
          <cell r="A879" t="str">
            <v>Rh-95m</v>
          </cell>
        </row>
        <row r="880">
          <cell r="A880" t="str">
            <v>Rh-96</v>
          </cell>
        </row>
        <row r="881">
          <cell r="A881" t="str">
            <v>Rh-96m</v>
          </cell>
        </row>
        <row r="882">
          <cell r="A882" t="str">
            <v>Rh-97</v>
          </cell>
        </row>
        <row r="883">
          <cell r="A883" t="str">
            <v>Rh-97m</v>
          </cell>
        </row>
        <row r="884">
          <cell r="A884" t="str">
            <v>Rh-98</v>
          </cell>
        </row>
        <row r="885">
          <cell r="A885" t="str">
            <v>Rh-99</v>
          </cell>
        </row>
        <row r="886">
          <cell r="A886" t="str">
            <v>Rh-99m</v>
          </cell>
        </row>
        <row r="887">
          <cell r="A887" t="str">
            <v>Rn-207</v>
          </cell>
        </row>
        <row r="888">
          <cell r="A888" t="str">
            <v>Rn-209</v>
          </cell>
        </row>
        <row r="889">
          <cell r="A889" t="str">
            <v>Rn-210</v>
          </cell>
        </row>
        <row r="890">
          <cell r="A890" t="str">
            <v>Rn-211</v>
          </cell>
        </row>
        <row r="891">
          <cell r="A891" t="str">
            <v>Rn-212</v>
          </cell>
        </row>
        <row r="892">
          <cell r="A892" t="str">
            <v>Rn-215</v>
          </cell>
        </row>
        <row r="893">
          <cell r="A893" t="str">
            <v>Rn-216</v>
          </cell>
        </row>
        <row r="894">
          <cell r="A894" t="str">
            <v>Rn-217</v>
          </cell>
        </row>
        <row r="895">
          <cell r="A895" t="str">
            <v>Rn-218</v>
          </cell>
        </row>
        <row r="896">
          <cell r="A896" t="str">
            <v>Rn-219</v>
          </cell>
        </row>
        <row r="897">
          <cell r="A897" t="str">
            <v>Rn-220</v>
          </cell>
        </row>
        <row r="898">
          <cell r="A898" t="str">
            <v>Rn-222</v>
          </cell>
        </row>
        <row r="899">
          <cell r="A899" t="str">
            <v>Rn-223</v>
          </cell>
        </row>
        <row r="900">
          <cell r="A900" t="str">
            <v>Ru-103</v>
          </cell>
        </row>
        <row r="901">
          <cell r="A901" t="str">
            <v>Ru-105</v>
          </cell>
        </row>
        <row r="902">
          <cell r="A902" t="str">
            <v>Ru-106</v>
          </cell>
        </row>
        <row r="903">
          <cell r="A903" t="str">
            <v>Ru-107</v>
          </cell>
        </row>
        <row r="904">
          <cell r="A904" t="str">
            <v>Ru-108</v>
          </cell>
        </row>
        <row r="905">
          <cell r="A905" t="str">
            <v>Ru-92</v>
          </cell>
        </row>
        <row r="906">
          <cell r="A906" t="str">
            <v>Ru-94</v>
          </cell>
        </row>
        <row r="907">
          <cell r="A907" t="str">
            <v>Ru-95</v>
          </cell>
        </row>
        <row r="908">
          <cell r="A908" t="str">
            <v>Ru-97</v>
          </cell>
        </row>
        <row r="909">
          <cell r="A909" t="str">
            <v>S-35</v>
          </cell>
        </row>
        <row r="910">
          <cell r="A910" t="str">
            <v>S-37</v>
          </cell>
        </row>
        <row r="911">
          <cell r="A911" t="str">
            <v>S-38</v>
          </cell>
        </row>
        <row r="912">
          <cell r="A912" t="str">
            <v>Sb-111</v>
          </cell>
        </row>
        <row r="913">
          <cell r="A913" t="str">
            <v>Sb-113</v>
          </cell>
        </row>
        <row r="914">
          <cell r="A914" t="str">
            <v>Sb-114</v>
          </cell>
        </row>
        <row r="915">
          <cell r="A915" t="str">
            <v>Sb-115</v>
          </cell>
        </row>
        <row r="916">
          <cell r="A916" t="str">
            <v>Sb-116</v>
          </cell>
        </row>
        <row r="917">
          <cell r="A917" t="str">
            <v>Sb-116m</v>
          </cell>
        </row>
        <row r="918">
          <cell r="A918" t="str">
            <v>Sb-117</v>
          </cell>
        </row>
        <row r="919">
          <cell r="A919" t="str">
            <v>Sb-118</v>
          </cell>
        </row>
        <row r="920">
          <cell r="A920" t="str">
            <v>Sb-118m</v>
          </cell>
        </row>
        <row r="921">
          <cell r="A921" t="str">
            <v>Sb-119</v>
          </cell>
        </row>
        <row r="922">
          <cell r="A922" t="str">
            <v>Sb-120</v>
          </cell>
        </row>
        <row r="923">
          <cell r="A923" t="str">
            <v>Sb-120m</v>
          </cell>
        </row>
        <row r="924">
          <cell r="A924" t="str">
            <v>Sb-122</v>
          </cell>
        </row>
        <row r="925">
          <cell r="A925" t="str">
            <v>Sb-122m</v>
          </cell>
        </row>
        <row r="926">
          <cell r="A926" t="str">
            <v>Sb-124</v>
          </cell>
        </row>
        <row r="927">
          <cell r="A927" t="str">
            <v>Sb-124m</v>
          </cell>
        </row>
        <row r="928">
          <cell r="A928" t="str">
            <v>Sb-124n</v>
          </cell>
        </row>
        <row r="929">
          <cell r="A929" t="str">
            <v>Sb-125</v>
          </cell>
        </row>
        <row r="930">
          <cell r="A930" t="str">
            <v>Sb-126</v>
          </cell>
        </row>
        <row r="931">
          <cell r="A931" t="str">
            <v>Sb-126m</v>
          </cell>
        </row>
        <row r="932">
          <cell r="A932" t="str">
            <v>Sb-127</v>
          </cell>
        </row>
        <row r="933">
          <cell r="A933" t="str">
            <v>Sb-128</v>
          </cell>
        </row>
        <row r="934">
          <cell r="A934" t="str">
            <v>Sb-128m</v>
          </cell>
        </row>
        <row r="935">
          <cell r="A935" t="str">
            <v>Sb-129</v>
          </cell>
        </row>
        <row r="936">
          <cell r="A936" t="str">
            <v>Sb-130</v>
          </cell>
        </row>
        <row r="937">
          <cell r="A937" t="str">
            <v>Sb-130m</v>
          </cell>
        </row>
        <row r="938">
          <cell r="A938" t="str">
            <v>Sb-131</v>
          </cell>
        </row>
        <row r="939">
          <cell r="A939" t="str">
            <v>Sb-133</v>
          </cell>
        </row>
        <row r="940">
          <cell r="A940" t="str">
            <v>Sc-42m</v>
          </cell>
        </row>
        <row r="941">
          <cell r="A941" t="str">
            <v>Sc-43</v>
          </cell>
        </row>
        <row r="942">
          <cell r="A942" t="str">
            <v>Sc-44</v>
          </cell>
        </row>
        <row r="943">
          <cell r="A943" t="str">
            <v>Sc-44m</v>
          </cell>
        </row>
        <row r="944">
          <cell r="A944" t="str">
            <v>Sc-46</v>
          </cell>
        </row>
        <row r="945">
          <cell r="A945" t="str">
            <v>Sc-47</v>
          </cell>
        </row>
        <row r="946">
          <cell r="A946" t="str">
            <v>Sc-48</v>
          </cell>
        </row>
        <row r="947">
          <cell r="A947" t="str">
            <v>Sc-49</v>
          </cell>
        </row>
        <row r="948">
          <cell r="A948" t="str">
            <v>Sc-50</v>
          </cell>
        </row>
        <row r="949">
          <cell r="A949" t="str">
            <v>Se-70</v>
          </cell>
        </row>
        <row r="950">
          <cell r="A950" t="str">
            <v>Se-71</v>
          </cell>
        </row>
        <row r="951">
          <cell r="A951" t="str">
            <v>Se-72</v>
          </cell>
        </row>
        <row r="952">
          <cell r="A952" t="str">
            <v>Se-73</v>
          </cell>
        </row>
        <row r="953">
          <cell r="A953" t="str">
            <v>Se-73m</v>
          </cell>
        </row>
        <row r="954">
          <cell r="A954" t="str">
            <v>Se-75</v>
          </cell>
        </row>
        <row r="955">
          <cell r="A955" t="str">
            <v>Se-77m</v>
          </cell>
        </row>
        <row r="956">
          <cell r="A956" t="str">
            <v>Se-79</v>
          </cell>
        </row>
        <row r="957">
          <cell r="A957" t="str">
            <v>Se-79m</v>
          </cell>
        </row>
        <row r="958">
          <cell r="A958" t="str">
            <v>Se-81</v>
          </cell>
        </row>
        <row r="959">
          <cell r="A959" t="str">
            <v>Se-81m</v>
          </cell>
        </row>
        <row r="960">
          <cell r="A960" t="str">
            <v>Se-83</v>
          </cell>
        </row>
        <row r="961">
          <cell r="A961" t="str">
            <v>Se-83m</v>
          </cell>
        </row>
        <row r="962">
          <cell r="A962" t="str">
            <v>Se-84</v>
          </cell>
        </row>
        <row r="963">
          <cell r="A963" t="str">
            <v>Si-31</v>
          </cell>
        </row>
        <row r="964">
          <cell r="A964" t="str">
            <v>Si-32</v>
          </cell>
        </row>
        <row r="965">
          <cell r="A965" t="str">
            <v>Sm-139</v>
          </cell>
        </row>
        <row r="966">
          <cell r="A966" t="str">
            <v>Sm-140</v>
          </cell>
        </row>
        <row r="967">
          <cell r="A967" t="str">
            <v>Sm-141</v>
          </cell>
        </row>
        <row r="968">
          <cell r="A968" t="str">
            <v>Sm-141m</v>
          </cell>
        </row>
        <row r="969">
          <cell r="A969" t="str">
            <v>Sm-142</v>
          </cell>
        </row>
        <row r="970">
          <cell r="A970" t="str">
            <v>Sm-143</v>
          </cell>
        </row>
        <row r="971">
          <cell r="A971" t="str">
            <v>Sm-143m</v>
          </cell>
        </row>
        <row r="972">
          <cell r="A972" t="str">
            <v>Sm-145</v>
          </cell>
        </row>
        <row r="973">
          <cell r="A973" t="str">
            <v>Sm-146</v>
          </cell>
        </row>
        <row r="974">
          <cell r="A974" t="str">
            <v>Sm-147</v>
          </cell>
        </row>
        <row r="975">
          <cell r="A975" t="str">
            <v>Sm-148</v>
          </cell>
        </row>
        <row r="976">
          <cell r="A976" t="str">
            <v>Sm-151</v>
          </cell>
        </row>
        <row r="977">
          <cell r="A977" t="str">
            <v>Sm-153</v>
          </cell>
        </row>
        <row r="978">
          <cell r="A978" t="str">
            <v>Sm-155</v>
          </cell>
        </row>
        <row r="979">
          <cell r="A979" t="str">
            <v>Sm-156</v>
          </cell>
        </row>
        <row r="980">
          <cell r="A980" t="str">
            <v>Sm-157</v>
          </cell>
        </row>
        <row r="981">
          <cell r="A981" t="str">
            <v>Sn-106</v>
          </cell>
        </row>
        <row r="982">
          <cell r="A982" t="str">
            <v>Sn-108</v>
          </cell>
        </row>
        <row r="983">
          <cell r="A983" t="str">
            <v>Sn-109</v>
          </cell>
        </row>
        <row r="984">
          <cell r="A984" t="str">
            <v>Sn-110</v>
          </cell>
        </row>
        <row r="985">
          <cell r="A985" t="str">
            <v>Sn-111</v>
          </cell>
        </row>
        <row r="986">
          <cell r="A986" t="str">
            <v>Sn-113</v>
          </cell>
        </row>
        <row r="987">
          <cell r="A987" t="str">
            <v>Sn-113m</v>
          </cell>
        </row>
        <row r="988">
          <cell r="A988" t="str">
            <v>Sn-117m</v>
          </cell>
        </row>
        <row r="989">
          <cell r="A989" t="str">
            <v>Sn-119m</v>
          </cell>
        </row>
        <row r="990">
          <cell r="A990" t="str">
            <v>Sn-121</v>
          </cell>
        </row>
        <row r="991">
          <cell r="A991" t="str">
            <v>Sn-121m</v>
          </cell>
        </row>
        <row r="992">
          <cell r="A992" t="str">
            <v>Sn-123</v>
          </cell>
        </row>
        <row r="993">
          <cell r="A993" t="str">
            <v>Sn-123m</v>
          </cell>
        </row>
        <row r="994">
          <cell r="A994" t="str">
            <v>Sn-125</v>
          </cell>
        </row>
        <row r="995">
          <cell r="A995" t="str">
            <v>Sn-125m</v>
          </cell>
        </row>
        <row r="996">
          <cell r="A996" t="str">
            <v>Sn-126</v>
          </cell>
        </row>
        <row r="997">
          <cell r="A997" t="str">
            <v>Sn-127</v>
          </cell>
        </row>
        <row r="998">
          <cell r="A998" t="str">
            <v>Sn-127m</v>
          </cell>
        </row>
        <row r="999">
          <cell r="A999" t="str">
            <v>Sn-128</v>
          </cell>
        </row>
        <row r="1000">
          <cell r="A1000" t="str">
            <v>Sn-129</v>
          </cell>
        </row>
        <row r="1001">
          <cell r="A1001" t="str">
            <v>Sn-130</v>
          </cell>
        </row>
        <row r="1002">
          <cell r="A1002" t="str">
            <v>Sn-130m</v>
          </cell>
        </row>
        <row r="1003">
          <cell r="A1003" t="str">
            <v>Sr-79</v>
          </cell>
        </row>
        <row r="1004">
          <cell r="A1004" t="str">
            <v>Sr-80</v>
          </cell>
        </row>
        <row r="1005">
          <cell r="A1005" t="str">
            <v>Sr-81</v>
          </cell>
        </row>
        <row r="1006">
          <cell r="A1006" t="str">
            <v>Sr-82</v>
          </cell>
        </row>
        <row r="1007">
          <cell r="A1007" t="str">
            <v>Sr-83</v>
          </cell>
        </row>
        <row r="1008">
          <cell r="A1008" t="str">
            <v>Sr-85</v>
          </cell>
        </row>
        <row r="1009">
          <cell r="A1009" t="str">
            <v>Sr-85m</v>
          </cell>
        </row>
        <row r="1010">
          <cell r="A1010" t="str">
            <v>Sr-87m</v>
          </cell>
        </row>
        <row r="1011">
          <cell r="A1011" t="str">
            <v>Sr-89</v>
          </cell>
        </row>
        <row r="1012">
          <cell r="A1012" t="str">
            <v>Sr-90</v>
          </cell>
        </row>
        <row r="1013">
          <cell r="A1013" t="str">
            <v>Sr-91</v>
          </cell>
        </row>
        <row r="1014">
          <cell r="A1014" t="str">
            <v>Sr-92</v>
          </cell>
        </row>
        <row r="1015">
          <cell r="A1015" t="str">
            <v>Sr-93</v>
          </cell>
        </row>
        <row r="1016">
          <cell r="A1016" t="str">
            <v>Sr-94</v>
          </cell>
        </row>
        <row r="1017">
          <cell r="A1017" t="str">
            <v>Ta-170</v>
          </cell>
        </row>
        <row r="1018">
          <cell r="A1018" t="str">
            <v>Ta-172</v>
          </cell>
        </row>
        <row r="1019">
          <cell r="A1019" t="str">
            <v>Ta-173</v>
          </cell>
        </row>
        <row r="1020">
          <cell r="A1020" t="str">
            <v>Ta-174</v>
          </cell>
        </row>
        <row r="1021">
          <cell r="A1021" t="str">
            <v>Ta-175</v>
          </cell>
        </row>
        <row r="1022">
          <cell r="A1022" t="str">
            <v>Ta-176</v>
          </cell>
        </row>
        <row r="1023">
          <cell r="A1023" t="str">
            <v>Ta-177</v>
          </cell>
        </row>
        <row r="1024">
          <cell r="A1024" t="str">
            <v>Ta-178</v>
          </cell>
        </row>
        <row r="1025">
          <cell r="A1025" t="str">
            <v>Ta-178m</v>
          </cell>
        </row>
        <row r="1026">
          <cell r="A1026" t="str">
            <v>Ta-179</v>
          </cell>
        </row>
        <row r="1027">
          <cell r="A1027" t="str">
            <v>Ta-180</v>
          </cell>
        </row>
        <row r="1028">
          <cell r="A1028" t="str">
            <v>Ta-182</v>
          </cell>
        </row>
        <row r="1029">
          <cell r="A1029" t="str">
            <v>Ta-182m</v>
          </cell>
        </row>
        <row r="1030">
          <cell r="A1030" t="str">
            <v>Ta-183</v>
          </cell>
        </row>
        <row r="1031">
          <cell r="A1031" t="str">
            <v>Ta-184</v>
          </cell>
        </row>
        <row r="1032">
          <cell r="A1032" t="str">
            <v>Ta-185</v>
          </cell>
        </row>
        <row r="1033">
          <cell r="A1033" t="str">
            <v>Ta-186</v>
          </cell>
        </row>
        <row r="1034">
          <cell r="A1034" t="str">
            <v>Tb-146</v>
          </cell>
        </row>
        <row r="1035">
          <cell r="A1035" t="str">
            <v>Tb-147</v>
          </cell>
        </row>
        <row r="1036">
          <cell r="A1036" t="str">
            <v>Tb-147m</v>
          </cell>
        </row>
        <row r="1037">
          <cell r="A1037" t="str">
            <v>Tb-148</v>
          </cell>
        </row>
        <row r="1038">
          <cell r="A1038" t="str">
            <v>Tb-148m</v>
          </cell>
        </row>
        <row r="1039">
          <cell r="A1039" t="str">
            <v>Tb-149</v>
          </cell>
        </row>
        <row r="1040">
          <cell r="A1040" t="str">
            <v>Tb-149m</v>
          </cell>
        </row>
        <row r="1041">
          <cell r="A1041" t="str">
            <v>Tb-150</v>
          </cell>
        </row>
        <row r="1042">
          <cell r="A1042" t="str">
            <v>Tb-150m</v>
          </cell>
        </row>
        <row r="1043">
          <cell r="A1043" t="str">
            <v>Tb-151</v>
          </cell>
        </row>
        <row r="1044">
          <cell r="A1044" t="str">
            <v>Tb-151m</v>
          </cell>
        </row>
        <row r="1045">
          <cell r="A1045" t="str">
            <v>Tb-152</v>
          </cell>
        </row>
        <row r="1046">
          <cell r="A1046" t="str">
            <v>Tb-152m</v>
          </cell>
        </row>
        <row r="1047">
          <cell r="A1047" t="str">
            <v>Tb-153</v>
          </cell>
        </row>
        <row r="1048">
          <cell r="A1048" t="str">
            <v>Tb-154</v>
          </cell>
        </row>
        <row r="1049">
          <cell r="A1049" t="str">
            <v>Tb-155</v>
          </cell>
        </row>
        <row r="1050">
          <cell r="A1050" t="str">
            <v>Tb-156</v>
          </cell>
        </row>
        <row r="1051">
          <cell r="A1051" t="str">
            <v>Tb-156m</v>
          </cell>
        </row>
        <row r="1052">
          <cell r="A1052" t="str">
            <v>Tb-156n</v>
          </cell>
        </row>
        <row r="1053">
          <cell r="A1053" t="str">
            <v>Tb-157</v>
          </cell>
        </row>
        <row r="1054">
          <cell r="A1054" t="str">
            <v>Tb-158</v>
          </cell>
        </row>
        <row r="1055">
          <cell r="A1055" t="str">
            <v>Tb-160</v>
          </cell>
        </row>
        <row r="1056">
          <cell r="A1056" t="str">
            <v>Tb-161</v>
          </cell>
        </row>
        <row r="1057">
          <cell r="A1057" t="str">
            <v>Tb-162</v>
          </cell>
        </row>
        <row r="1058">
          <cell r="A1058" t="str">
            <v>Tb-163</v>
          </cell>
        </row>
        <row r="1059">
          <cell r="A1059" t="str">
            <v>Tb-164</v>
          </cell>
        </row>
        <row r="1060">
          <cell r="A1060" t="str">
            <v>Tb-165</v>
          </cell>
        </row>
        <row r="1061">
          <cell r="A1061" t="str">
            <v>Tc-101</v>
          </cell>
        </row>
        <row r="1062">
          <cell r="A1062" t="str">
            <v>Tc-102</v>
          </cell>
        </row>
        <row r="1063">
          <cell r="A1063" t="str">
            <v>Tc-102m</v>
          </cell>
        </row>
        <row r="1064">
          <cell r="A1064" t="str">
            <v>Tc-104</v>
          </cell>
        </row>
        <row r="1065">
          <cell r="A1065" t="str">
            <v>Tc-105</v>
          </cell>
        </row>
        <row r="1066">
          <cell r="A1066" t="str">
            <v>Tc-91</v>
          </cell>
        </row>
        <row r="1067">
          <cell r="A1067" t="str">
            <v>Tc-91m</v>
          </cell>
        </row>
        <row r="1068">
          <cell r="A1068" t="str">
            <v>Tc-92</v>
          </cell>
        </row>
        <row r="1069">
          <cell r="A1069" t="str">
            <v>Tc-93</v>
          </cell>
        </row>
        <row r="1070">
          <cell r="A1070" t="str">
            <v>Tc-93m</v>
          </cell>
        </row>
        <row r="1071">
          <cell r="A1071" t="str">
            <v>Tc-94</v>
          </cell>
        </row>
        <row r="1072">
          <cell r="A1072" t="str">
            <v>Tc-94m</v>
          </cell>
        </row>
        <row r="1073">
          <cell r="A1073" t="str">
            <v>Tc-95</v>
          </cell>
        </row>
        <row r="1074">
          <cell r="A1074" t="str">
            <v>Tc-95m</v>
          </cell>
        </row>
        <row r="1075">
          <cell r="A1075" t="str">
            <v>Tc-96</v>
          </cell>
        </row>
        <row r="1076">
          <cell r="A1076" t="str">
            <v>Tc-96m</v>
          </cell>
        </row>
        <row r="1077">
          <cell r="A1077" t="str">
            <v>Tc-97</v>
          </cell>
        </row>
        <row r="1078">
          <cell r="A1078" t="str">
            <v>Tc-97m</v>
          </cell>
        </row>
        <row r="1079">
          <cell r="A1079" t="str">
            <v>Tc-98</v>
          </cell>
        </row>
        <row r="1080">
          <cell r="A1080" t="str">
            <v>Tc-99</v>
          </cell>
        </row>
        <row r="1081">
          <cell r="A1081" t="str">
            <v>Tc-99m</v>
          </cell>
        </row>
        <row r="1082">
          <cell r="A1082" t="str">
            <v>Te-113</v>
          </cell>
        </row>
        <row r="1083">
          <cell r="A1083" t="str">
            <v>Te-114</v>
          </cell>
        </row>
        <row r="1084">
          <cell r="A1084" t="str">
            <v>Te-115</v>
          </cell>
        </row>
        <row r="1085">
          <cell r="A1085" t="str">
            <v>Te-115m</v>
          </cell>
        </row>
        <row r="1086">
          <cell r="A1086" t="str">
            <v>Te-116</v>
          </cell>
        </row>
        <row r="1087">
          <cell r="A1087" t="str">
            <v>Te-117</v>
          </cell>
        </row>
        <row r="1088">
          <cell r="A1088" t="str">
            <v>Te-118</v>
          </cell>
        </row>
        <row r="1089">
          <cell r="A1089" t="str">
            <v>Te-119</v>
          </cell>
        </row>
        <row r="1090">
          <cell r="A1090" t="str">
            <v>Te-119m</v>
          </cell>
        </row>
        <row r="1091">
          <cell r="A1091" t="str">
            <v>Te-121</v>
          </cell>
        </row>
        <row r="1092">
          <cell r="A1092" t="str">
            <v>Te-121m</v>
          </cell>
        </row>
        <row r="1093">
          <cell r="A1093" t="str">
            <v>Te-123</v>
          </cell>
        </row>
        <row r="1094">
          <cell r="A1094" t="str">
            <v>Te-123m</v>
          </cell>
        </row>
        <row r="1095">
          <cell r="A1095" t="str">
            <v>Te-125m</v>
          </cell>
        </row>
        <row r="1096">
          <cell r="A1096" t="str">
            <v>Te-127</v>
          </cell>
        </row>
        <row r="1097">
          <cell r="A1097" t="str">
            <v>Te-127m</v>
          </cell>
        </row>
        <row r="1098">
          <cell r="A1098" t="str">
            <v>Te-129</v>
          </cell>
        </row>
        <row r="1099">
          <cell r="A1099" t="str">
            <v>Te-129m</v>
          </cell>
        </row>
        <row r="1100">
          <cell r="A1100" t="str">
            <v>Te-131</v>
          </cell>
        </row>
        <row r="1101">
          <cell r="A1101" t="str">
            <v>Te-131m</v>
          </cell>
        </row>
        <row r="1102">
          <cell r="A1102" t="str">
            <v>Te-132</v>
          </cell>
        </row>
        <row r="1103">
          <cell r="A1103" t="str">
            <v>Te-133</v>
          </cell>
        </row>
        <row r="1104">
          <cell r="A1104" t="str">
            <v>Te-133m</v>
          </cell>
        </row>
        <row r="1105">
          <cell r="A1105" t="str">
            <v>Te-134</v>
          </cell>
        </row>
        <row r="1106">
          <cell r="A1106" t="str">
            <v>Th-223</v>
          </cell>
        </row>
        <row r="1107">
          <cell r="A1107" t="str">
            <v>Th-224</v>
          </cell>
        </row>
        <row r="1108">
          <cell r="A1108" t="str">
            <v>Th-226</v>
          </cell>
        </row>
        <row r="1109">
          <cell r="A1109" t="str">
            <v>Th-227</v>
          </cell>
        </row>
        <row r="1110">
          <cell r="A1110" t="str">
            <v>Th-228</v>
          </cell>
        </row>
        <row r="1111">
          <cell r="A1111" t="str">
            <v>Th-229</v>
          </cell>
        </row>
        <row r="1112">
          <cell r="A1112" t="str">
            <v>Th-230</v>
          </cell>
        </row>
        <row r="1113">
          <cell r="A1113" t="str">
            <v>Th-231</v>
          </cell>
        </row>
        <row r="1114">
          <cell r="A1114" t="str">
            <v>Th-232</v>
          </cell>
        </row>
        <row r="1115">
          <cell r="A1115" t="str">
            <v>Th-233</v>
          </cell>
        </row>
        <row r="1116">
          <cell r="A1116" t="str">
            <v>Th-234</v>
          </cell>
        </row>
        <row r="1117">
          <cell r="A1117" t="str">
            <v>Th-235</v>
          </cell>
        </row>
        <row r="1118">
          <cell r="A1118" t="str">
            <v>Th-236</v>
          </cell>
        </row>
        <row r="1119">
          <cell r="A1119" t="str">
            <v>Ti-44</v>
          </cell>
        </row>
        <row r="1120">
          <cell r="A1120" t="str">
            <v>Ti-45</v>
          </cell>
        </row>
        <row r="1121">
          <cell r="A1121" t="str">
            <v>Ti-51</v>
          </cell>
        </row>
        <row r="1122">
          <cell r="A1122" t="str">
            <v>Ti-52</v>
          </cell>
        </row>
        <row r="1123">
          <cell r="A1123" t="str">
            <v>Tl-190</v>
          </cell>
        </row>
        <row r="1124">
          <cell r="A1124" t="str">
            <v>Tl-190m</v>
          </cell>
        </row>
        <row r="1125">
          <cell r="A1125" t="str">
            <v>Tl-194</v>
          </cell>
        </row>
        <row r="1126">
          <cell r="A1126" t="str">
            <v>Tl-194m</v>
          </cell>
        </row>
        <row r="1127">
          <cell r="A1127" t="str">
            <v>Tl-195</v>
          </cell>
        </row>
        <row r="1128">
          <cell r="A1128" t="str">
            <v>Tl-196</v>
          </cell>
        </row>
        <row r="1129">
          <cell r="A1129" t="str">
            <v>Tl-197</v>
          </cell>
        </row>
        <row r="1130">
          <cell r="A1130" t="str">
            <v>Tl-198</v>
          </cell>
        </row>
        <row r="1131">
          <cell r="A1131" t="str">
            <v>Tl-198m</v>
          </cell>
        </row>
        <row r="1132">
          <cell r="A1132" t="str">
            <v>Tl-199</v>
          </cell>
        </row>
        <row r="1133">
          <cell r="A1133" t="str">
            <v>Tl-200</v>
          </cell>
        </row>
        <row r="1134">
          <cell r="A1134" t="str">
            <v>Tl-201</v>
          </cell>
        </row>
        <row r="1135">
          <cell r="A1135" t="str">
            <v>Tl-202</v>
          </cell>
        </row>
        <row r="1136">
          <cell r="A1136" t="str">
            <v>Tl-204</v>
          </cell>
        </row>
        <row r="1137">
          <cell r="A1137" t="str">
            <v>Tl-206</v>
          </cell>
        </row>
        <row r="1138">
          <cell r="A1138" t="str">
            <v>Tl-206m</v>
          </cell>
        </row>
        <row r="1139">
          <cell r="A1139" t="str">
            <v>Tl-207</v>
          </cell>
        </row>
        <row r="1140">
          <cell r="A1140" t="str">
            <v>Tl-208</v>
          </cell>
        </row>
        <row r="1141">
          <cell r="A1141" t="str">
            <v>Tl-209</v>
          </cell>
        </row>
        <row r="1142">
          <cell r="A1142" t="str">
            <v>Tl-210</v>
          </cell>
        </row>
        <row r="1143">
          <cell r="A1143" t="str">
            <v>Tm-161</v>
          </cell>
        </row>
        <row r="1144">
          <cell r="A1144" t="str">
            <v>Tm-162</v>
          </cell>
        </row>
        <row r="1145">
          <cell r="A1145" t="str">
            <v>Tm-163</v>
          </cell>
        </row>
        <row r="1146">
          <cell r="A1146" t="str">
            <v>Tm-164</v>
          </cell>
        </row>
        <row r="1147">
          <cell r="A1147" t="str">
            <v>Tm-165</v>
          </cell>
        </row>
        <row r="1148">
          <cell r="A1148" t="str">
            <v>Tm-166</v>
          </cell>
        </row>
        <row r="1149">
          <cell r="A1149" t="str">
            <v>Tm-167</v>
          </cell>
        </row>
        <row r="1150">
          <cell r="A1150" t="str">
            <v>Tm-168</v>
          </cell>
        </row>
        <row r="1151">
          <cell r="A1151" t="str">
            <v>Tm-170</v>
          </cell>
        </row>
        <row r="1152">
          <cell r="A1152" t="str">
            <v>Tm-171</v>
          </cell>
        </row>
        <row r="1153">
          <cell r="A1153" t="str">
            <v>Tm-172</v>
          </cell>
        </row>
        <row r="1154">
          <cell r="A1154" t="str">
            <v>Tm-173</v>
          </cell>
        </row>
        <row r="1155">
          <cell r="A1155" t="str">
            <v>Tm-174</v>
          </cell>
        </row>
        <row r="1156">
          <cell r="A1156" t="str">
            <v>Tm-175</v>
          </cell>
        </row>
        <row r="1157">
          <cell r="A1157" t="str">
            <v>Tm-176</v>
          </cell>
        </row>
        <row r="1158">
          <cell r="A1158" t="str">
            <v>U-227</v>
          </cell>
        </row>
        <row r="1159">
          <cell r="A1159" t="str">
            <v>U-228</v>
          </cell>
        </row>
        <row r="1160">
          <cell r="A1160" t="str">
            <v>U-230</v>
          </cell>
        </row>
        <row r="1161">
          <cell r="A1161" t="str">
            <v>U-231</v>
          </cell>
        </row>
        <row r="1162">
          <cell r="A1162" t="str">
            <v>U-232</v>
          </cell>
        </row>
        <row r="1163">
          <cell r="A1163" t="str">
            <v>U-233</v>
          </cell>
        </row>
        <row r="1164">
          <cell r="A1164" t="str">
            <v>U-234</v>
          </cell>
        </row>
        <row r="1165">
          <cell r="A1165" t="str">
            <v>U-235</v>
          </cell>
        </row>
        <row r="1166">
          <cell r="A1166" t="str">
            <v>U-235m</v>
          </cell>
        </row>
        <row r="1167">
          <cell r="A1167" t="str">
            <v>U-236</v>
          </cell>
        </row>
        <row r="1168">
          <cell r="A1168" t="str">
            <v>U-237</v>
          </cell>
        </row>
        <row r="1169">
          <cell r="A1169" t="str">
            <v>U-238</v>
          </cell>
        </row>
        <row r="1170">
          <cell r="A1170" t="str">
            <v>U-239</v>
          </cell>
        </row>
        <row r="1171">
          <cell r="A1171" t="str">
            <v>U-240</v>
          </cell>
        </row>
        <row r="1172">
          <cell r="A1172" t="str">
            <v>U-242</v>
          </cell>
        </row>
        <row r="1173">
          <cell r="A1173" t="str">
            <v>V-47</v>
          </cell>
        </row>
        <row r="1174">
          <cell r="A1174" t="str">
            <v>V-48</v>
          </cell>
        </row>
        <row r="1175">
          <cell r="A1175" t="str">
            <v>V-49</v>
          </cell>
        </row>
        <row r="1176">
          <cell r="A1176" t="str">
            <v>V-50</v>
          </cell>
        </row>
        <row r="1177">
          <cell r="A1177" t="str">
            <v>V-52</v>
          </cell>
        </row>
        <row r="1178">
          <cell r="A1178" t="str">
            <v>V-53</v>
          </cell>
        </row>
        <row r="1179">
          <cell r="A1179" t="str">
            <v>W-177</v>
          </cell>
        </row>
        <row r="1180">
          <cell r="A1180" t="str">
            <v>W-178</v>
          </cell>
        </row>
        <row r="1181">
          <cell r="A1181" t="str">
            <v>W-179</v>
          </cell>
        </row>
        <row r="1182">
          <cell r="A1182" t="str">
            <v>W-179m</v>
          </cell>
        </row>
        <row r="1183">
          <cell r="A1183" t="str">
            <v>W-181</v>
          </cell>
        </row>
        <row r="1184">
          <cell r="A1184" t="str">
            <v>W-185</v>
          </cell>
        </row>
        <row r="1185">
          <cell r="A1185" t="str">
            <v>W-185m</v>
          </cell>
        </row>
        <row r="1186">
          <cell r="A1186" t="str">
            <v>W-187</v>
          </cell>
        </row>
        <row r="1187">
          <cell r="A1187" t="str">
            <v>W-188</v>
          </cell>
        </row>
        <row r="1188">
          <cell r="A1188" t="str">
            <v>W-190</v>
          </cell>
        </row>
        <row r="1189">
          <cell r="A1189" t="str">
            <v>Xe-120</v>
          </cell>
        </row>
        <row r="1190">
          <cell r="A1190" t="str">
            <v>Xe-121</v>
          </cell>
        </row>
        <row r="1191">
          <cell r="A1191" t="str">
            <v>Xe-122</v>
          </cell>
        </row>
        <row r="1192">
          <cell r="A1192" t="str">
            <v>Xe-123</v>
          </cell>
        </row>
        <row r="1193">
          <cell r="A1193" t="str">
            <v>Xe-125</v>
          </cell>
        </row>
        <row r="1194">
          <cell r="A1194" t="str">
            <v>Xe-127</v>
          </cell>
        </row>
        <row r="1195">
          <cell r="A1195" t="str">
            <v>Xe-127m</v>
          </cell>
        </row>
        <row r="1196">
          <cell r="A1196" t="str">
            <v>Xe-129m</v>
          </cell>
        </row>
        <row r="1197">
          <cell r="A1197" t="str">
            <v>Xe-131m</v>
          </cell>
        </row>
        <row r="1198">
          <cell r="A1198" t="str">
            <v>Xe-133</v>
          </cell>
        </row>
        <row r="1199">
          <cell r="A1199" t="str">
            <v>Xe-133m</v>
          </cell>
        </row>
        <row r="1200">
          <cell r="A1200" t="str">
            <v>Xe-135</v>
          </cell>
        </row>
        <row r="1201">
          <cell r="A1201" t="str">
            <v>Xe-135m</v>
          </cell>
        </row>
        <row r="1202">
          <cell r="A1202" t="str">
            <v>Xe-137</v>
          </cell>
        </row>
        <row r="1203">
          <cell r="A1203" t="str">
            <v>Xe-138</v>
          </cell>
        </row>
        <row r="1204">
          <cell r="A1204" t="str">
            <v>Y-81</v>
          </cell>
        </row>
        <row r="1205">
          <cell r="A1205" t="str">
            <v>Y-83</v>
          </cell>
        </row>
        <row r="1206">
          <cell r="A1206" t="str">
            <v>Y-83m</v>
          </cell>
        </row>
        <row r="1207">
          <cell r="A1207" t="str">
            <v>Y-84m</v>
          </cell>
        </row>
        <row r="1208">
          <cell r="A1208" t="str">
            <v>Y-85</v>
          </cell>
        </row>
        <row r="1209">
          <cell r="A1209" t="str">
            <v>Y-85m</v>
          </cell>
        </row>
        <row r="1210">
          <cell r="A1210" t="str">
            <v>Y-86</v>
          </cell>
        </row>
        <row r="1211">
          <cell r="A1211" t="str">
            <v>Y-86m</v>
          </cell>
        </row>
        <row r="1212">
          <cell r="A1212" t="str">
            <v>Y-87</v>
          </cell>
        </row>
        <row r="1213">
          <cell r="A1213" t="str">
            <v>Y-87m</v>
          </cell>
        </row>
        <row r="1214">
          <cell r="A1214" t="str">
            <v>Y-88</v>
          </cell>
        </row>
        <row r="1215">
          <cell r="A1215" t="str">
            <v>Y-89m</v>
          </cell>
        </row>
        <row r="1216">
          <cell r="A1216" t="str">
            <v>Y-90</v>
          </cell>
        </row>
        <row r="1217">
          <cell r="A1217" t="str">
            <v>Y-90m</v>
          </cell>
        </row>
        <row r="1218">
          <cell r="A1218" t="str">
            <v>Y-91</v>
          </cell>
        </row>
        <row r="1219">
          <cell r="A1219" t="str">
            <v>Y-91m</v>
          </cell>
        </row>
        <row r="1220">
          <cell r="A1220" t="str">
            <v>Y-92</v>
          </cell>
        </row>
        <row r="1221">
          <cell r="A1221" t="str">
            <v>Y-93</v>
          </cell>
        </row>
        <row r="1222">
          <cell r="A1222" t="str">
            <v>Y-94</v>
          </cell>
        </row>
        <row r="1223">
          <cell r="A1223" t="str">
            <v>Y-95</v>
          </cell>
        </row>
        <row r="1224">
          <cell r="A1224" t="str">
            <v>Yb-162</v>
          </cell>
        </row>
        <row r="1225">
          <cell r="A1225" t="str">
            <v>Yb-163</v>
          </cell>
        </row>
        <row r="1226">
          <cell r="A1226" t="str">
            <v>Yb-164</v>
          </cell>
        </row>
        <row r="1227">
          <cell r="A1227" t="str">
            <v>Yb-165</v>
          </cell>
        </row>
        <row r="1228">
          <cell r="A1228" t="str">
            <v>Yb-166</v>
          </cell>
        </row>
        <row r="1229">
          <cell r="A1229" t="str">
            <v>Yb-167</v>
          </cell>
        </row>
        <row r="1230">
          <cell r="A1230" t="str">
            <v>Yb-169</v>
          </cell>
        </row>
        <row r="1231">
          <cell r="A1231" t="str">
            <v>Yb-175</v>
          </cell>
        </row>
        <row r="1232">
          <cell r="A1232" t="str">
            <v>Yb-177</v>
          </cell>
        </row>
        <row r="1233">
          <cell r="A1233" t="str">
            <v>Yb-178</v>
          </cell>
        </row>
        <row r="1234">
          <cell r="A1234" t="str">
            <v>Yb-179</v>
          </cell>
        </row>
        <row r="1235">
          <cell r="A1235" t="str">
            <v>Zn-60</v>
          </cell>
        </row>
        <row r="1236">
          <cell r="A1236" t="str">
            <v>Zn-61</v>
          </cell>
        </row>
        <row r="1237">
          <cell r="A1237" t="str">
            <v>Zn-62</v>
          </cell>
        </row>
        <row r="1238">
          <cell r="A1238" t="str">
            <v>Zn-63</v>
          </cell>
        </row>
        <row r="1239">
          <cell r="A1239" t="str">
            <v>Zn-65</v>
          </cell>
        </row>
        <row r="1240">
          <cell r="A1240" t="str">
            <v>Zn-69</v>
          </cell>
        </row>
        <row r="1241">
          <cell r="A1241" t="str">
            <v>Zn-69m</v>
          </cell>
        </row>
        <row r="1242">
          <cell r="A1242" t="str">
            <v>Zn-71</v>
          </cell>
        </row>
        <row r="1243">
          <cell r="A1243" t="str">
            <v>Zn-71m</v>
          </cell>
        </row>
        <row r="1244">
          <cell r="A1244" t="str">
            <v>Zn-72</v>
          </cell>
        </row>
        <row r="1245">
          <cell r="A1245" t="str">
            <v>Zr-85</v>
          </cell>
        </row>
        <row r="1246">
          <cell r="A1246" t="str">
            <v>Zr-86</v>
          </cell>
        </row>
        <row r="1247">
          <cell r="A1247" t="str">
            <v>Zr-87</v>
          </cell>
        </row>
        <row r="1248">
          <cell r="A1248" t="str">
            <v>Zr-88</v>
          </cell>
        </row>
        <row r="1249">
          <cell r="A1249" t="str">
            <v>Zr-89</v>
          </cell>
        </row>
        <row r="1250">
          <cell r="A1250" t="str">
            <v>Zr-89m</v>
          </cell>
        </row>
        <row r="1251">
          <cell r="A1251" t="str">
            <v>Zr-93</v>
          </cell>
        </row>
        <row r="1252">
          <cell r="A1252" t="str">
            <v>Zr-95</v>
          </cell>
        </row>
        <row r="1253">
          <cell r="A1253" t="str">
            <v>Zr-97</v>
          </cell>
        </row>
      </sheetData>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urce Term Template"/>
      <sheetName val="Toxic Template"/>
      <sheetName val="Documentation for APAD"/>
      <sheetName val="Documentation for Toxic"/>
      <sheetName val="Radionuclide Info"/>
      <sheetName val="IDAPA 585 586 Toxic Limits"/>
      <sheetName val="NESHAP vs Toxic"/>
    </sheetNames>
    <sheetDataSet>
      <sheetData sheetId="0" refreshError="1"/>
      <sheetData sheetId="1" refreshError="1"/>
      <sheetData sheetId="2" refreshError="1"/>
      <sheetData sheetId="3" refreshError="1"/>
      <sheetData sheetId="4">
        <row r="2">
          <cell r="A2" t="str">
            <v>Ac-227</v>
          </cell>
          <cell r="B2">
            <v>72.37</v>
          </cell>
          <cell r="C2">
            <v>23000</v>
          </cell>
          <cell r="D2">
            <v>1050</v>
          </cell>
          <cell r="E2">
            <v>3200</v>
          </cell>
          <cell r="F2">
            <v>2880</v>
          </cell>
        </row>
        <row r="3">
          <cell r="A3" t="str">
            <v>Ag-105</v>
          </cell>
          <cell r="B3" t="str">
            <v>No SA Identified</v>
          </cell>
          <cell r="C3">
            <v>5</v>
          </cell>
          <cell r="D3">
            <v>961.78</v>
          </cell>
          <cell r="E3">
            <v>2162</v>
          </cell>
          <cell r="F3">
            <v>1945.8</v>
          </cell>
        </row>
        <row r="4">
          <cell r="A4" t="str">
            <v>Ag-108m</v>
          </cell>
          <cell r="B4">
            <v>26.1</v>
          </cell>
          <cell r="C4">
            <v>3500</v>
          </cell>
          <cell r="D4">
            <v>961.78</v>
          </cell>
          <cell r="E4">
            <v>2162</v>
          </cell>
          <cell r="F4">
            <v>1945.8</v>
          </cell>
        </row>
        <row r="5">
          <cell r="A5" t="str">
            <v>Ag-110m</v>
          </cell>
          <cell r="B5">
            <v>4710</v>
          </cell>
          <cell r="C5">
            <v>150</v>
          </cell>
          <cell r="D5">
            <v>961.78</v>
          </cell>
          <cell r="E5">
            <v>2162</v>
          </cell>
          <cell r="F5">
            <v>1945.8</v>
          </cell>
        </row>
        <row r="6">
          <cell r="A6" t="str">
            <v>Am-241</v>
          </cell>
          <cell r="B6">
            <v>3.4279999999999999</v>
          </cell>
          <cell r="C6">
            <v>13000</v>
          </cell>
          <cell r="D6">
            <v>1176</v>
          </cell>
          <cell r="E6">
            <v>2011</v>
          </cell>
          <cell r="F6">
            <v>1809.9</v>
          </cell>
        </row>
        <row r="7">
          <cell r="A7" t="str">
            <v>Am-243</v>
          </cell>
          <cell r="B7">
            <v>0.19969999999999999</v>
          </cell>
          <cell r="C7">
            <v>14000</v>
          </cell>
          <cell r="D7">
            <v>1176</v>
          </cell>
          <cell r="E7">
            <v>2011</v>
          </cell>
          <cell r="F7">
            <v>1809.9</v>
          </cell>
        </row>
        <row r="8">
          <cell r="A8" t="str">
            <v>Ar-37</v>
          </cell>
          <cell r="B8">
            <v>1270000</v>
          </cell>
          <cell r="C8">
            <v>0</v>
          </cell>
          <cell r="D8">
            <v>1176</v>
          </cell>
          <cell r="E8">
            <v>2011</v>
          </cell>
          <cell r="F8">
            <v>1809.9</v>
          </cell>
        </row>
        <row r="9">
          <cell r="A9" t="str">
            <v>Ar-39</v>
          </cell>
          <cell r="B9">
            <v>34.1</v>
          </cell>
          <cell r="C9">
            <v>2.4000000000000001E-4</v>
          </cell>
          <cell r="D9">
            <v>-189.34</v>
          </cell>
          <cell r="E9">
            <v>-185.84800000000001</v>
          </cell>
          <cell r="F9">
            <v>-189.34</v>
          </cell>
        </row>
        <row r="10">
          <cell r="A10" t="str">
            <v>Ba-133</v>
          </cell>
          <cell r="B10">
            <v>251.3</v>
          </cell>
          <cell r="C10">
            <v>240</v>
          </cell>
          <cell r="D10">
            <v>727</v>
          </cell>
          <cell r="E10">
            <v>1845</v>
          </cell>
          <cell r="F10">
            <v>1660.5</v>
          </cell>
        </row>
        <row r="11">
          <cell r="A11" t="str">
            <v>Ba-140</v>
          </cell>
          <cell r="B11">
            <v>72920</v>
          </cell>
          <cell r="C11">
            <v>8.8000000000000007</v>
          </cell>
          <cell r="D11">
            <v>727</v>
          </cell>
          <cell r="E11">
            <v>1845</v>
          </cell>
          <cell r="F11">
            <v>1660.5</v>
          </cell>
        </row>
        <row r="12">
          <cell r="A12" t="str">
            <v>Be-10</v>
          </cell>
          <cell r="B12">
            <v>2.24E-2</v>
          </cell>
          <cell r="C12">
            <v>14</v>
          </cell>
          <cell r="D12">
            <v>1287</v>
          </cell>
          <cell r="E12">
            <v>2468</v>
          </cell>
          <cell r="F12">
            <v>2221.2000000000003</v>
          </cell>
        </row>
        <row r="13">
          <cell r="A13" t="str">
            <v>C-14</v>
          </cell>
          <cell r="B13">
            <v>4.4589999999999996</v>
          </cell>
          <cell r="C13">
            <v>3.7</v>
          </cell>
          <cell r="D13">
            <v>3550</v>
          </cell>
          <cell r="E13">
            <v>3825</v>
          </cell>
          <cell r="F13">
            <v>3550</v>
          </cell>
        </row>
        <row r="14">
          <cell r="A14" t="str">
            <v>Ca-45</v>
          </cell>
          <cell r="B14" t="str">
            <v>1.80-04</v>
          </cell>
          <cell r="C14">
            <v>2</v>
          </cell>
          <cell r="D14">
            <v>842</v>
          </cell>
          <cell r="E14">
            <v>1484</v>
          </cell>
          <cell r="F14">
            <v>1335.6000000000001</v>
          </cell>
        </row>
        <row r="15">
          <cell r="A15" t="str">
            <v>Cd-109</v>
          </cell>
          <cell r="B15">
            <v>2644</v>
          </cell>
          <cell r="C15">
            <v>8</v>
          </cell>
          <cell r="D15">
            <v>321.06900000000002</v>
          </cell>
          <cell r="E15">
            <v>767</v>
          </cell>
          <cell r="F15">
            <v>690.30000000000007</v>
          </cell>
        </row>
        <row r="16">
          <cell r="A16" t="str">
            <v>Cd-115m</v>
          </cell>
          <cell r="B16">
            <v>25500</v>
          </cell>
          <cell r="C16">
            <v>5.9</v>
          </cell>
          <cell r="D16">
            <v>321.06900000000002</v>
          </cell>
          <cell r="E16">
            <v>767</v>
          </cell>
          <cell r="F16">
            <v>690.30000000000007</v>
          </cell>
        </row>
        <row r="17">
          <cell r="A17" t="str">
            <v>Ce-139</v>
          </cell>
          <cell r="B17">
            <v>6820</v>
          </cell>
          <cell r="C17">
            <v>5</v>
          </cell>
          <cell r="D17">
            <v>799</v>
          </cell>
          <cell r="E17">
            <v>3443</v>
          </cell>
          <cell r="F17">
            <v>3098.7000000000003</v>
          </cell>
        </row>
        <row r="18">
          <cell r="A18" t="str">
            <v>Ce-141</v>
          </cell>
          <cell r="B18">
            <v>28490</v>
          </cell>
          <cell r="C18">
            <v>1.8</v>
          </cell>
          <cell r="D18">
            <v>799</v>
          </cell>
          <cell r="E18">
            <v>3443</v>
          </cell>
          <cell r="F18">
            <v>3098.7000000000003</v>
          </cell>
        </row>
        <row r="19">
          <cell r="A19" t="str">
            <v>Ce-144</v>
          </cell>
          <cell r="B19">
            <v>3193</v>
          </cell>
          <cell r="C19">
            <v>28</v>
          </cell>
          <cell r="D19">
            <v>799</v>
          </cell>
          <cell r="E19">
            <v>3443</v>
          </cell>
          <cell r="F19">
            <v>3098.7000000000003</v>
          </cell>
        </row>
        <row r="20">
          <cell r="A20" t="str">
            <v>Cf-252</v>
          </cell>
          <cell r="B20">
            <v>540</v>
          </cell>
          <cell r="C20">
            <v>6100</v>
          </cell>
          <cell r="D20">
            <v>900</v>
          </cell>
          <cell r="E20">
            <v>1472</v>
          </cell>
          <cell r="F20">
            <v>1324.8</v>
          </cell>
        </row>
        <row r="21">
          <cell r="A21" t="str">
            <v>Cl-36</v>
          </cell>
          <cell r="B21">
            <v>3.3119999999999997E-2</v>
          </cell>
          <cell r="C21">
            <v>2900</v>
          </cell>
          <cell r="D21">
            <v>-101.5</v>
          </cell>
          <cell r="E21">
            <v>-34.04</v>
          </cell>
          <cell r="F21">
            <v>-37.444000000000003</v>
          </cell>
        </row>
        <row r="22">
          <cell r="A22" t="str">
            <v>Cm-244</v>
          </cell>
          <cell r="B22">
            <v>80.900000000000006</v>
          </cell>
          <cell r="C22">
            <v>8300</v>
          </cell>
          <cell r="D22">
            <v>1345</v>
          </cell>
          <cell r="E22">
            <v>3100</v>
          </cell>
          <cell r="F22">
            <v>2790</v>
          </cell>
        </row>
        <row r="23">
          <cell r="A23" t="str">
            <v>Co-57</v>
          </cell>
          <cell r="B23">
            <v>8460</v>
          </cell>
          <cell r="C23">
            <v>7.7</v>
          </cell>
          <cell r="D23">
            <v>1495</v>
          </cell>
          <cell r="E23">
            <v>2927</v>
          </cell>
          <cell r="F23">
            <v>2634.3</v>
          </cell>
        </row>
        <row r="24">
          <cell r="A24" t="str">
            <v>Co-58</v>
          </cell>
          <cell r="B24">
            <v>31800</v>
          </cell>
          <cell r="C24">
            <v>17</v>
          </cell>
          <cell r="D24">
            <v>1495</v>
          </cell>
          <cell r="E24">
            <v>2927</v>
          </cell>
          <cell r="F24">
            <v>2634.3</v>
          </cell>
        </row>
        <row r="25">
          <cell r="A25" t="str">
            <v>Co-60</v>
          </cell>
          <cell r="B25">
            <v>1131</v>
          </cell>
          <cell r="C25">
            <v>880</v>
          </cell>
          <cell r="D25">
            <v>1495</v>
          </cell>
          <cell r="E25">
            <v>2927</v>
          </cell>
          <cell r="F25">
            <v>2634.3</v>
          </cell>
        </row>
        <row r="26">
          <cell r="A26" t="str">
            <v>Co-60m</v>
          </cell>
          <cell r="B26">
            <v>299000000</v>
          </cell>
          <cell r="C26">
            <v>3.8E-3</v>
          </cell>
          <cell r="D26">
            <v>1495</v>
          </cell>
          <cell r="E26">
            <v>2927</v>
          </cell>
          <cell r="F26">
            <v>2634.3</v>
          </cell>
        </row>
        <row r="27">
          <cell r="A27" t="str">
            <v>Cr-51</v>
          </cell>
          <cell r="B27">
            <v>92420</v>
          </cell>
          <cell r="C27">
            <v>0.24</v>
          </cell>
          <cell r="D27">
            <v>1907</v>
          </cell>
          <cell r="E27">
            <v>2671</v>
          </cell>
          <cell r="F27">
            <v>2403.9</v>
          </cell>
        </row>
        <row r="28">
          <cell r="A28" t="str">
            <v>Cs-131</v>
          </cell>
          <cell r="B28">
            <v>1.0000000000000001E-5</v>
          </cell>
          <cell r="C28">
            <v>7.2999999999999995E-2</v>
          </cell>
          <cell r="D28">
            <v>28.5</v>
          </cell>
          <cell r="E28">
            <v>671</v>
          </cell>
          <cell r="F28">
            <v>603.9</v>
          </cell>
        </row>
        <row r="29">
          <cell r="A29" t="str">
            <v>Cs-134</v>
          </cell>
          <cell r="B29">
            <v>1294</v>
          </cell>
          <cell r="C29">
            <v>440</v>
          </cell>
          <cell r="D29">
            <v>28.5</v>
          </cell>
          <cell r="E29">
            <v>671</v>
          </cell>
          <cell r="F29">
            <v>603.9</v>
          </cell>
        </row>
        <row r="30">
          <cell r="A30" t="str">
            <v>Cs-135</v>
          </cell>
          <cell r="B30">
            <v>1.15E-3</v>
          </cell>
          <cell r="C30">
            <v>86</v>
          </cell>
          <cell r="D30">
            <v>28.5</v>
          </cell>
          <cell r="E30">
            <v>671</v>
          </cell>
          <cell r="F30">
            <v>603.9</v>
          </cell>
        </row>
        <row r="31">
          <cell r="A31" t="str">
            <v>Cs-137</v>
          </cell>
          <cell r="B31">
            <v>86.53</v>
          </cell>
          <cell r="C31">
            <v>1100</v>
          </cell>
          <cell r="D31">
            <v>28.5</v>
          </cell>
          <cell r="E31">
            <v>671</v>
          </cell>
          <cell r="F31">
            <v>603.9</v>
          </cell>
        </row>
        <row r="32">
          <cell r="A32" t="str">
            <v>Eu-152</v>
          </cell>
          <cell r="B32">
            <v>181</v>
          </cell>
          <cell r="C32">
            <v>860</v>
          </cell>
          <cell r="D32">
            <v>822</v>
          </cell>
          <cell r="E32">
            <v>1529</v>
          </cell>
          <cell r="F32">
            <v>1376.1000000000001</v>
          </cell>
        </row>
        <row r="33">
          <cell r="A33" t="str">
            <v>Eu-154</v>
          </cell>
          <cell r="B33">
            <v>273.2</v>
          </cell>
          <cell r="C33">
            <v>660</v>
          </cell>
          <cell r="D33">
            <v>822</v>
          </cell>
          <cell r="E33">
            <v>1529</v>
          </cell>
          <cell r="F33">
            <v>1376.1000000000001</v>
          </cell>
        </row>
        <row r="34">
          <cell r="A34" t="str">
            <v>Eu-155</v>
          </cell>
          <cell r="B34">
            <v>470.9</v>
          </cell>
          <cell r="C34">
            <v>21</v>
          </cell>
          <cell r="D34">
            <v>822</v>
          </cell>
          <cell r="E34">
            <v>1529</v>
          </cell>
          <cell r="F34">
            <v>1376.1000000000001</v>
          </cell>
        </row>
        <row r="35">
          <cell r="A35" t="str">
            <v>Eu-156</v>
          </cell>
          <cell r="B35">
            <v>55100</v>
          </cell>
          <cell r="C35">
            <v>5.8</v>
          </cell>
          <cell r="D35">
            <v>822</v>
          </cell>
          <cell r="E35">
            <v>1529</v>
          </cell>
          <cell r="F35">
            <v>1376.1000000000001</v>
          </cell>
        </row>
        <row r="36">
          <cell r="A36" t="str">
            <v>Fe-55</v>
          </cell>
          <cell r="B36">
            <v>2409</v>
          </cell>
          <cell r="C36">
            <v>2</v>
          </cell>
          <cell r="D36">
            <v>1538</v>
          </cell>
          <cell r="E36">
            <v>2861</v>
          </cell>
          <cell r="F36">
            <v>2574.9</v>
          </cell>
        </row>
        <row r="37">
          <cell r="A37" t="str">
            <v>Fe-59</v>
          </cell>
          <cell r="B37">
            <v>49620</v>
          </cell>
          <cell r="C37">
            <v>15</v>
          </cell>
          <cell r="D37">
            <v>1538</v>
          </cell>
          <cell r="E37">
            <v>2861</v>
          </cell>
          <cell r="F37">
            <v>2574.9</v>
          </cell>
        </row>
        <row r="38">
          <cell r="A38" t="str">
            <v>Gd-153</v>
          </cell>
          <cell r="B38">
            <v>3532</v>
          </cell>
          <cell r="C38">
            <v>5.7</v>
          </cell>
          <cell r="D38">
            <v>1313</v>
          </cell>
          <cell r="E38">
            <v>3273</v>
          </cell>
          <cell r="F38">
            <v>2945.7000000000003</v>
          </cell>
        </row>
        <row r="39">
          <cell r="A39" t="str">
            <v>H-3</v>
          </cell>
          <cell r="B39">
            <v>9669</v>
          </cell>
          <cell r="C39">
            <v>7.1999999999999995E-2</v>
          </cell>
          <cell r="D39">
            <v>-259.33999999999997</v>
          </cell>
          <cell r="E39">
            <v>-252.27</v>
          </cell>
          <cell r="F39">
            <v>-259.33999999999997</v>
          </cell>
        </row>
        <row r="40">
          <cell r="A40" t="str">
            <v>Hf-175</v>
          </cell>
          <cell r="B40">
            <v>10700</v>
          </cell>
          <cell r="C40">
            <v>5.8</v>
          </cell>
          <cell r="D40">
            <v>2233</v>
          </cell>
          <cell r="E40">
            <v>4600</v>
          </cell>
          <cell r="F40">
            <v>4140</v>
          </cell>
        </row>
        <row r="41">
          <cell r="A41" t="str">
            <v>Hf-179m</v>
          </cell>
          <cell r="B41" t="str">
            <v>No SA Identified</v>
          </cell>
          <cell r="C41">
            <v>6.5</v>
          </cell>
          <cell r="D41">
            <v>2233</v>
          </cell>
          <cell r="E41">
            <v>4600</v>
          </cell>
          <cell r="F41">
            <v>4140</v>
          </cell>
        </row>
        <row r="42">
          <cell r="A42" t="str">
            <v>Hf-181</v>
          </cell>
          <cell r="B42">
            <v>17010</v>
          </cell>
          <cell r="C42">
            <v>6.8</v>
          </cell>
          <cell r="D42">
            <v>2233</v>
          </cell>
          <cell r="E42">
            <v>4600</v>
          </cell>
          <cell r="F42">
            <v>4140</v>
          </cell>
        </row>
        <row r="43">
          <cell r="A43" t="str">
            <v>Hg-203</v>
          </cell>
          <cell r="B43">
            <v>13740</v>
          </cell>
          <cell r="C43">
            <v>3.5</v>
          </cell>
          <cell r="D43">
            <v>-38.82</v>
          </cell>
          <cell r="E43">
            <v>356.61900000000003</v>
          </cell>
          <cell r="F43">
            <v>320.95710000000003</v>
          </cell>
        </row>
        <row r="44">
          <cell r="A44" t="str">
            <v>I-125</v>
          </cell>
          <cell r="B44">
            <v>17350</v>
          </cell>
          <cell r="C44">
            <v>360</v>
          </cell>
          <cell r="D44">
            <v>113.7</v>
          </cell>
          <cell r="E44">
            <v>184.4</v>
          </cell>
          <cell r="F44">
            <v>165.96</v>
          </cell>
        </row>
        <row r="45">
          <cell r="A45" t="str">
            <v>I-129</v>
          </cell>
          <cell r="B45">
            <v>1.76E-4</v>
          </cell>
          <cell r="C45">
            <v>8800</v>
          </cell>
          <cell r="D45">
            <v>113.7</v>
          </cell>
          <cell r="E45">
            <v>184.4</v>
          </cell>
          <cell r="F45">
            <v>165.96</v>
          </cell>
        </row>
        <row r="46">
          <cell r="A46" t="str">
            <v>I-131</v>
          </cell>
          <cell r="B46">
            <v>124000</v>
          </cell>
          <cell r="C46">
            <v>55</v>
          </cell>
          <cell r="D46">
            <v>113.7</v>
          </cell>
          <cell r="E46">
            <v>184.4</v>
          </cell>
          <cell r="F46">
            <v>165.96</v>
          </cell>
        </row>
        <row r="47">
          <cell r="A47" t="str">
            <v>In-114m</v>
          </cell>
          <cell r="B47">
            <v>23000</v>
          </cell>
          <cell r="C47">
            <v>7.9</v>
          </cell>
          <cell r="D47">
            <v>157</v>
          </cell>
          <cell r="E47">
            <v>2072</v>
          </cell>
          <cell r="F47">
            <v>1864.8</v>
          </cell>
        </row>
        <row r="48">
          <cell r="A48" t="str">
            <v>Ir-192</v>
          </cell>
          <cell r="B48">
            <v>9165</v>
          </cell>
          <cell r="C48">
            <v>15</v>
          </cell>
          <cell r="D48">
            <v>2446</v>
          </cell>
          <cell r="E48">
            <v>4428</v>
          </cell>
          <cell r="F48">
            <v>3985.2000000000003</v>
          </cell>
        </row>
        <row r="49">
          <cell r="A49" t="str">
            <v>Ir-192m</v>
          </cell>
          <cell r="B49" t="str">
            <v>No SA Identified</v>
          </cell>
          <cell r="C49">
            <v>0.84</v>
          </cell>
          <cell r="D49">
            <v>2446</v>
          </cell>
          <cell r="E49">
            <v>4428</v>
          </cell>
          <cell r="F49">
            <v>3985.2000000000003</v>
          </cell>
        </row>
        <row r="50">
          <cell r="A50" t="str">
            <v>K-40</v>
          </cell>
          <cell r="B50">
            <v>6.9859999999999997E-6</v>
          </cell>
          <cell r="C50">
            <v>800</v>
          </cell>
          <cell r="D50">
            <v>63.5</v>
          </cell>
          <cell r="E50">
            <v>759</v>
          </cell>
          <cell r="F50">
            <v>683.1</v>
          </cell>
        </row>
        <row r="51">
          <cell r="A51" t="str">
            <v>Kr-81</v>
          </cell>
          <cell r="B51">
            <v>2.1000000000000001E-2</v>
          </cell>
          <cell r="C51">
            <v>7.8999999999999996E-5</v>
          </cell>
          <cell r="D51">
            <v>-157.37</v>
          </cell>
          <cell r="E51">
            <v>-153.41499999999999</v>
          </cell>
          <cell r="F51">
            <v>-157.37</v>
          </cell>
        </row>
        <row r="52">
          <cell r="A52" t="str">
            <v>Kr-85</v>
          </cell>
          <cell r="B52">
            <v>393.3</v>
          </cell>
          <cell r="C52">
            <v>5.0000000000000001E-4</v>
          </cell>
          <cell r="D52">
            <v>-157.37</v>
          </cell>
          <cell r="E52">
            <v>-153.41499999999999</v>
          </cell>
          <cell r="F52">
            <v>-157.37</v>
          </cell>
        </row>
        <row r="53">
          <cell r="A53" t="str">
            <v>Lu-177m</v>
          </cell>
          <cell r="B53" t="str">
            <v>No SA Identified</v>
          </cell>
          <cell r="C53">
            <v>38</v>
          </cell>
          <cell r="D53">
            <v>1683</v>
          </cell>
          <cell r="E53">
            <v>3402</v>
          </cell>
          <cell r="F53">
            <v>3061.8</v>
          </cell>
        </row>
        <row r="54">
          <cell r="A54" t="str">
            <v>Mn-54</v>
          </cell>
          <cell r="B54">
            <v>7740</v>
          </cell>
          <cell r="C54">
            <v>54</v>
          </cell>
          <cell r="D54">
            <v>1246</v>
          </cell>
          <cell r="E54">
            <v>2061</v>
          </cell>
          <cell r="F54">
            <v>1854.9</v>
          </cell>
        </row>
        <row r="55">
          <cell r="A55" t="str">
            <v>Mo-93</v>
          </cell>
          <cell r="B55">
            <v>1.1000000000000001</v>
          </cell>
          <cell r="C55">
            <v>30</v>
          </cell>
          <cell r="D55">
            <v>2622</v>
          </cell>
          <cell r="E55">
            <v>4639</v>
          </cell>
          <cell r="F55">
            <v>4175.1000000000004</v>
          </cell>
        </row>
        <row r="56">
          <cell r="A56" t="str">
            <v>Nb-92</v>
          </cell>
          <cell r="B56" t="str">
            <v>No SA Identified</v>
          </cell>
          <cell r="C56">
            <v>3400</v>
          </cell>
          <cell r="D56">
            <v>2477</v>
          </cell>
          <cell r="E56">
            <v>4741</v>
          </cell>
          <cell r="F56">
            <v>4266.9000000000005</v>
          </cell>
        </row>
        <row r="57">
          <cell r="A57" t="str">
            <v>Nb-94</v>
          </cell>
          <cell r="B57">
            <v>0.1903</v>
          </cell>
          <cell r="C57">
            <v>3600</v>
          </cell>
          <cell r="D57">
            <v>2477</v>
          </cell>
          <cell r="E57">
            <v>4741</v>
          </cell>
          <cell r="F57">
            <v>4266.9000000000005</v>
          </cell>
        </row>
        <row r="58">
          <cell r="A58" t="str">
            <v>Nb-95</v>
          </cell>
          <cell r="B58">
            <v>39100</v>
          </cell>
          <cell r="C58">
            <v>6.4</v>
          </cell>
          <cell r="D58">
            <v>2477</v>
          </cell>
          <cell r="E58">
            <v>4741</v>
          </cell>
          <cell r="F58">
            <v>4266.9000000000005</v>
          </cell>
        </row>
        <row r="59">
          <cell r="A59" t="str">
            <v>Ni-59</v>
          </cell>
          <cell r="B59">
            <v>8.0799999999999997E-2</v>
          </cell>
          <cell r="C59">
            <v>0.91</v>
          </cell>
          <cell r="D59">
            <v>1455</v>
          </cell>
          <cell r="E59">
            <v>2913</v>
          </cell>
          <cell r="F59">
            <v>2621.7000000000003</v>
          </cell>
        </row>
        <row r="60">
          <cell r="A60" t="str">
            <v>Ni-63</v>
          </cell>
          <cell r="B60">
            <v>56.77</v>
          </cell>
          <cell r="C60">
            <v>1.8</v>
          </cell>
          <cell r="D60">
            <v>1455</v>
          </cell>
          <cell r="E60">
            <v>2913</v>
          </cell>
          <cell r="F60">
            <v>2621.7000000000003</v>
          </cell>
        </row>
        <row r="61">
          <cell r="A61" t="str">
            <v>Np-237</v>
          </cell>
          <cell r="B61">
            <v>7.0520000000000001E-4</v>
          </cell>
          <cell r="C61">
            <v>7800</v>
          </cell>
          <cell r="D61">
            <v>644</v>
          </cell>
          <cell r="E61">
            <v>3902</v>
          </cell>
          <cell r="F61">
            <v>3511.8</v>
          </cell>
        </row>
        <row r="62">
          <cell r="A62" t="str">
            <v>Os-185</v>
          </cell>
          <cell r="B62">
            <v>7500</v>
          </cell>
          <cell r="C62">
            <v>14</v>
          </cell>
          <cell r="D62">
            <v>3033</v>
          </cell>
          <cell r="E62">
            <v>5008</v>
          </cell>
          <cell r="F62">
            <v>4507.2</v>
          </cell>
        </row>
        <row r="63">
          <cell r="A63" t="str">
            <v>Os-191</v>
          </cell>
          <cell r="B63">
            <v>44400</v>
          </cell>
          <cell r="C63">
            <v>0.87</v>
          </cell>
          <cell r="D63">
            <v>3033</v>
          </cell>
          <cell r="E63">
            <v>5008</v>
          </cell>
          <cell r="F63">
            <v>4507.2</v>
          </cell>
        </row>
        <row r="64">
          <cell r="A64" t="str">
            <v>Os-194</v>
          </cell>
          <cell r="B64">
            <v>310</v>
          </cell>
          <cell r="C64">
            <v>86</v>
          </cell>
          <cell r="D64">
            <v>3033</v>
          </cell>
          <cell r="E64">
            <v>5008</v>
          </cell>
          <cell r="F64">
            <v>4507.2</v>
          </cell>
        </row>
        <row r="65">
          <cell r="A65" t="str">
            <v>P-32</v>
          </cell>
          <cell r="B65">
            <v>285700</v>
          </cell>
          <cell r="C65">
            <v>3.5</v>
          </cell>
          <cell r="D65">
            <v>44.15</v>
          </cell>
          <cell r="E65">
            <v>280.5</v>
          </cell>
          <cell r="F65">
            <v>252.45000000000002</v>
          </cell>
        </row>
        <row r="66">
          <cell r="A66" t="str">
            <v>P-33</v>
          </cell>
          <cell r="B66">
            <v>156400</v>
          </cell>
          <cell r="C66">
            <v>0.81</v>
          </cell>
          <cell r="D66">
            <v>44.15</v>
          </cell>
          <cell r="E66">
            <v>280.5</v>
          </cell>
          <cell r="F66">
            <v>252.45000000000002</v>
          </cell>
        </row>
        <row r="67">
          <cell r="A67" t="str">
            <v>Pa-231</v>
          </cell>
          <cell r="B67">
            <v>4.7300000000000002E-2</v>
          </cell>
          <cell r="C67">
            <v>31000</v>
          </cell>
          <cell r="D67">
            <v>1572</v>
          </cell>
          <cell r="E67">
            <v>4000</v>
          </cell>
          <cell r="F67">
            <v>3600</v>
          </cell>
        </row>
        <row r="68">
          <cell r="A68" t="str">
            <v>Pb-210</v>
          </cell>
          <cell r="B68">
            <v>76.38</v>
          </cell>
          <cell r="C68">
            <v>1300</v>
          </cell>
          <cell r="D68">
            <v>327.46199999999999</v>
          </cell>
          <cell r="E68">
            <v>1749</v>
          </cell>
          <cell r="F68">
            <v>1574.1000000000001</v>
          </cell>
        </row>
        <row r="69">
          <cell r="A69" t="str">
            <v>Pd-103</v>
          </cell>
          <cell r="B69">
            <v>75000</v>
          </cell>
          <cell r="C69">
            <v>0.21</v>
          </cell>
          <cell r="D69">
            <v>1555</v>
          </cell>
          <cell r="E69">
            <v>2963</v>
          </cell>
          <cell r="F69">
            <v>2666.7000000000003</v>
          </cell>
        </row>
        <row r="70">
          <cell r="A70" t="str">
            <v>Pm-145</v>
          </cell>
          <cell r="B70">
            <v>139.4</v>
          </cell>
          <cell r="C70">
            <v>26</v>
          </cell>
          <cell r="D70">
            <v>1042</v>
          </cell>
          <cell r="E70">
            <v>3000</v>
          </cell>
          <cell r="F70">
            <v>2700</v>
          </cell>
        </row>
        <row r="71">
          <cell r="A71" t="str">
            <v>Pm-147</v>
          </cell>
          <cell r="B71">
            <v>927.5</v>
          </cell>
          <cell r="C71">
            <v>1.8</v>
          </cell>
          <cell r="D71">
            <v>1042</v>
          </cell>
          <cell r="E71">
            <v>3000</v>
          </cell>
          <cell r="F71">
            <v>2700</v>
          </cell>
        </row>
        <row r="72">
          <cell r="A72" t="str">
            <v>Pm-148m</v>
          </cell>
          <cell r="B72">
            <v>21400</v>
          </cell>
          <cell r="C72">
            <v>20</v>
          </cell>
          <cell r="D72">
            <v>1042</v>
          </cell>
          <cell r="E72">
            <v>3000</v>
          </cell>
          <cell r="F72">
            <v>2700</v>
          </cell>
        </row>
        <row r="73">
          <cell r="A73" t="str">
            <v>Po-210</v>
          </cell>
          <cell r="B73">
            <v>4493</v>
          </cell>
          <cell r="C73">
            <v>1200</v>
          </cell>
          <cell r="D73">
            <v>254</v>
          </cell>
          <cell r="E73">
            <v>962</v>
          </cell>
          <cell r="F73">
            <v>865.80000000000007</v>
          </cell>
        </row>
        <row r="74">
          <cell r="A74" t="str">
            <v>Pr-144</v>
          </cell>
          <cell r="B74">
            <v>75600000</v>
          </cell>
          <cell r="C74">
            <v>9.2999999999999992E-3</v>
          </cell>
          <cell r="D74">
            <v>931</v>
          </cell>
          <cell r="E74">
            <v>3520</v>
          </cell>
          <cell r="F74">
            <v>3168</v>
          </cell>
        </row>
        <row r="75">
          <cell r="A75" t="str">
            <v>Pt-193</v>
          </cell>
          <cell r="B75">
            <v>37</v>
          </cell>
          <cell r="C75">
            <v>0.33</v>
          </cell>
          <cell r="D75">
            <v>1768</v>
          </cell>
          <cell r="E75">
            <v>3825</v>
          </cell>
          <cell r="F75">
            <v>3442.5</v>
          </cell>
        </row>
        <row r="76">
          <cell r="A76" t="str">
            <v>Pu-238</v>
          </cell>
          <cell r="B76">
            <v>17.13</v>
          </cell>
          <cell r="C76">
            <v>15000</v>
          </cell>
          <cell r="D76">
            <v>640</v>
          </cell>
          <cell r="E76">
            <v>3228</v>
          </cell>
          <cell r="F76">
            <v>2905.2000000000003</v>
          </cell>
        </row>
        <row r="77">
          <cell r="A77" t="str">
            <v>Pu-239</v>
          </cell>
          <cell r="B77">
            <v>6.1330000000000003E-2</v>
          </cell>
          <cell r="C77">
            <v>16000</v>
          </cell>
          <cell r="D77">
            <v>640</v>
          </cell>
          <cell r="E77">
            <v>3228</v>
          </cell>
          <cell r="F77">
            <v>2905.2000000000003</v>
          </cell>
        </row>
        <row r="78">
          <cell r="A78" t="str">
            <v>Pu-240</v>
          </cell>
          <cell r="B78">
            <v>0.2268</v>
          </cell>
          <cell r="C78">
            <v>16000</v>
          </cell>
          <cell r="D78">
            <v>640</v>
          </cell>
          <cell r="E78">
            <v>3228</v>
          </cell>
          <cell r="F78">
            <v>2905.2000000000003</v>
          </cell>
        </row>
        <row r="79">
          <cell r="A79" t="str">
            <v>Pu-241</v>
          </cell>
          <cell r="B79">
            <v>103.1</v>
          </cell>
          <cell r="C79">
            <v>290</v>
          </cell>
          <cell r="D79">
            <v>640</v>
          </cell>
          <cell r="E79">
            <v>3228</v>
          </cell>
          <cell r="F79">
            <v>2905.2000000000003</v>
          </cell>
        </row>
        <row r="80">
          <cell r="A80" t="str">
            <v>Ra-226</v>
          </cell>
          <cell r="B80">
            <v>0.98899999999999999</v>
          </cell>
          <cell r="C80">
            <v>5800</v>
          </cell>
          <cell r="D80">
            <v>696</v>
          </cell>
          <cell r="E80">
            <v>1140</v>
          </cell>
          <cell r="F80">
            <v>1026</v>
          </cell>
        </row>
        <row r="81">
          <cell r="A81" t="str">
            <v>Ra-228</v>
          </cell>
          <cell r="B81">
            <v>273</v>
          </cell>
          <cell r="C81">
            <v>2900</v>
          </cell>
          <cell r="D81">
            <v>696</v>
          </cell>
          <cell r="E81">
            <v>1140</v>
          </cell>
          <cell r="F81">
            <v>1026</v>
          </cell>
        </row>
        <row r="82">
          <cell r="A82" t="str">
            <v>Rb-86</v>
          </cell>
          <cell r="B82">
            <v>81400</v>
          </cell>
          <cell r="C82">
            <v>4.4000000000000004</v>
          </cell>
          <cell r="D82">
            <v>39.299999999999997</v>
          </cell>
          <cell r="E82">
            <v>688</v>
          </cell>
          <cell r="F82">
            <v>619.20000000000005</v>
          </cell>
        </row>
        <row r="83">
          <cell r="A83" t="str">
            <v>Ru-103</v>
          </cell>
          <cell r="B83">
            <v>32000</v>
          </cell>
          <cell r="C83">
            <v>5.3</v>
          </cell>
          <cell r="D83">
            <v>1963</v>
          </cell>
          <cell r="E83">
            <v>3695</v>
          </cell>
          <cell r="F83">
            <v>3325.5</v>
          </cell>
        </row>
        <row r="84">
          <cell r="A84" t="str">
            <v>Ru-106</v>
          </cell>
          <cell r="B84" t="str">
            <v>No SA Identified</v>
          </cell>
          <cell r="C84">
            <v>46</v>
          </cell>
          <cell r="D84">
            <v>1963</v>
          </cell>
          <cell r="E84">
            <v>3695</v>
          </cell>
          <cell r="F84">
            <v>3325.5</v>
          </cell>
        </row>
        <row r="85">
          <cell r="A85" t="str">
            <v>S-35</v>
          </cell>
          <cell r="B85">
            <v>42680</v>
          </cell>
          <cell r="C85">
            <v>2.6</v>
          </cell>
          <cell r="D85">
            <v>115.21</v>
          </cell>
          <cell r="E85">
            <v>444.61</v>
          </cell>
          <cell r="F85">
            <v>400.149</v>
          </cell>
        </row>
        <row r="86">
          <cell r="A86" t="str">
            <v>Sb-124</v>
          </cell>
          <cell r="B86">
            <v>17490</v>
          </cell>
          <cell r="C86">
            <v>27</v>
          </cell>
          <cell r="D86">
            <v>630.62800000000004</v>
          </cell>
          <cell r="E86">
            <v>1587</v>
          </cell>
          <cell r="F86">
            <v>1428.3</v>
          </cell>
        </row>
        <row r="87">
          <cell r="A87" t="str">
            <v>Sb-125</v>
          </cell>
          <cell r="B87">
            <v>1030</v>
          </cell>
          <cell r="C87">
            <v>89</v>
          </cell>
          <cell r="D87">
            <v>630.62800000000004</v>
          </cell>
          <cell r="E87">
            <v>1587</v>
          </cell>
          <cell r="F87">
            <v>1428.3</v>
          </cell>
        </row>
        <row r="88">
          <cell r="A88" t="str">
            <v>Sc-46</v>
          </cell>
          <cell r="B88">
            <v>33870</v>
          </cell>
          <cell r="C88">
            <v>38</v>
          </cell>
          <cell r="D88">
            <v>1541</v>
          </cell>
          <cell r="E88">
            <v>2836</v>
          </cell>
          <cell r="F88">
            <v>2552.4</v>
          </cell>
        </row>
        <row r="89">
          <cell r="A89" t="str">
            <v>Se-75</v>
          </cell>
          <cell r="B89">
            <v>14690</v>
          </cell>
          <cell r="C89">
            <v>36</v>
          </cell>
          <cell r="D89">
            <v>220.8</v>
          </cell>
          <cell r="E89">
            <v>685</v>
          </cell>
          <cell r="F89">
            <v>616.5</v>
          </cell>
        </row>
        <row r="90">
          <cell r="A90" t="str">
            <v>Se-79</v>
          </cell>
          <cell r="B90">
            <v>6.9699999999999998E-2</v>
          </cell>
          <cell r="C90">
            <v>130</v>
          </cell>
          <cell r="D90">
            <v>220.8</v>
          </cell>
          <cell r="E90">
            <v>685</v>
          </cell>
          <cell r="F90">
            <v>616.5</v>
          </cell>
        </row>
        <row r="91">
          <cell r="A91" t="str">
            <v>Sm-145</v>
          </cell>
          <cell r="B91">
            <v>2600</v>
          </cell>
          <cell r="C91">
            <v>6</v>
          </cell>
          <cell r="D91">
            <v>1072</v>
          </cell>
          <cell r="E91">
            <v>1794</v>
          </cell>
          <cell r="F91">
            <v>1614.6000000000001</v>
          </cell>
        </row>
        <row r="92">
          <cell r="A92" t="str">
            <v>Sm-151</v>
          </cell>
          <cell r="B92">
            <v>26.32</v>
          </cell>
          <cell r="C92">
            <v>1.4</v>
          </cell>
          <cell r="D92">
            <v>1072</v>
          </cell>
          <cell r="E92">
            <v>1794</v>
          </cell>
          <cell r="F92">
            <v>1614.6000000000001</v>
          </cell>
        </row>
        <row r="93">
          <cell r="A93" t="str">
            <v>Sn-113</v>
          </cell>
          <cell r="B93">
            <v>10040</v>
          </cell>
          <cell r="C93">
            <v>8.8000000000000007</v>
          </cell>
          <cell r="D93">
            <v>231.928</v>
          </cell>
          <cell r="E93">
            <v>2586</v>
          </cell>
          <cell r="F93">
            <v>2327.4</v>
          </cell>
        </row>
        <row r="94">
          <cell r="A94" t="str">
            <v>Sn-117m</v>
          </cell>
          <cell r="B94">
            <v>82000</v>
          </cell>
          <cell r="C94">
            <v>1.3</v>
          </cell>
          <cell r="D94">
            <v>231.928</v>
          </cell>
          <cell r="E94">
            <v>2586</v>
          </cell>
          <cell r="F94">
            <v>2327.4</v>
          </cell>
        </row>
        <row r="95">
          <cell r="A95" t="str">
            <v>Sn-119m</v>
          </cell>
          <cell r="B95">
            <v>3750</v>
          </cell>
          <cell r="C95">
            <v>2.1</v>
          </cell>
          <cell r="D95">
            <v>231.928</v>
          </cell>
          <cell r="E95">
            <v>2586</v>
          </cell>
          <cell r="F95">
            <v>2327.4</v>
          </cell>
        </row>
        <row r="96">
          <cell r="A96" t="str">
            <v>Sn-121m</v>
          </cell>
          <cell r="B96">
            <v>54</v>
          </cell>
          <cell r="C96">
            <v>12</v>
          </cell>
          <cell r="D96">
            <v>231.928</v>
          </cell>
          <cell r="E96">
            <v>2586</v>
          </cell>
          <cell r="F96">
            <v>2327.4</v>
          </cell>
        </row>
        <row r="97">
          <cell r="A97" t="str">
            <v>Sn-123</v>
          </cell>
          <cell r="B97">
            <v>8229</v>
          </cell>
          <cell r="C97">
            <v>8.6999999999999993</v>
          </cell>
          <cell r="D97">
            <v>231.928</v>
          </cell>
          <cell r="E97">
            <v>2586</v>
          </cell>
          <cell r="F97">
            <v>2327.4</v>
          </cell>
        </row>
        <row r="98">
          <cell r="A98" t="str">
            <v>Sr-85</v>
          </cell>
          <cell r="B98">
            <v>23700</v>
          </cell>
          <cell r="C98">
            <v>7.8</v>
          </cell>
          <cell r="D98">
            <v>777</v>
          </cell>
          <cell r="E98">
            <v>1377</v>
          </cell>
          <cell r="F98">
            <v>1239.3</v>
          </cell>
        </row>
        <row r="99">
          <cell r="A99" t="str">
            <v>Sr-89</v>
          </cell>
          <cell r="B99">
            <v>29050</v>
          </cell>
          <cell r="C99">
            <v>6</v>
          </cell>
          <cell r="D99">
            <v>777</v>
          </cell>
          <cell r="E99">
            <v>1377</v>
          </cell>
          <cell r="F99">
            <v>1239.3</v>
          </cell>
        </row>
        <row r="100">
          <cell r="A100" t="str">
            <v>Sr-90</v>
          </cell>
          <cell r="B100">
            <v>138</v>
          </cell>
          <cell r="C100">
            <v>690</v>
          </cell>
          <cell r="D100">
            <v>777</v>
          </cell>
          <cell r="E100">
            <v>1377</v>
          </cell>
          <cell r="F100">
            <v>1239.3</v>
          </cell>
        </row>
        <row r="101">
          <cell r="A101" t="str">
            <v>Ta-182</v>
          </cell>
          <cell r="B101">
            <v>6240</v>
          </cell>
          <cell r="C101">
            <v>33</v>
          </cell>
          <cell r="D101">
            <v>3017</v>
          </cell>
          <cell r="E101">
            <v>5455</v>
          </cell>
          <cell r="F101">
            <v>4909.5</v>
          </cell>
        </row>
        <row r="102">
          <cell r="A102" t="str">
            <v>Ta-183</v>
          </cell>
          <cell r="B102">
            <v>140000</v>
          </cell>
          <cell r="C102">
            <v>0.89</v>
          </cell>
          <cell r="D102">
            <v>3017</v>
          </cell>
          <cell r="E102">
            <v>5455</v>
          </cell>
          <cell r="F102">
            <v>4909.5</v>
          </cell>
        </row>
        <row r="103">
          <cell r="A103" t="str">
            <v>Tb-157</v>
          </cell>
          <cell r="B103">
            <v>15</v>
          </cell>
          <cell r="C103">
            <v>7.6</v>
          </cell>
          <cell r="D103">
            <v>1359</v>
          </cell>
          <cell r="E103">
            <v>3230</v>
          </cell>
          <cell r="F103">
            <v>2907</v>
          </cell>
        </row>
        <row r="104">
          <cell r="A104" t="str">
            <v>Tb-160</v>
          </cell>
          <cell r="B104">
            <v>11320</v>
          </cell>
          <cell r="C104">
            <v>20</v>
          </cell>
          <cell r="D104">
            <v>1359</v>
          </cell>
          <cell r="E104">
            <v>3230</v>
          </cell>
          <cell r="F104">
            <v>2907</v>
          </cell>
        </row>
        <row r="105">
          <cell r="A105" t="str">
            <v>Tc-97m</v>
          </cell>
          <cell r="B105">
            <v>15000</v>
          </cell>
          <cell r="C105">
            <v>2.2999999999999998</v>
          </cell>
          <cell r="D105">
            <v>2157</v>
          </cell>
          <cell r="E105">
            <v>4262</v>
          </cell>
          <cell r="F105">
            <v>3835.8</v>
          </cell>
        </row>
        <row r="106">
          <cell r="A106" t="str">
            <v>Tc-99</v>
          </cell>
          <cell r="B106">
            <v>1.6879999999999999E-2</v>
          </cell>
          <cell r="C106">
            <v>150</v>
          </cell>
          <cell r="D106">
            <v>2157</v>
          </cell>
          <cell r="E106">
            <v>4262</v>
          </cell>
          <cell r="F106">
            <v>3835.8</v>
          </cell>
        </row>
        <row r="107">
          <cell r="A107" t="str">
            <v>Tc-99m</v>
          </cell>
          <cell r="B107">
            <v>5260000</v>
          </cell>
          <cell r="C107">
            <v>2.1000000000000001E-2</v>
          </cell>
          <cell r="D107">
            <v>2157</v>
          </cell>
          <cell r="E107">
            <v>4262</v>
          </cell>
          <cell r="F107">
            <v>3835.8</v>
          </cell>
        </row>
        <row r="108">
          <cell r="A108" t="str">
            <v>Te-121</v>
          </cell>
          <cell r="B108">
            <v>64000</v>
          </cell>
          <cell r="C108">
            <v>2.7</v>
          </cell>
          <cell r="D108">
            <v>449.51</v>
          </cell>
          <cell r="E108">
            <v>988</v>
          </cell>
          <cell r="F108">
            <v>889.2</v>
          </cell>
        </row>
        <row r="109">
          <cell r="A109" t="str">
            <v>Te-121m</v>
          </cell>
          <cell r="B109">
            <v>7000</v>
          </cell>
          <cell r="C109">
            <v>28</v>
          </cell>
          <cell r="D109">
            <v>449.51</v>
          </cell>
          <cell r="E109">
            <v>988</v>
          </cell>
          <cell r="F109">
            <v>889.2</v>
          </cell>
        </row>
        <row r="110">
          <cell r="A110" t="str">
            <v>Te-123m</v>
          </cell>
          <cell r="B110">
            <v>8910</v>
          </cell>
          <cell r="C110">
            <v>6.8</v>
          </cell>
          <cell r="D110">
            <v>449.51</v>
          </cell>
          <cell r="E110">
            <v>988</v>
          </cell>
          <cell r="F110">
            <v>889.2</v>
          </cell>
        </row>
        <row r="111">
          <cell r="A111" t="str">
            <v>Te-125m</v>
          </cell>
          <cell r="B111">
            <v>18000</v>
          </cell>
          <cell r="C111">
            <v>2.2000000000000002</v>
          </cell>
          <cell r="D111">
            <v>449.51</v>
          </cell>
          <cell r="E111">
            <v>988</v>
          </cell>
          <cell r="F111">
            <v>889.2</v>
          </cell>
        </row>
        <row r="112">
          <cell r="A112" t="str">
            <v>Te-127m</v>
          </cell>
          <cell r="B112">
            <v>9432</v>
          </cell>
          <cell r="C112">
            <v>6.2</v>
          </cell>
          <cell r="D112">
            <v>449.51</v>
          </cell>
          <cell r="E112">
            <v>988</v>
          </cell>
          <cell r="F112">
            <v>889.2</v>
          </cell>
        </row>
        <row r="113">
          <cell r="A113" t="str">
            <v>Te-129m</v>
          </cell>
          <cell r="B113">
            <v>30210</v>
          </cell>
          <cell r="C113">
            <v>5.4</v>
          </cell>
          <cell r="D113">
            <v>449.51</v>
          </cell>
          <cell r="E113">
            <v>988</v>
          </cell>
          <cell r="F113">
            <v>889.2</v>
          </cell>
        </row>
        <row r="114">
          <cell r="A114" t="str">
            <v>Th-228</v>
          </cell>
          <cell r="B114">
            <v>820</v>
          </cell>
          <cell r="C114">
            <v>11000</v>
          </cell>
          <cell r="D114">
            <v>1750</v>
          </cell>
          <cell r="E114">
            <v>4785</v>
          </cell>
          <cell r="F114">
            <v>4306.5</v>
          </cell>
        </row>
        <row r="115">
          <cell r="A115" t="str">
            <v>Th-230</v>
          </cell>
          <cell r="B115">
            <v>1.9439999999999999E-2</v>
          </cell>
          <cell r="C115">
            <v>4600</v>
          </cell>
          <cell r="D115">
            <v>1750</v>
          </cell>
          <cell r="E115">
            <v>4785</v>
          </cell>
          <cell r="F115">
            <v>4306.5</v>
          </cell>
        </row>
        <row r="116">
          <cell r="A116" t="str">
            <v>Th-232</v>
          </cell>
          <cell r="B116">
            <v>1.0930000000000001E-7</v>
          </cell>
          <cell r="C116">
            <v>12000</v>
          </cell>
          <cell r="D116">
            <v>1750</v>
          </cell>
          <cell r="E116">
            <v>4785</v>
          </cell>
          <cell r="F116">
            <v>4306.5</v>
          </cell>
        </row>
        <row r="117">
          <cell r="A117" t="str">
            <v>Tl-204</v>
          </cell>
          <cell r="B117">
            <v>460</v>
          </cell>
          <cell r="C117">
            <v>12</v>
          </cell>
          <cell r="D117">
            <v>304</v>
          </cell>
          <cell r="E117">
            <v>1473</v>
          </cell>
          <cell r="F117">
            <v>1325.7</v>
          </cell>
        </row>
        <row r="118">
          <cell r="A118" t="str">
            <v>Tm-170</v>
          </cell>
          <cell r="B118">
            <v>5972</v>
          </cell>
          <cell r="C118">
            <v>4.2</v>
          </cell>
          <cell r="D118">
            <v>1545</v>
          </cell>
          <cell r="E118">
            <v>1950</v>
          </cell>
          <cell r="F118">
            <v>1755</v>
          </cell>
        </row>
        <row r="119">
          <cell r="A119" t="str">
            <v>Tm-171</v>
          </cell>
          <cell r="B119">
            <v>1090</v>
          </cell>
          <cell r="C119">
            <v>0.63</v>
          </cell>
          <cell r="D119">
            <v>1545</v>
          </cell>
          <cell r="E119">
            <v>1950</v>
          </cell>
          <cell r="F119">
            <v>1755</v>
          </cell>
        </row>
        <row r="120">
          <cell r="A120" t="str">
            <v>U-232</v>
          </cell>
          <cell r="B120">
            <v>21.5</v>
          </cell>
          <cell r="C120">
            <v>4900</v>
          </cell>
          <cell r="D120">
            <v>1135</v>
          </cell>
          <cell r="E120">
            <v>4131</v>
          </cell>
          <cell r="F120">
            <v>3717.9</v>
          </cell>
        </row>
        <row r="121">
          <cell r="A121" t="str">
            <v>U-233</v>
          </cell>
          <cell r="B121">
            <v>9.6419999999999995E-3</v>
          </cell>
          <cell r="C121">
            <v>980</v>
          </cell>
          <cell r="D121">
            <v>1135</v>
          </cell>
          <cell r="E121">
            <v>4131</v>
          </cell>
          <cell r="F121">
            <v>3717.9</v>
          </cell>
        </row>
        <row r="122">
          <cell r="A122" t="str">
            <v>U-234</v>
          </cell>
          <cell r="B122">
            <v>6.2389999999999998E-3</v>
          </cell>
          <cell r="C122">
            <v>950</v>
          </cell>
          <cell r="D122">
            <v>1135</v>
          </cell>
          <cell r="E122">
            <v>4131</v>
          </cell>
          <cell r="F122">
            <v>3717.9</v>
          </cell>
        </row>
        <row r="123">
          <cell r="A123" t="str">
            <v>U-235</v>
          </cell>
          <cell r="B123">
            <v>2.1629999999999999E-6</v>
          </cell>
          <cell r="C123">
            <v>1200</v>
          </cell>
          <cell r="D123">
            <v>1135</v>
          </cell>
          <cell r="E123">
            <v>4131</v>
          </cell>
          <cell r="F123">
            <v>3717.9</v>
          </cell>
        </row>
        <row r="124">
          <cell r="A124" t="str">
            <v>U-236</v>
          </cell>
          <cell r="B124">
            <v>6.4700000000000001E-5</v>
          </cell>
          <cell r="C124">
            <v>880</v>
          </cell>
          <cell r="D124">
            <v>1135</v>
          </cell>
          <cell r="E124">
            <v>4131</v>
          </cell>
          <cell r="F124">
            <v>3717.9</v>
          </cell>
        </row>
        <row r="125">
          <cell r="A125" t="str">
            <v>U-238</v>
          </cell>
          <cell r="B125">
            <v>81600</v>
          </cell>
          <cell r="C125">
            <v>1100</v>
          </cell>
          <cell r="D125">
            <v>1135</v>
          </cell>
          <cell r="E125">
            <v>4131</v>
          </cell>
          <cell r="F125">
            <v>3717.9</v>
          </cell>
        </row>
        <row r="126">
          <cell r="A126" t="str">
            <v>W-181</v>
          </cell>
          <cell r="B126">
            <v>6000</v>
          </cell>
          <cell r="C126">
            <v>1.3</v>
          </cell>
          <cell r="D126">
            <v>3414</v>
          </cell>
          <cell r="E126">
            <v>5555</v>
          </cell>
          <cell r="F126">
            <v>4999.5</v>
          </cell>
        </row>
        <row r="127">
          <cell r="A127" t="str">
            <v>W-185</v>
          </cell>
          <cell r="B127">
            <v>9400</v>
          </cell>
          <cell r="C127">
            <v>2.4</v>
          </cell>
          <cell r="D127">
            <v>3414</v>
          </cell>
          <cell r="E127">
            <v>5555</v>
          </cell>
          <cell r="F127">
            <v>4999.5</v>
          </cell>
        </row>
        <row r="128">
          <cell r="A128" t="str">
            <v>Xe-125</v>
          </cell>
          <cell r="B128" t="str">
            <v>No SA Identified</v>
          </cell>
          <cell r="C128">
            <v>2.7E-2</v>
          </cell>
          <cell r="D128">
            <v>-111.75</v>
          </cell>
          <cell r="E128">
            <v>-108.099</v>
          </cell>
          <cell r="F128">
            <v>-111.75</v>
          </cell>
        </row>
        <row r="129">
          <cell r="A129" t="str">
            <v>Xe-127</v>
          </cell>
          <cell r="B129">
            <v>28200</v>
          </cell>
          <cell r="C129">
            <v>2.3E-2</v>
          </cell>
          <cell r="D129">
            <v>-111.75</v>
          </cell>
          <cell r="E129">
            <v>-108.099</v>
          </cell>
          <cell r="F129">
            <v>-111.75</v>
          </cell>
        </row>
        <row r="130">
          <cell r="A130" t="str">
            <v>Xe-131m</v>
          </cell>
          <cell r="B130">
            <v>83800</v>
          </cell>
          <cell r="C130">
            <v>7.2999999999999996E-4</v>
          </cell>
          <cell r="D130">
            <v>-111.75</v>
          </cell>
          <cell r="E130">
            <v>-108.099</v>
          </cell>
          <cell r="F130">
            <v>-111.75</v>
          </cell>
        </row>
        <row r="131">
          <cell r="A131" t="str">
            <v>Xe-133</v>
          </cell>
          <cell r="B131">
            <v>187000</v>
          </cell>
          <cell r="C131">
            <v>2.8E-3</v>
          </cell>
          <cell r="D131">
            <v>-111.75</v>
          </cell>
          <cell r="E131">
            <v>-108.099</v>
          </cell>
          <cell r="F131">
            <v>-111.75</v>
          </cell>
        </row>
        <row r="132">
          <cell r="A132" t="str">
            <v>Xe-135</v>
          </cell>
          <cell r="B132">
            <v>2550000</v>
          </cell>
          <cell r="C132">
            <v>2.3E-2</v>
          </cell>
          <cell r="D132">
            <v>-111.75</v>
          </cell>
          <cell r="E132">
            <v>-108.099</v>
          </cell>
          <cell r="F132">
            <v>-111.75</v>
          </cell>
        </row>
        <row r="133">
          <cell r="A133" t="str">
            <v>Y-88</v>
          </cell>
          <cell r="B133">
            <v>13900</v>
          </cell>
          <cell r="C133">
            <v>59</v>
          </cell>
          <cell r="D133">
            <v>1522</v>
          </cell>
          <cell r="E133">
            <v>3345</v>
          </cell>
          <cell r="F133">
            <v>3010.5</v>
          </cell>
        </row>
        <row r="134">
          <cell r="A134" t="str">
            <v>Y-90</v>
          </cell>
          <cell r="B134">
            <v>544000</v>
          </cell>
          <cell r="C134">
            <v>0.47</v>
          </cell>
          <cell r="D134">
            <v>1522</v>
          </cell>
          <cell r="E134">
            <v>3345</v>
          </cell>
          <cell r="F134">
            <v>3010.5</v>
          </cell>
        </row>
        <row r="135">
          <cell r="A135" t="str">
            <v>Y-91</v>
          </cell>
          <cell r="B135">
            <v>24530</v>
          </cell>
          <cell r="C135">
            <v>5.3</v>
          </cell>
          <cell r="D135">
            <v>1522</v>
          </cell>
          <cell r="E135">
            <v>3345</v>
          </cell>
          <cell r="F135">
            <v>3010.5</v>
          </cell>
        </row>
        <row r="136">
          <cell r="A136" t="str">
            <v>Zn-65</v>
          </cell>
          <cell r="B136">
            <v>8229</v>
          </cell>
          <cell r="C136">
            <v>85</v>
          </cell>
          <cell r="D136">
            <v>419.52699999999999</v>
          </cell>
          <cell r="E136">
            <v>907</v>
          </cell>
          <cell r="F136">
            <v>816.30000000000007</v>
          </cell>
        </row>
        <row r="137">
          <cell r="A137" t="str">
            <v>Zr-95</v>
          </cell>
          <cell r="B137">
            <v>21470</v>
          </cell>
          <cell r="C137">
            <v>22</v>
          </cell>
          <cell r="D137">
            <v>1854</v>
          </cell>
          <cell r="E137">
            <v>4406</v>
          </cell>
          <cell r="F137">
            <v>3965.4</v>
          </cell>
        </row>
      </sheetData>
      <sheetData sheetId="5" refreshError="1"/>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16" totalsRowShown="0">
  <autoFilter ref="A1:A16" xr:uid="{00000000-0009-0000-0100-000001000000}"/>
  <sortState xmlns:xlrd2="http://schemas.microsoft.com/office/spreadsheetml/2017/richdata2" ref="A2:A13">
    <sortCondition ref="A13"/>
  </sortState>
  <tableColumns count="1">
    <tableColumn id="1" xr3:uid="{00000000-0010-0000-0000-000001000000}" name="Facility"/>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T1:T11" totalsRowShown="0">
  <autoFilter ref="T1:T11" xr:uid="{00000000-0009-0000-0100-00000A000000}"/>
  <tableColumns count="1">
    <tableColumn id="1" xr3:uid="{00000000-0010-0000-0900-000001000000}" name="SMC"/>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5" displayName="Table15" ref="S1:S2" totalsRowShown="0">
  <autoFilter ref="S1:S2" xr:uid="{00000000-0009-0000-0100-00000B000000}"/>
  <tableColumns count="1">
    <tableColumn id="1" xr3:uid="{00000000-0010-0000-0A00-000001000000}" name="RRTR South"/>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422" displayName="Table422" ref="J1:J2" totalsRowShown="0" headerRowDxfId="132" dataDxfId="131">
  <autoFilter ref="J1:J2" xr:uid="{00000000-0009-0000-0100-00000C000000}"/>
  <tableColumns count="1">
    <tableColumn id="1" xr3:uid="{00000000-0010-0000-0B00-000001000000}" name="IRCP" dataDxfId="130"/>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523" displayName="Table523" ref="Q1:Q9" totalsRowShown="0" headerRowDxfId="129" dataDxfId="128">
  <autoFilter ref="Q1:Q9" xr:uid="{00000000-0009-0000-0100-00000D000000}"/>
  <tableColumns count="1">
    <tableColumn id="1" xr3:uid="{00000000-0010-0000-0C00-000001000000}" name="RESL" dataDxfId="127"/>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2" displayName="Table2" ref="G1:G9" totalsRowShown="0">
  <autoFilter ref="G1:G9" xr:uid="{00000000-0009-0000-0100-00000E000000}"/>
  <tableColumns count="1">
    <tableColumn id="1" xr3:uid="{00000000-0010-0000-0D00-000001000000}" name="INTEC"/>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3" displayName="Table3" ref="H1:H2" totalsRowShown="0" dataDxfId="126">
  <autoFilter ref="H1:H2" xr:uid="{00000000-0009-0000-0100-00000F000000}"/>
  <tableColumns count="1">
    <tableColumn id="1" xr3:uid="{00000000-0010-0000-0E00-000001000000}" name="INTEC-MS" dataDxfId="125"/>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4" displayName="Table4" ref="N1:N2" totalsRowShown="0" headerRowDxfId="124" dataDxfId="123" headerRowCellStyle="Normal 2" dataCellStyle="Normal 2">
  <autoFilter ref="N1:N2" xr:uid="{00000000-0009-0000-0100-000010000000}"/>
  <tableColumns count="1">
    <tableColumn id="1" xr3:uid="{00000000-0010-0000-0F00-000001000000}" name="NRF" dataDxfId="122" dataCellStyle="Normal 2"/>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16" displayName="Table16" ref="R1:R3" totalsRowShown="0" headerRowDxfId="121" dataDxfId="120" headerRowCellStyle="Normal 2" dataCellStyle="Normal 2">
  <autoFilter ref="R1:R3" xr:uid="{00000000-0009-0000-0100-000011000000}"/>
  <tableColumns count="1">
    <tableColumn id="1" xr3:uid="{00000000-0010-0000-1000-000001000000}" name="RWMC" dataDxfId="119" dataCellStyle="Normal 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56" displayName="Table56" ref="E1:E3" totalsRowShown="0">
  <autoFilter ref="E1:E3" xr:uid="{00000000-0009-0000-0100-000002000000}"/>
  <tableColumns count="1">
    <tableColumn id="1" xr3:uid="{00000000-0010-0000-0100-000001000000}" name="CFA"/>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7" displayName="Table7" ref="F1:F2" totalsRowShown="0">
  <autoFilter ref="F1:F2" xr:uid="{00000000-0009-0000-0100-000003000000}"/>
  <tableColumns count="1">
    <tableColumn id="1" xr3:uid="{00000000-0010-0000-0200-000001000000}" name="CITRC"/>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8" displayName="Table8" ref="K1:K21" totalsRowShown="0">
  <autoFilter ref="K1:K21" xr:uid="{00000000-0009-0000-0100-000004000000}"/>
  <tableColumns count="1">
    <tableColumn id="1" xr3:uid="{00000000-0010-0000-0300-000001000000}" name="MFC"/>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9" displayName="Table9" ref="L1:L2" totalsRowShown="0">
  <autoFilter ref="L1:L2" xr:uid="{00000000-0009-0000-0100-000005000000}"/>
  <tableColumns count="1">
    <tableColumn id="1" xr3:uid="{00000000-0010-0000-0400-000001000000}" name="MFC-MS"/>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1" displayName="Table11" ref="B1:B2" totalsRowShown="0" headerRowDxfId="144" dataDxfId="143" tableBorderDxfId="142">
  <autoFilter ref="B1:B2" xr:uid="{00000000-0009-0000-0100-000006000000}"/>
  <tableColumns count="1">
    <tableColumn id="1" xr3:uid="{00000000-0010-0000-0500-000001000000}" name="ATR" dataDxfId="141"/>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2" displayName="Table12" ref="C1:C9" totalsRowShown="0" headerRowDxfId="140" dataDxfId="139" tableBorderDxfId="138">
  <autoFilter ref="C1:C9" xr:uid="{00000000-0009-0000-0100-000007000000}"/>
  <tableColumns count="1">
    <tableColumn id="1" xr3:uid="{00000000-0010-0000-0600-000001000000}" name="ATR Complex" dataDxfId="137"/>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13" displayName="Table13" ref="D1:D2" totalsRowShown="0" headerRowDxfId="136" dataDxfId="135" tableBorderDxfId="134">
  <autoFilter ref="D1:D2" xr:uid="{00000000-0009-0000-0100-000008000000}"/>
  <tableColumns count="1">
    <tableColumn id="1" xr3:uid="{00000000-0010-0000-0700-000001000000}" name="ATR-MTR" dataDxfId="133"/>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14" displayName="Table14" ref="O1:O2" totalsRowShown="0">
  <autoFilter ref="O1:O2" xr:uid="{00000000-0009-0000-0100-000009000000}"/>
  <tableColumns count="1">
    <tableColumn id="1" xr3:uid="{00000000-0010-0000-0800-000001000000}" name="NSTR"/>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table" Target="../tables/table2.xml"/><Relationship Id="rId16" Type="http://schemas.openxmlformats.org/officeDocument/2006/relationships/table" Target="../tables/table16.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23"/>
  <sheetViews>
    <sheetView tabSelected="1" zoomScale="90" zoomScaleNormal="90" workbookViewId="0">
      <pane ySplit="8" topLeftCell="A9" activePane="bottomLeft" state="frozen"/>
      <selection pane="bottomLeft" activeCell="N15" sqref="N15"/>
    </sheetView>
  </sheetViews>
  <sheetFormatPr baseColWidth="10" defaultColWidth="9.1640625" defaultRowHeight="14" x14ac:dyDescent="0.15"/>
  <cols>
    <col min="1" max="1" width="9.5" style="3" customWidth="1"/>
    <col min="2" max="2" width="14.83203125" style="3" customWidth="1"/>
    <col min="3" max="3" width="14.33203125" style="3" customWidth="1"/>
    <col min="4" max="4" width="17.83203125" style="3" customWidth="1"/>
    <col min="5" max="5" width="16.6640625" style="3" customWidth="1"/>
    <col min="6" max="6" width="18.6640625" style="3" customWidth="1"/>
    <col min="7" max="7" width="17.5" style="7" customWidth="1"/>
    <col min="8" max="8" width="21.83203125" style="8" customWidth="1"/>
    <col min="9" max="9" width="22.6640625" style="8" customWidth="1"/>
    <col min="10" max="10" width="24" style="8" customWidth="1"/>
    <col min="11" max="11" width="16.1640625" style="3" customWidth="1"/>
    <col min="12" max="14" width="9.1640625" style="3" customWidth="1"/>
    <col min="15" max="16384" width="9.1640625" style="3"/>
  </cols>
  <sheetData>
    <row r="1" spans="1:17" ht="35" customHeight="1" thickBot="1" x14ac:dyDescent="0.25">
      <c r="A1" s="115" t="s">
        <v>0</v>
      </c>
      <c r="B1" s="113"/>
      <c r="C1" s="113"/>
      <c r="D1" s="113"/>
      <c r="E1" s="113"/>
      <c r="F1" s="113"/>
      <c r="G1" s="113"/>
      <c r="H1" s="113"/>
      <c r="I1" s="113"/>
      <c r="J1" s="113"/>
      <c r="K1" s="114"/>
    </row>
    <row r="2" spans="1:17" ht="50.25" customHeight="1" thickBot="1" x14ac:dyDescent="0.25">
      <c r="A2" s="112" t="s">
        <v>1</v>
      </c>
      <c r="B2" s="113"/>
      <c r="C2" s="113"/>
      <c r="D2" s="113"/>
      <c r="E2" s="113"/>
      <c r="F2" s="113"/>
      <c r="G2" s="113"/>
      <c r="H2" s="113"/>
      <c r="I2" s="113"/>
      <c r="J2" s="113"/>
      <c r="K2" s="114"/>
    </row>
    <row r="3" spans="1:17" ht="35" customHeight="1" thickBot="1" x14ac:dyDescent="0.25">
      <c r="A3" s="104" t="s">
        <v>2</v>
      </c>
      <c r="B3" s="105"/>
      <c r="C3" s="116" t="s">
        <v>3</v>
      </c>
      <c r="D3" s="117"/>
      <c r="E3" s="118"/>
      <c r="F3" s="13" t="s">
        <v>4</v>
      </c>
      <c r="G3" s="14" t="s">
        <v>5</v>
      </c>
      <c r="H3" s="13" t="s">
        <v>6</v>
      </c>
      <c r="I3" s="28">
        <v>43850</v>
      </c>
      <c r="J3" s="13" t="s">
        <v>7</v>
      </c>
      <c r="K3" s="14" t="s">
        <v>8</v>
      </c>
    </row>
    <row r="4" spans="1:17" ht="31" customHeight="1" thickBot="1" x14ac:dyDescent="0.25">
      <c r="A4" s="104" t="s">
        <v>9</v>
      </c>
      <c r="B4" s="105"/>
      <c r="C4" s="14" t="s">
        <v>10</v>
      </c>
      <c r="D4" s="12" t="s">
        <v>11</v>
      </c>
      <c r="E4" s="14" t="s">
        <v>12</v>
      </c>
      <c r="F4" s="12" t="s">
        <v>13</v>
      </c>
      <c r="G4" s="14"/>
      <c r="H4" s="15" t="s">
        <v>14</v>
      </c>
      <c r="I4" s="14">
        <v>600</v>
      </c>
      <c r="J4" s="12" t="s">
        <v>15</v>
      </c>
      <c r="K4" s="14">
        <v>2</v>
      </c>
    </row>
    <row r="5" spans="1:17" ht="62.25" customHeight="1" thickBot="1" x14ac:dyDescent="0.25">
      <c r="A5" s="119" t="s">
        <v>16</v>
      </c>
      <c r="B5" s="113"/>
      <c r="C5" s="113"/>
      <c r="D5" s="113"/>
      <c r="E5" s="113"/>
      <c r="F5" s="113"/>
      <c r="G5" s="113"/>
      <c r="H5" s="113"/>
      <c r="I5" s="113"/>
      <c r="J5" s="113"/>
      <c r="K5" s="105"/>
    </row>
    <row r="6" spans="1:17" ht="30" customHeight="1" thickBot="1" x14ac:dyDescent="0.25">
      <c r="A6" s="109"/>
      <c r="B6" s="110"/>
      <c r="C6" s="111"/>
      <c r="D6" s="32" t="s">
        <v>17</v>
      </c>
      <c r="E6" s="33">
        <f>IF(SUM(I9:I505)=0,"",SUM(I9:I505))</f>
        <v>1.3775762022842876E-8</v>
      </c>
      <c r="F6" s="32" t="s">
        <v>18</v>
      </c>
      <c r="G6" s="33">
        <f>IF(SUM(J9:J268)=0,"",SUM(J9:J505))</f>
        <v>1.3775759011255311E-8</v>
      </c>
      <c r="H6" s="29" t="s">
        <v>19</v>
      </c>
      <c r="I6" s="103">
        <f>IFERROR(E6/0.1,"")</f>
        <v>1.3775762022842875E-7</v>
      </c>
      <c r="J6" s="30"/>
      <c r="K6" s="31"/>
    </row>
    <row r="7" spans="1:17" ht="21.75" customHeight="1" x14ac:dyDescent="0.2">
      <c r="A7" s="106" t="s">
        <v>20</v>
      </c>
      <c r="B7" s="107"/>
      <c r="C7" s="107"/>
      <c r="D7" s="107"/>
      <c r="E7" s="107"/>
      <c r="F7" s="107"/>
      <c r="G7" s="107"/>
      <c r="H7" s="107"/>
      <c r="I7" s="107"/>
      <c r="J7" s="107"/>
      <c r="K7" s="108"/>
    </row>
    <row r="8" spans="1:17" ht="47" customHeight="1" thickBot="1" x14ac:dyDescent="0.2">
      <c r="A8" s="94" t="s">
        <v>21</v>
      </c>
      <c r="B8" s="95" t="s">
        <v>22</v>
      </c>
      <c r="C8" s="95" t="s">
        <v>23</v>
      </c>
      <c r="D8" s="95" t="s">
        <v>24</v>
      </c>
      <c r="E8" s="95" t="s">
        <v>25</v>
      </c>
      <c r="F8" s="95" t="s">
        <v>26</v>
      </c>
      <c r="G8" s="95" t="s">
        <v>27</v>
      </c>
      <c r="H8" s="96" t="s">
        <v>28</v>
      </c>
      <c r="I8" s="96" t="s">
        <v>29</v>
      </c>
      <c r="J8" s="96" t="s">
        <v>30</v>
      </c>
      <c r="K8" s="97" t="s">
        <v>31</v>
      </c>
    </row>
    <row r="9" spans="1:17" ht="16" customHeight="1" x14ac:dyDescent="0.2">
      <c r="A9" s="89" t="s">
        <v>32</v>
      </c>
      <c r="B9" s="34">
        <v>0</v>
      </c>
      <c r="C9" s="4"/>
      <c r="D9" s="17"/>
      <c r="E9" s="5">
        <v>0</v>
      </c>
      <c r="F9" s="18">
        <f t="shared" ref="F9:F72" si="0">IF(A9="","",IF($K$4="","", IF(H9=1, 1,(1-0.99)^$K$4)))</f>
        <v>1.0000000000000018E-4</v>
      </c>
      <c r="G9" s="19" t="str">
        <f t="shared" ref="G9:G72" si="1">IFERROR(IF($C$4="CFA", VLOOKUP($A9,DCF,3,FALSE), IF($C$4="CITRC",VLOOKUP($A9,DCF,4,FALSE),IF($C$4="INTEC", VLOOKUP($A9,DCF,5,FALSE),IF($C$4="INTECMS", VLOOKUP($A9,DCF,6,FALSE), IF($C$4="MFC",VLOOKUP($A9,DCF,7,FALSE), IF($C$4="MFCMS", VLOOKUP($A9,DCF,8,FALSE),IF($C$4="NRF",VLOOKUP($A9,DCF,9,FALSE), IF($C$4="NSTR", VLOOKUP($A9,DCF,10,FALSE), IF($C$4="REC", VLOOKUP($A9,DCF,11,FALSE), IF($C$4="ATRComplex", VLOOKUP($A9,DCF,12,FALSE), IF($C$4="ATR", VLOOKUP($A9,DCF,13,FALSE),IF($C$4="ATRMTR", VLOOKUP($A9,DCF,14,FALSE),IF($C$4="RWMC", VLOOKUP($A9,DCF,15,FALSE),IF($C$4="SMC", VLOOKUP($A9,DCF,16,FALSE),IF($C$4="RRTRSouth", VLOOKUP($A9,DCF,17,FALSE), ""))))))))))))))),"")</f>
        <v>no DCF</v>
      </c>
      <c r="H9" s="18">
        <f>IFERROR(IF(OR($B9&gt;$I$4,$B9= ""), IF($I$4&lt;=VLOOKUP($A9,DCF,18,FALSE),0.000001,IF(AND($I$4&gt;VLOOKUP($A9,DCF,18,FALSE),$I$4&lt;VLOOKUP($A9,DCF,20,FALSE)),0.001,IF($I$4&gt;VLOOKUP($A9,DCF,20,FALSE),1))),  IF($B9&lt;=VLOOKUP($A9,DCF,18,FALSE),0.000001,IF(AND($B9&gt;VLOOKUP($A9,DCF,18,FALSE),$B9&lt;VLOOKUP($A9,DCF,20,FALSE)),0.001,IF($B9&gt;VLOOKUP($A9,DCF,20,FALSE),1)))),"")</f>
        <v>9.9999999999999995E-7</v>
      </c>
      <c r="I9" s="18" t="str">
        <f t="shared" ref="I9:I72" si="2">IFERROR(E9*G9*H9,"")</f>
        <v/>
      </c>
      <c r="J9" s="18" t="str">
        <f t="shared" ref="J9:J72" si="3">IFERROR(I9*F9,"")</f>
        <v/>
      </c>
      <c r="K9" s="99" t="str">
        <f t="shared" ref="K9:K72" si="4">IFERROR(I9/$E$6, "")</f>
        <v/>
      </c>
      <c r="Q9" s="100" t="s">
        <v>32</v>
      </c>
    </row>
    <row r="10" spans="1:17" ht="16" customHeight="1" x14ac:dyDescent="0.2">
      <c r="A10" s="89" t="s">
        <v>33</v>
      </c>
      <c r="B10" s="34">
        <v>0</v>
      </c>
      <c r="C10" s="4"/>
      <c r="D10" s="17"/>
      <c r="E10" s="5">
        <v>0</v>
      </c>
      <c r="F10" s="18">
        <f t="shared" si="0"/>
        <v>1.0000000000000018E-4</v>
      </c>
      <c r="G10" s="19" t="str">
        <f t="shared" si="1"/>
        <v>no DCF</v>
      </c>
      <c r="H10" s="18">
        <f t="shared" ref="H10:H41" si="5">IFERROR(IF(OR($B10&gt;$I$4,$B10= ""), IF($I$4&lt;=VLOOKUP($A10,DCF,18,FALSE),0.000001,IF(AND($I$4&gt;VLOOKUP($A10,DCF,18,FALSE),$I$4&lt;VLOOKUP($A10,DCF,20,FALSE)),0.001,IF($I$4&gt;VLOOKUP($A10,DCF,20,FALSE),1))), IF($B10&lt;=VLOOKUP($A10,DCF,18,FALSE),0.000001,IF(AND($B10&gt;VLOOKUP($A10,DCF,18,FALSE),$B10&lt;VLOOKUP($A10,DCF,20,FALSE)),0.001,IF($B10&gt;VLOOKUP($A10,DCF,20,FALSE),1)))),"")</f>
        <v>9.9999999999999995E-7</v>
      </c>
      <c r="I10" s="9" t="str">
        <f t="shared" si="2"/>
        <v/>
      </c>
      <c r="J10" s="18" t="str">
        <f t="shared" si="3"/>
        <v/>
      </c>
      <c r="K10" s="98" t="str">
        <f t="shared" si="4"/>
        <v/>
      </c>
      <c r="Q10" s="100" t="s">
        <v>33</v>
      </c>
    </row>
    <row r="11" spans="1:17" ht="16" customHeight="1" x14ac:dyDescent="0.2">
      <c r="A11" s="89" t="s">
        <v>34</v>
      </c>
      <c r="B11" s="34">
        <v>0</v>
      </c>
      <c r="C11" s="4"/>
      <c r="D11" s="17"/>
      <c r="E11" s="5">
        <v>0</v>
      </c>
      <c r="F11" s="18">
        <f t="shared" si="0"/>
        <v>1.0000000000000018E-4</v>
      </c>
      <c r="G11" s="19" t="str">
        <f t="shared" si="1"/>
        <v>no DCF</v>
      </c>
      <c r="H11" s="18">
        <f t="shared" si="5"/>
        <v>9.9999999999999995E-7</v>
      </c>
      <c r="I11" s="9" t="str">
        <f t="shared" si="2"/>
        <v/>
      </c>
      <c r="J11" s="18" t="str">
        <f t="shared" si="3"/>
        <v/>
      </c>
      <c r="K11" s="98" t="str">
        <f t="shared" si="4"/>
        <v/>
      </c>
      <c r="Q11" s="100" t="s">
        <v>34</v>
      </c>
    </row>
    <row r="12" spans="1:17" ht="16" customHeight="1" x14ac:dyDescent="0.2">
      <c r="A12" s="89" t="s">
        <v>35</v>
      </c>
      <c r="B12" s="34">
        <v>0</v>
      </c>
      <c r="C12" s="4"/>
      <c r="D12" s="17"/>
      <c r="E12" s="5">
        <v>0</v>
      </c>
      <c r="F12" s="18">
        <f t="shared" si="0"/>
        <v>1.0000000000000018E-4</v>
      </c>
      <c r="G12" s="19" t="str">
        <f t="shared" si="1"/>
        <v>no DCF</v>
      </c>
      <c r="H12" s="18">
        <f t="shared" si="5"/>
        <v>9.9999999999999995E-7</v>
      </c>
      <c r="I12" s="9" t="str">
        <f t="shared" si="2"/>
        <v/>
      </c>
      <c r="J12" s="18" t="str">
        <f t="shared" si="3"/>
        <v/>
      </c>
      <c r="K12" s="98" t="str">
        <f t="shared" si="4"/>
        <v/>
      </c>
      <c r="Q12" s="100" t="s">
        <v>36</v>
      </c>
    </row>
    <row r="13" spans="1:17" ht="16" customHeight="1" x14ac:dyDescent="0.2">
      <c r="A13" s="89" t="s">
        <v>37</v>
      </c>
      <c r="B13" s="34">
        <v>0</v>
      </c>
      <c r="C13" s="4"/>
      <c r="D13" s="17"/>
      <c r="E13" s="5">
        <v>0</v>
      </c>
      <c r="F13" s="18">
        <f t="shared" si="0"/>
        <v>1.0000000000000018E-4</v>
      </c>
      <c r="G13" s="19" t="str">
        <f t="shared" si="1"/>
        <v>no DCF</v>
      </c>
      <c r="H13" s="18">
        <f t="shared" si="5"/>
        <v>9.9999999999999995E-7</v>
      </c>
      <c r="I13" s="9" t="str">
        <f t="shared" si="2"/>
        <v/>
      </c>
      <c r="J13" s="18" t="str">
        <f t="shared" si="3"/>
        <v/>
      </c>
      <c r="K13" s="98" t="str">
        <f t="shared" si="4"/>
        <v/>
      </c>
      <c r="Q13" s="100" t="s">
        <v>38</v>
      </c>
    </row>
    <row r="14" spans="1:17" ht="15" customHeight="1" x14ac:dyDescent="0.2">
      <c r="A14" s="89" t="s">
        <v>39</v>
      </c>
      <c r="B14" s="34">
        <v>0</v>
      </c>
      <c r="C14" s="4"/>
      <c r="D14" s="17"/>
      <c r="E14" s="5">
        <v>0</v>
      </c>
      <c r="F14" s="18">
        <f t="shared" si="0"/>
        <v>1.0000000000000018E-4</v>
      </c>
      <c r="G14" s="19">
        <f t="shared" si="1"/>
        <v>7.3999999999999996E-2</v>
      </c>
      <c r="H14" s="18">
        <f t="shared" si="5"/>
        <v>9.9999999999999995E-7</v>
      </c>
      <c r="I14" s="9">
        <f t="shared" si="2"/>
        <v>0</v>
      </c>
      <c r="J14" s="18">
        <f t="shared" si="3"/>
        <v>0</v>
      </c>
      <c r="K14" s="98">
        <f t="shared" si="4"/>
        <v>0</v>
      </c>
      <c r="Q14" s="100" t="s">
        <v>40</v>
      </c>
    </row>
    <row r="15" spans="1:17" ht="15" customHeight="1" x14ac:dyDescent="0.2">
      <c r="A15" s="89" t="s">
        <v>38</v>
      </c>
      <c r="B15" s="34">
        <v>0</v>
      </c>
      <c r="C15" s="4"/>
      <c r="D15" s="17"/>
      <c r="E15" s="5">
        <v>0</v>
      </c>
      <c r="F15" s="18">
        <f t="shared" si="0"/>
        <v>1.0000000000000018E-4</v>
      </c>
      <c r="G15" s="19">
        <f t="shared" si="1"/>
        <v>0</v>
      </c>
      <c r="H15" s="18">
        <f t="shared" si="5"/>
        <v>9.9999999999999995E-7</v>
      </c>
      <c r="I15" s="9">
        <f t="shared" si="2"/>
        <v>0</v>
      </c>
      <c r="J15" s="18">
        <f t="shared" si="3"/>
        <v>0</v>
      </c>
      <c r="K15" s="98">
        <f t="shared" si="4"/>
        <v>0</v>
      </c>
      <c r="Q15" s="100" t="s">
        <v>41</v>
      </c>
    </row>
    <row r="16" spans="1:17" ht="15" customHeight="1" x14ac:dyDescent="0.2">
      <c r="A16" s="89" t="s">
        <v>40</v>
      </c>
      <c r="B16" s="34">
        <v>0</v>
      </c>
      <c r="C16" s="4"/>
      <c r="D16" s="17"/>
      <c r="E16" s="5">
        <v>0</v>
      </c>
      <c r="F16" s="18">
        <f t="shared" si="0"/>
        <v>1.0000000000000018E-4</v>
      </c>
      <c r="G16" s="19">
        <f t="shared" si="1"/>
        <v>0</v>
      </c>
      <c r="H16" s="18">
        <f t="shared" si="5"/>
        <v>9.9999999999999995E-7</v>
      </c>
      <c r="I16" s="9">
        <f t="shared" si="2"/>
        <v>0</v>
      </c>
      <c r="J16" s="18">
        <f t="shared" si="3"/>
        <v>0</v>
      </c>
      <c r="K16" s="98">
        <f t="shared" si="4"/>
        <v>0</v>
      </c>
      <c r="Q16" s="100" t="s">
        <v>42</v>
      </c>
    </row>
    <row r="17" spans="1:17" ht="15" customHeight="1" x14ac:dyDescent="0.2">
      <c r="A17" s="89" t="s">
        <v>41</v>
      </c>
      <c r="B17" s="34">
        <v>0</v>
      </c>
      <c r="C17" s="4"/>
      <c r="D17" s="17"/>
      <c r="E17" s="5">
        <v>0</v>
      </c>
      <c r="F17" s="18">
        <f t="shared" si="0"/>
        <v>1.0000000000000018E-4</v>
      </c>
      <c r="G17" s="19">
        <f t="shared" si="1"/>
        <v>3.0999999999999999E-3</v>
      </c>
      <c r="H17" s="18">
        <f t="shared" si="5"/>
        <v>9.9999999999999995E-7</v>
      </c>
      <c r="I17" s="9">
        <f t="shared" si="2"/>
        <v>0</v>
      </c>
      <c r="J17" s="18">
        <f t="shared" si="3"/>
        <v>0</v>
      </c>
      <c r="K17" s="98">
        <f t="shared" si="4"/>
        <v>0</v>
      </c>
      <c r="Q17" s="100" t="s">
        <v>43</v>
      </c>
    </row>
    <row r="18" spans="1:17" ht="15" customHeight="1" x14ac:dyDescent="0.2">
      <c r="A18" s="91" t="s">
        <v>42</v>
      </c>
      <c r="B18" s="34">
        <v>0</v>
      </c>
      <c r="C18" s="4"/>
      <c r="D18" s="17"/>
      <c r="E18" s="5">
        <v>0</v>
      </c>
      <c r="F18" s="18">
        <f t="shared" si="0"/>
        <v>1.0000000000000018E-4</v>
      </c>
      <c r="G18" s="19">
        <f t="shared" si="1"/>
        <v>1.5999999999999999E-5</v>
      </c>
      <c r="H18" s="18">
        <f t="shared" si="5"/>
        <v>9.9999999999999995E-7</v>
      </c>
      <c r="I18" s="9">
        <f t="shared" si="2"/>
        <v>0</v>
      </c>
      <c r="J18" s="18">
        <f t="shared" si="3"/>
        <v>0</v>
      </c>
      <c r="K18" s="98">
        <f t="shared" si="4"/>
        <v>0</v>
      </c>
      <c r="Q18" s="100" t="s">
        <v>44</v>
      </c>
    </row>
    <row r="19" spans="1:17" ht="16" customHeight="1" x14ac:dyDescent="0.2">
      <c r="A19" s="89" t="s">
        <v>43</v>
      </c>
      <c r="B19" s="34">
        <v>0</v>
      </c>
      <c r="C19" s="4"/>
      <c r="D19" s="17"/>
      <c r="E19" s="5">
        <v>0</v>
      </c>
      <c r="F19" s="18">
        <f t="shared" si="0"/>
        <v>1.0000000000000018E-4</v>
      </c>
      <c r="G19" s="19" t="str">
        <f t="shared" si="1"/>
        <v>no DCF</v>
      </c>
      <c r="H19" s="18">
        <f t="shared" si="5"/>
        <v>9.9999999999999995E-7</v>
      </c>
      <c r="I19" s="9" t="str">
        <f t="shared" si="2"/>
        <v/>
      </c>
      <c r="J19" s="18" t="str">
        <f t="shared" si="3"/>
        <v/>
      </c>
      <c r="K19" s="98" t="str">
        <f t="shared" si="4"/>
        <v/>
      </c>
      <c r="Q19" s="100" t="s">
        <v>45</v>
      </c>
    </row>
    <row r="20" spans="1:17" ht="15" customHeight="1" x14ac:dyDescent="0.2">
      <c r="A20" s="91" t="s">
        <v>44</v>
      </c>
      <c r="B20" s="34">
        <v>0</v>
      </c>
      <c r="C20" s="4"/>
      <c r="D20" s="17"/>
      <c r="E20" s="5">
        <v>0</v>
      </c>
      <c r="F20" s="18">
        <f t="shared" si="0"/>
        <v>1.0000000000000018E-4</v>
      </c>
      <c r="G20" s="19">
        <f t="shared" si="1"/>
        <v>6.0999999999999998E-7</v>
      </c>
      <c r="H20" s="18">
        <f t="shared" si="5"/>
        <v>9.9999999999999995E-7</v>
      </c>
      <c r="I20" s="9">
        <f t="shared" si="2"/>
        <v>0</v>
      </c>
      <c r="J20" s="18">
        <f t="shared" si="3"/>
        <v>0</v>
      </c>
      <c r="K20" s="98">
        <f t="shared" si="4"/>
        <v>0</v>
      </c>
      <c r="Q20" s="100" t="s">
        <v>46</v>
      </c>
    </row>
    <row r="21" spans="1:17" ht="16" customHeight="1" x14ac:dyDescent="0.2">
      <c r="A21" s="91" t="s">
        <v>45</v>
      </c>
      <c r="B21" s="34">
        <v>0</v>
      </c>
      <c r="C21" s="4"/>
      <c r="D21" s="17"/>
      <c r="E21" s="5">
        <v>0</v>
      </c>
      <c r="F21" s="18">
        <f t="shared" si="0"/>
        <v>1.0000000000000018E-4</v>
      </c>
      <c r="G21" s="19" t="str">
        <f t="shared" si="1"/>
        <v>no DCF</v>
      </c>
      <c r="H21" s="18">
        <f t="shared" si="5"/>
        <v>9.9999999999999995E-7</v>
      </c>
      <c r="I21" s="9" t="str">
        <f t="shared" si="2"/>
        <v/>
      </c>
      <c r="J21" s="18" t="str">
        <f t="shared" si="3"/>
        <v/>
      </c>
      <c r="K21" s="98" t="str">
        <f t="shared" si="4"/>
        <v/>
      </c>
      <c r="Q21" s="100" t="s">
        <v>47</v>
      </c>
    </row>
    <row r="22" spans="1:17" ht="16" customHeight="1" x14ac:dyDescent="0.2">
      <c r="A22" s="91" t="s">
        <v>48</v>
      </c>
      <c r="B22" s="34">
        <v>0</v>
      </c>
      <c r="C22" s="4"/>
      <c r="D22" s="17"/>
      <c r="E22" s="5">
        <v>0</v>
      </c>
      <c r="F22" s="18">
        <f t="shared" si="0"/>
        <v>1.0000000000000018E-4</v>
      </c>
      <c r="G22" s="19" t="str">
        <f t="shared" si="1"/>
        <v>no DCF</v>
      </c>
      <c r="H22" s="18">
        <f t="shared" si="5"/>
        <v>9.9999999999999995E-7</v>
      </c>
      <c r="I22" s="9" t="str">
        <f t="shared" si="2"/>
        <v/>
      </c>
      <c r="J22" s="18" t="str">
        <f t="shared" si="3"/>
        <v/>
      </c>
      <c r="K22" s="10" t="str">
        <f t="shared" si="4"/>
        <v/>
      </c>
      <c r="Q22" s="100" t="s">
        <v>49</v>
      </c>
    </row>
    <row r="23" spans="1:17" ht="16" customHeight="1" x14ac:dyDescent="0.2">
      <c r="A23" s="91" t="s">
        <v>50</v>
      </c>
      <c r="B23" s="34">
        <v>0</v>
      </c>
      <c r="C23" s="4"/>
      <c r="D23" s="17"/>
      <c r="E23" s="5">
        <v>0</v>
      </c>
      <c r="F23" s="18">
        <f t="shared" si="0"/>
        <v>1.0000000000000018E-4</v>
      </c>
      <c r="G23" s="19" t="str">
        <f t="shared" si="1"/>
        <v>no DCF</v>
      </c>
      <c r="H23" s="18">
        <f t="shared" si="5"/>
        <v>9.9999999999999995E-7</v>
      </c>
      <c r="I23" s="9" t="str">
        <f t="shared" si="2"/>
        <v/>
      </c>
      <c r="J23" s="18" t="str">
        <f t="shared" si="3"/>
        <v/>
      </c>
      <c r="K23" s="10" t="str">
        <f t="shared" si="4"/>
        <v/>
      </c>
      <c r="Q23" s="100" t="s">
        <v>51</v>
      </c>
    </row>
    <row r="24" spans="1:17" ht="16" customHeight="1" x14ac:dyDescent="0.2">
      <c r="A24" s="89" t="s">
        <v>52</v>
      </c>
      <c r="B24" s="34">
        <v>0</v>
      </c>
      <c r="C24" s="4"/>
      <c r="D24" s="17"/>
      <c r="E24" s="5">
        <v>0</v>
      </c>
      <c r="F24" s="18">
        <f t="shared" si="0"/>
        <v>1.0000000000000018E-4</v>
      </c>
      <c r="G24" s="19" t="str">
        <f t="shared" si="1"/>
        <v>no DCF</v>
      </c>
      <c r="H24" s="18">
        <f t="shared" si="5"/>
        <v>9.9999999999999995E-7</v>
      </c>
      <c r="I24" s="9" t="str">
        <f t="shared" si="2"/>
        <v/>
      </c>
      <c r="J24" s="18" t="str">
        <f t="shared" si="3"/>
        <v/>
      </c>
      <c r="K24" s="10" t="str">
        <f t="shared" si="4"/>
        <v/>
      </c>
      <c r="Q24" s="100" t="s">
        <v>52</v>
      </c>
    </row>
    <row r="25" spans="1:17" ht="16" customHeight="1" x14ac:dyDescent="0.2">
      <c r="A25" s="89" t="s">
        <v>53</v>
      </c>
      <c r="B25" s="34">
        <v>0</v>
      </c>
      <c r="C25" s="4"/>
      <c r="D25" s="17"/>
      <c r="E25" s="5">
        <v>0</v>
      </c>
      <c r="F25" s="18">
        <f t="shared" si="0"/>
        <v>1.0000000000000018E-4</v>
      </c>
      <c r="G25" s="19" t="str">
        <f t="shared" si="1"/>
        <v>no DCF</v>
      </c>
      <c r="H25" s="18">
        <f t="shared" si="5"/>
        <v>9.9999999999999995E-7</v>
      </c>
      <c r="I25" s="9" t="str">
        <f t="shared" si="2"/>
        <v/>
      </c>
      <c r="J25" s="18" t="str">
        <f t="shared" si="3"/>
        <v/>
      </c>
      <c r="K25" s="10" t="str">
        <f t="shared" si="4"/>
        <v/>
      </c>
      <c r="Q25" s="100" t="s">
        <v>54</v>
      </c>
    </row>
    <row r="26" spans="1:17" ht="16" customHeight="1" x14ac:dyDescent="0.2">
      <c r="A26" s="89" t="s">
        <v>55</v>
      </c>
      <c r="B26" s="34">
        <v>0</v>
      </c>
      <c r="C26" s="4"/>
      <c r="D26" s="17"/>
      <c r="E26" s="5">
        <v>0</v>
      </c>
      <c r="F26" s="18">
        <f t="shared" si="0"/>
        <v>1.0000000000000018E-4</v>
      </c>
      <c r="G26" s="19" t="str">
        <f t="shared" si="1"/>
        <v>no DCF</v>
      </c>
      <c r="H26" s="18">
        <f t="shared" si="5"/>
        <v>9.9999999999999995E-7</v>
      </c>
      <c r="I26" s="9" t="str">
        <f t="shared" si="2"/>
        <v/>
      </c>
      <c r="J26" s="18" t="str">
        <f t="shared" si="3"/>
        <v/>
      </c>
      <c r="K26" s="10" t="str">
        <f t="shared" si="4"/>
        <v/>
      </c>
      <c r="Q26" s="100" t="s">
        <v>56</v>
      </c>
    </row>
    <row r="27" spans="1:17" ht="15" customHeight="1" x14ac:dyDescent="0.2">
      <c r="A27" s="89" t="s">
        <v>57</v>
      </c>
      <c r="B27" s="34">
        <v>0</v>
      </c>
      <c r="C27" s="4"/>
      <c r="D27" s="17"/>
      <c r="E27" s="5">
        <v>0</v>
      </c>
      <c r="F27" s="18">
        <f t="shared" si="0"/>
        <v>1.0000000000000018E-4</v>
      </c>
      <c r="G27" s="19">
        <f t="shared" si="1"/>
        <v>0.24</v>
      </c>
      <c r="H27" s="18">
        <f t="shared" si="5"/>
        <v>9.9999999999999995E-7</v>
      </c>
      <c r="I27" s="9">
        <f t="shared" si="2"/>
        <v>0</v>
      </c>
      <c r="J27" s="18">
        <f t="shared" si="3"/>
        <v>0</v>
      </c>
      <c r="K27" s="10">
        <f t="shared" si="4"/>
        <v>0</v>
      </c>
      <c r="Q27" s="100" t="s">
        <v>58</v>
      </c>
    </row>
    <row r="28" spans="1:17" ht="16" customHeight="1" x14ac:dyDescent="0.2">
      <c r="A28" s="89" t="s">
        <v>59</v>
      </c>
      <c r="B28" s="34">
        <v>0</v>
      </c>
      <c r="C28" s="4"/>
      <c r="D28" s="17"/>
      <c r="E28" s="5">
        <v>0</v>
      </c>
      <c r="F28" s="18">
        <f t="shared" si="0"/>
        <v>1.0000000000000018E-4</v>
      </c>
      <c r="G28" s="19" t="str">
        <f t="shared" si="1"/>
        <v>no DCF</v>
      </c>
      <c r="H28" s="18">
        <f t="shared" si="5"/>
        <v>9.9999999999999995E-7</v>
      </c>
      <c r="I28" s="9" t="str">
        <f t="shared" si="2"/>
        <v/>
      </c>
      <c r="J28" s="18" t="str">
        <f t="shared" si="3"/>
        <v/>
      </c>
      <c r="K28" s="10" t="str">
        <f t="shared" si="4"/>
        <v/>
      </c>
      <c r="Q28" s="100" t="s">
        <v>60</v>
      </c>
    </row>
    <row r="29" spans="1:17" ht="16" customHeight="1" x14ac:dyDescent="0.2">
      <c r="A29" s="89" t="s">
        <v>61</v>
      </c>
      <c r="B29" s="34">
        <v>0</v>
      </c>
      <c r="C29" s="4"/>
      <c r="D29" s="17"/>
      <c r="E29" s="5">
        <v>0</v>
      </c>
      <c r="F29" s="18">
        <f t="shared" si="0"/>
        <v>1.0000000000000018E-4</v>
      </c>
      <c r="G29" s="19" t="str">
        <f t="shared" si="1"/>
        <v>no DCF</v>
      </c>
      <c r="H29" s="18">
        <f t="shared" si="5"/>
        <v>9.9999999999999995E-7</v>
      </c>
      <c r="I29" s="9" t="str">
        <f t="shared" si="2"/>
        <v/>
      </c>
      <c r="J29" s="18" t="str">
        <f t="shared" si="3"/>
        <v/>
      </c>
      <c r="K29" s="10" t="str">
        <f t="shared" si="4"/>
        <v/>
      </c>
      <c r="Q29" s="100" t="s">
        <v>62</v>
      </c>
    </row>
    <row r="30" spans="1:17" ht="15" customHeight="1" x14ac:dyDescent="0.2">
      <c r="A30" s="89" t="s">
        <v>63</v>
      </c>
      <c r="B30" s="34">
        <v>0</v>
      </c>
      <c r="C30" s="4"/>
      <c r="D30" s="17"/>
      <c r="E30" s="5">
        <v>0</v>
      </c>
      <c r="F30" s="18">
        <f t="shared" si="0"/>
        <v>1.0000000000000018E-4</v>
      </c>
      <c r="G30" s="19">
        <f t="shared" si="1"/>
        <v>0.25</v>
      </c>
      <c r="H30" s="18">
        <f t="shared" si="5"/>
        <v>9.9999999999999995E-7</v>
      </c>
      <c r="I30" s="9">
        <f t="shared" si="2"/>
        <v>0</v>
      </c>
      <c r="J30" s="18">
        <f t="shared" si="3"/>
        <v>0</v>
      </c>
      <c r="K30" s="10">
        <f t="shared" si="4"/>
        <v>0</v>
      </c>
      <c r="Q30" s="100" t="s">
        <v>64</v>
      </c>
    </row>
    <row r="31" spans="1:17" ht="16" customHeight="1" x14ac:dyDescent="0.2">
      <c r="A31" s="91" t="s">
        <v>65</v>
      </c>
      <c r="B31" s="34">
        <v>0</v>
      </c>
      <c r="C31" s="4"/>
      <c r="D31" s="17"/>
      <c r="E31" s="5">
        <v>0</v>
      </c>
      <c r="F31" s="18">
        <f t="shared" si="0"/>
        <v>1.0000000000000018E-4</v>
      </c>
      <c r="G31" s="19" t="str">
        <f t="shared" si="1"/>
        <v>no DCF</v>
      </c>
      <c r="H31" s="18">
        <f t="shared" si="5"/>
        <v>9.9999999999999995E-7</v>
      </c>
      <c r="I31" s="9" t="str">
        <f t="shared" si="2"/>
        <v/>
      </c>
      <c r="J31" s="18" t="str">
        <f t="shared" si="3"/>
        <v/>
      </c>
      <c r="K31" s="10" t="str">
        <f t="shared" si="4"/>
        <v/>
      </c>
      <c r="Q31" s="100" t="s">
        <v>66</v>
      </c>
    </row>
    <row r="32" spans="1:17" ht="16" customHeight="1" x14ac:dyDescent="0.2">
      <c r="A32" s="91" t="s">
        <v>67</v>
      </c>
      <c r="B32" s="34">
        <v>0</v>
      </c>
      <c r="C32" s="4"/>
      <c r="D32" s="17"/>
      <c r="E32" s="5">
        <v>0</v>
      </c>
      <c r="F32" s="18">
        <f t="shared" si="0"/>
        <v>1.0000000000000018E-4</v>
      </c>
      <c r="G32" s="19" t="str">
        <f t="shared" si="1"/>
        <v>no DCF</v>
      </c>
      <c r="H32" s="18">
        <f t="shared" si="5"/>
        <v>9.9999999999999995E-7</v>
      </c>
      <c r="I32" s="9" t="str">
        <f t="shared" si="2"/>
        <v/>
      </c>
      <c r="J32" s="18" t="str">
        <f t="shared" si="3"/>
        <v/>
      </c>
      <c r="K32" s="10" t="str">
        <f t="shared" si="4"/>
        <v/>
      </c>
      <c r="Q32" s="100" t="s">
        <v>68</v>
      </c>
    </row>
    <row r="33" spans="1:17" ht="16" customHeight="1" x14ac:dyDescent="0.2">
      <c r="A33" s="89" t="s">
        <v>69</v>
      </c>
      <c r="B33" s="34">
        <v>0</v>
      </c>
      <c r="C33" s="4"/>
      <c r="D33" s="17"/>
      <c r="E33" s="5">
        <v>0</v>
      </c>
      <c r="F33" s="18">
        <f t="shared" si="0"/>
        <v>1.0000000000000018E-4</v>
      </c>
      <c r="G33" s="19" t="str">
        <f t="shared" si="1"/>
        <v>no DCF</v>
      </c>
      <c r="H33" s="18">
        <f t="shared" si="5"/>
        <v>9.9999999999999995E-7</v>
      </c>
      <c r="I33" s="9" t="str">
        <f t="shared" si="2"/>
        <v/>
      </c>
      <c r="J33" s="18" t="str">
        <f t="shared" si="3"/>
        <v/>
      </c>
      <c r="K33" s="10" t="str">
        <f t="shared" si="4"/>
        <v/>
      </c>
      <c r="Q33" s="100" t="s">
        <v>70</v>
      </c>
    </row>
    <row r="34" spans="1:17" ht="16" customHeight="1" x14ac:dyDescent="0.2">
      <c r="A34" s="89" t="s">
        <v>71</v>
      </c>
      <c r="B34" s="34">
        <v>0</v>
      </c>
      <c r="C34" s="4"/>
      <c r="D34" s="17"/>
      <c r="E34" s="5">
        <v>0</v>
      </c>
      <c r="F34" s="18">
        <f t="shared" si="0"/>
        <v>1</v>
      </c>
      <c r="G34" s="19" t="str">
        <f t="shared" si="1"/>
        <v>no DCF</v>
      </c>
      <c r="H34" s="18">
        <f t="shared" si="5"/>
        <v>1</v>
      </c>
      <c r="I34" s="9" t="str">
        <f t="shared" si="2"/>
        <v/>
      </c>
      <c r="J34" s="18" t="str">
        <f t="shared" si="3"/>
        <v/>
      </c>
      <c r="K34" s="10" t="str">
        <f t="shared" si="4"/>
        <v/>
      </c>
      <c r="Q34" s="100" t="s">
        <v>57</v>
      </c>
    </row>
    <row r="35" spans="1:17" ht="15" customHeight="1" x14ac:dyDescent="0.2">
      <c r="A35" s="89" t="s">
        <v>72</v>
      </c>
      <c r="B35" s="34">
        <v>0</v>
      </c>
      <c r="C35" s="4"/>
      <c r="D35" s="17"/>
      <c r="E35" s="5">
        <v>0</v>
      </c>
      <c r="F35" s="18">
        <f t="shared" si="0"/>
        <v>1</v>
      </c>
      <c r="G35" s="19">
        <f t="shared" si="1"/>
        <v>9.3000000000000006E-9</v>
      </c>
      <c r="H35" s="18">
        <f t="shared" si="5"/>
        <v>1</v>
      </c>
      <c r="I35" s="9">
        <f t="shared" si="2"/>
        <v>0</v>
      </c>
      <c r="J35" s="18">
        <f t="shared" si="3"/>
        <v>0</v>
      </c>
      <c r="K35" s="10">
        <f t="shared" si="4"/>
        <v>0</v>
      </c>
      <c r="Q35" s="100" t="s">
        <v>59</v>
      </c>
    </row>
    <row r="36" spans="1:17" ht="15" customHeight="1" x14ac:dyDescent="0.2">
      <c r="A36" s="91" t="s">
        <v>73</v>
      </c>
      <c r="B36" s="34">
        <v>0</v>
      </c>
      <c r="C36" s="4"/>
      <c r="D36" s="17"/>
      <c r="E36" s="5">
        <v>0</v>
      </c>
      <c r="F36" s="18">
        <f t="shared" si="0"/>
        <v>1</v>
      </c>
      <c r="G36" s="19">
        <f t="shared" si="1"/>
        <v>3.5999999999999999E-7</v>
      </c>
      <c r="H36" s="18">
        <f t="shared" si="5"/>
        <v>1</v>
      </c>
      <c r="I36" s="9">
        <f t="shared" si="2"/>
        <v>0</v>
      </c>
      <c r="J36" s="18">
        <f t="shared" si="3"/>
        <v>0</v>
      </c>
      <c r="K36" s="10">
        <f t="shared" si="4"/>
        <v>0</v>
      </c>
      <c r="Q36" s="100" t="s">
        <v>61</v>
      </c>
    </row>
    <row r="37" spans="1:17" ht="16" customHeight="1" x14ac:dyDescent="0.2">
      <c r="A37" s="89" t="s">
        <v>74</v>
      </c>
      <c r="B37" s="34">
        <v>0</v>
      </c>
      <c r="C37" s="4"/>
      <c r="D37" s="17"/>
      <c r="E37" s="5">
        <v>0</v>
      </c>
      <c r="F37" s="18">
        <f t="shared" si="0"/>
        <v>1</v>
      </c>
      <c r="G37" s="19" t="str">
        <f t="shared" si="1"/>
        <v>no DCF</v>
      </c>
      <c r="H37" s="18">
        <f t="shared" si="5"/>
        <v>1</v>
      </c>
      <c r="I37" s="9" t="str">
        <f t="shared" si="2"/>
        <v/>
      </c>
      <c r="J37" s="18" t="str">
        <f t="shared" si="3"/>
        <v/>
      </c>
      <c r="K37" s="10" t="str">
        <f t="shared" si="4"/>
        <v/>
      </c>
      <c r="Q37" s="100" t="s">
        <v>63</v>
      </c>
    </row>
    <row r="38" spans="1:17" ht="16" customHeight="1" x14ac:dyDescent="0.2">
      <c r="A38" s="91" t="s">
        <v>75</v>
      </c>
      <c r="B38" s="34">
        <v>0</v>
      </c>
      <c r="C38" s="4"/>
      <c r="D38" s="17"/>
      <c r="E38" s="5">
        <v>0</v>
      </c>
      <c r="F38" s="18">
        <f t="shared" si="0"/>
        <v>1.0000000000000018E-4</v>
      </c>
      <c r="G38" s="19" t="str">
        <f t="shared" si="1"/>
        <v>no DCF</v>
      </c>
      <c r="H38" s="18">
        <f t="shared" si="5"/>
        <v>9.9999999999999995E-7</v>
      </c>
      <c r="I38" s="9" t="str">
        <f t="shared" si="2"/>
        <v/>
      </c>
      <c r="J38" s="18" t="str">
        <f t="shared" si="3"/>
        <v/>
      </c>
      <c r="K38" s="10" t="str">
        <f t="shared" si="4"/>
        <v/>
      </c>
      <c r="Q38" s="100" t="s">
        <v>76</v>
      </c>
    </row>
    <row r="39" spans="1:17" ht="16" customHeight="1" x14ac:dyDescent="0.2">
      <c r="A39" s="89" t="s">
        <v>77</v>
      </c>
      <c r="B39" s="34">
        <v>0</v>
      </c>
      <c r="C39" s="4"/>
      <c r="D39" s="17"/>
      <c r="E39" s="5">
        <v>0</v>
      </c>
      <c r="F39" s="18">
        <f t="shared" si="0"/>
        <v>1.0000000000000018E-4</v>
      </c>
      <c r="G39" s="19" t="str">
        <f t="shared" si="1"/>
        <v>no DCF</v>
      </c>
      <c r="H39" s="18">
        <f t="shared" si="5"/>
        <v>9.9999999999999995E-7</v>
      </c>
      <c r="I39" s="9" t="str">
        <f t="shared" si="2"/>
        <v/>
      </c>
      <c r="J39" s="18" t="str">
        <f t="shared" si="3"/>
        <v/>
      </c>
      <c r="K39" s="10" t="str">
        <f t="shared" si="4"/>
        <v/>
      </c>
      <c r="Q39" s="100" t="s">
        <v>73</v>
      </c>
    </row>
    <row r="40" spans="1:17" ht="15" customHeight="1" x14ac:dyDescent="0.2">
      <c r="A40" s="91" t="s">
        <v>78</v>
      </c>
      <c r="B40" s="34">
        <v>0</v>
      </c>
      <c r="C40" s="4"/>
      <c r="D40" s="17"/>
      <c r="E40" s="5">
        <v>0</v>
      </c>
      <c r="F40" s="18">
        <f t="shared" si="0"/>
        <v>1.0000000000000018E-4</v>
      </c>
      <c r="G40" s="19">
        <f t="shared" si="1"/>
        <v>1.5999999999999999E-6</v>
      </c>
      <c r="H40" s="18">
        <f t="shared" si="5"/>
        <v>9.9999999999999995E-7</v>
      </c>
      <c r="I40" s="9">
        <f t="shared" si="2"/>
        <v>0</v>
      </c>
      <c r="J40" s="18">
        <f t="shared" si="3"/>
        <v>0</v>
      </c>
      <c r="K40" s="10">
        <f t="shared" si="4"/>
        <v>0</v>
      </c>
      <c r="Q40" s="100" t="s">
        <v>79</v>
      </c>
    </row>
    <row r="41" spans="1:17" ht="16" customHeight="1" x14ac:dyDescent="0.2">
      <c r="A41" s="91" t="s">
        <v>80</v>
      </c>
      <c r="B41" s="34">
        <v>0</v>
      </c>
      <c r="C41" s="4"/>
      <c r="D41" s="17"/>
      <c r="E41" s="5">
        <v>0</v>
      </c>
      <c r="F41" s="18">
        <f t="shared" si="0"/>
        <v>1.0000000000000018E-4</v>
      </c>
      <c r="G41" s="19" t="str">
        <f t="shared" si="1"/>
        <v>no DCF</v>
      </c>
      <c r="H41" s="18">
        <f t="shared" si="5"/>
        <v>9.9999999999999995E-7</v>
      </c>
      <c r="I41" s="9" t="str">
        <f t="shared" si="2"/>
        <v/>
      </c>
      <c r="J41" s="18" t="str">
        <f t="shared" si="3"/>
        <v/>
      </c>
      <c r="K41" s="10" t="str">
        <f t="shared" si="4"/>
        <v/>
      </c>
      <c r="Q41" s="100" t="s">
        <v>78</v>
      </c>
    </row>
    <row r="42" spans="1:17" ht="16" customHeight="1" x14ac:dyDescent="0.2">
      <c r="A42" s="91" t="s">
        <v>81</v>
      </c>
      <c r="B42" s="34">
        <v>0</v>
      </c>
      <c r="C42" s="4"/>
      <c r="D42" s="17"/>
      <c r="E42" s="5">
        <v>0</v>
      </c>
      <c r="F42" s="18">
        <f t="shared" si="0"/>
        <v>1.0000000000000018E-4</v>
      </c>
      <c r="G42" s="19" t="str">
        <f t="shared" si="1"/>
        <v>no DCF</v>
      </c>
      <c r="H42" s="18">
        <f t="shared" ref="H42:H72" si="6">IFERROR(IF(OR($B42&gt;$I$4,$B42= ""), IF($I$4&lt;=VLOOKUP($A42,DCF,18,FALSE),0.000001,IF(AND($I$4&gt;VLOOKUP($A42,DCF,18,FALSE),$I$4&lt;VLOOKUP($A42,DCF,20,FALSE)),0.001,IF($I$4&gt;VLOOKUP($A42,DCF,20,FALSE),1))), IF($B42&lt;=VLOOKUP($A42,DCF,18,FALSE),0.000001,IF(AND($B42&gt;VLOOKUP($A42,DCF,18,FALSE),$B42&lt;VLOOKUP($A42,DCF,20,FALSE)),0.001,IF($B42&gt;VLOOKUP($A42,DCF,20,FALSE),1)))),"")</f>
        <v>9.9999999999999995E-7</v>
      </c>
      <c r="I42" s="9" t="str">
        <f t="shared" si="2"/>
        <v/>
      </c>
      <c r="J42" s="18" t="str">
        <f t="shared" si="3"/>
        <v/>
      </c>
      <c r="K42" s="10" t="str">
        <f t="shared" si="4"/>
        <v/>
      </c>
      <c r="Q42" s="100" t="s">
        <v>80</v>
      </c>
    </row>
    <row r="43" spans="1:17" ht="16" customHeight="1" x14ac:dyDescent="0.2">
      <c r="A43" s="89" t="s">
        <v>82</v>
      </c>
      <c r="B43" s="34">
        <v>0</v>
      </c>
      <c r="C43" s="4"/>
      <c r="D43" s="17"/>
      <c r="E43" s="5">
        <v>0</v>
      </c>
      <c r="F43" s="18">
        <f t="shared" si="0"/>
        <v>1.0000000000000018E-4</v>
      </c>
      <c r="G43" s="19" t="str">
        <f t="shared" si="1"/>
        <v>no DCF</v>
      </c>
      <c r="H43" s="18">
        <f t="shared" si="6"/>
        <v>9.9999999999999995E-7</v>
      </c>
      <c r="I43" s="9" t="str">
        <f t="shared" si="2"/>
        <v/>
      </c>
      <c r="J43" s="18" t="str">
        <f t="shared" si="3"/>
        <v/>
      </c>
      <c r="K43" s="10" t="str">
        <f t="shared" si="4"/>
        <v/>
      </c>
      <c r="Q43" s="100" t="s">
        <v>81</v>
      </c>
    </row>
    <row r="44" spans="1:17" ht="16" customHeight="1" x14ac:dyDescent="0.2">
      <c r="A44" s="89" t="s">
        <v>83</v>
      </c>
      <c r="B44" s="34">
        <v>0</v>
      </c>
      <c r="C44" s="4"/>
      <c r="D44" s="17"/>
      <c r="E44" s="5">
        <v>0</v>
      </c>
      <c r="F44" s="18">
        <f t="shared" si="0"/>
        <v>1.0000000000000018E-4</v>
      </c>
      <c r="G44" s="19" t="str">
        <f t="shared" si="1"/>
        <v>no DCF</v>
      </c>
      <c r="H44" s="18">
        <f t="shared" si="6"/>
        <v>9.9999999999999995E-7</v>
      </c>
      <c r="I44" s="9" t="str">
        <f t="shared" si="2"/>
        <v/>
      </c>
      <c r="J44" s="18" t="str">
        <f t="shared" si="3"/>
        <v/>
      </c>
      <c r="K44" s="10" t="str">
        <f t="shared" si="4"/>
        <v/>
      </c>
      <c r="Q44" s="100" t="s">
        <v>84</v>
      </c>
    </row>
    <row r="45" spans="1:17" ht="16" customHeight="1" x14ac:dyDescent="0.2">
      <c r="A45" s="91" t="s">
        <v>85</v>
      </c>
      <c r="B45" s="34">
        <v>0</v>
      </c>
      <c r="C45" s="4"/>
      <c r="D45" s="17"/>
      <c r="E45" s="5">
        <v>0</v>
      </c>
      <c r="F45" s="18">
        <f t="shared" si="0"/>
        <v>1.0000000000000018E-4</v>
      </c>
      <c r="G45" s="19" t="str">
        <f t="shared" si="1"/>
        <v>no DCF</v>
      </c>
      <c r="H45" s="18">
        <f t="shared" si="6"/>
        <v>9.9999999999999995E-7</v>
      </c>
      <c r="I45" s="9" t="str">
        <f t="shared" si="2"/>
        <v/>
      </c>
      <c r="J45" s="18" t="str">
        <f t="shared" si="3"/>
        <v/>
      </c>
      <c r="K45" s="10" t="str">
        <f t="shared" si="4"/>
        <v/>
      </c>
      <c r="Q45" s="100" t="s">
        <v>86</v>
      </c>
    </row>
    <row r="46" spans="1:17" ht="16" customHeight="1" x14ac:dyDescent="0.2">
      <c r="A46" s="89" t="s">
        <v>87</v>
      </c>
      <c r="B46" s="34">
        <v>0</v>
      </c>
      <c r="C46" s="4"/>
      <c r="D46" s="17"/>
      <c r="E46" s="5">
        <v>0</v>
      </c>
      <c r="F46" s="18">
        <f t="shared" si="0"/>
        <v>1.0000000000000018E-4</v>
      </c>
      <c r="G46" s="19" t="str">
        <f t="shared" si="1"/>
        <v>no DCF</v>
      </c>
      <c r="H46" s="18">
        <f t="shared" si="6"/>
        <v>9.9999999999999995E-7</v>
      </c>
      <c r="I46" s="9" t="str">
        <f t="shared" si="2"/>
        <v/>
      </c>
      <c r="J46" s="18" t="str">
        <f t="shared" si="3"/>
        <v/>
      </c>
      <c r="K46" s="10" t="str">
        <f t="shared" si="4"/>
        <v/>
      </c>
      <c r="Q46" s="100" t="s">
        <v>88</v>
      </c>
    </row>
    <row r="47" spans="1:17" ht="15" customHeight="1" x14ac:dyDescent="0.2">
      <c r="A47" s="91" t="s">
        <v>89</v>
      </c>
      <c r="B47" s="34">
        <v>0</v>
      </c>
      <c r="C47" s="4"/>
      <c r="D47" s="17"/>
      <c r="E47" s="5">
        <v>0</v>
      </c>
      <c r="F47" s="18">
        <f t="shared" si="0"/>
        <v>1.0000000000000018E-4</v>
      </c>
      <c r="G47" s="19">
        <f t="shared" si="1"/>
        <v>5.1000000000000004E-3</v>
      </c>
      <c r="H47" s="18">
        <f t="shared" si="6"/>
        <v>9.9999999999999995E-7</v>
      </c>
      <c r="I47" s="9">
        <f t="shared" si="2"/>
        <v>0</v>
      </c>
      <c r="J47" s="18">
        <f t="shared" si="3"/>
        <v>0</v>
      </c>
      <c r="K47" s="10">
        <f t="shared" si="4"/>
        <v>0</v>
      </c>
      <c r="Q47" s="100" t="s">
        <v>90</v>
      </c>
    </row>
    <row r="48" spans="1:17" ht="16" customHeight="1" x14ac:dyDescent="0.2">
      <c r="A48" s="89" t="s">
        <v>91</v>
      </c>
      <c r="B48" s="34">
        <v>0</v>
      </c>
      <c r="C48" s="4"/>
      <c r="D48" s="17"/>
      <c r="E48" s="5">
        <v>0</v>
      </c>
      <c r="F48" s="18">
        <f t="shared" si="0"/>
        <v>1.0000000000000018E-4</v>
      </c>
      <c r="G48" s="19" t="str">
        <f t="shared" si="1"/>
        <v>no DCF</v>
      </c>
      <c r="H48" s="18">
        <f t="shared" si="6"/>
        <v>9.9999999999999995E-7</v>
      </c>
      <c r="I48" s="9" t="str">
        <f t="shared" si="2"/>
        <v/>
      </c>
      <c r="J48" s="18" t="str">
        <f t="shared" si="3"/>
        <v/>
      </c>
      <c r="K48" s="10" t="str">
        <f t="shared" si="4"/>
        <v/>
      </c>
      <c r="Q48" s="100" t="s">
        <v>92</v>
      </c>
    </row>
    <row r="49" spans="1:17" ht="15" customHeight="1" x14ac:dyDescent="0.2">
      <c r="A49" s="89" t="s">
        <v>93</v>
      </c>
      <c r="B49" s="34">
        <v>0</v>
      </c>
      <c r="C49" s="4"/>
      <c r="D49" s="17"/>
      <c r="E49" s="5">
        <v>0</v>
      </c>
      <c r="F49" s="18">
        <f t="shared" si="0"/>
        <v>1.0000000000000018E-4</v>
      </c>
      <c r="G49" s="19">
        <f t="shared" si="1"/>
        <v>1.0999999999999999E-19</v>
      </c>
      <c r="H49" s="18">
        <f t="shared" si="6"/>
        <v>9.9999999999999995E-7</v>
      </c>
      <c r="I49" s="9">
        <f t="shared" si="2"/>
        <v>0</v>
      </c>
      <c r="J49" s="18">
        <f t="shared" si="3"/>
        <v>0</v>
      </c>
      <c r="K49" s="10">
        <f t="shared" si="4"/>
        <v>0</v>
      </c>
      <c r="Q49" s="100" t="s">
        <v>94</v>
      </c>
    </row>
    <row r="50" spans="1:17" ht="15" customHeight="1" x14ac:dyDescent="0.2">
      <c r="A50" s="89" t="s">
        <v>95</v>
      </c>
      <c r="B50" s="34">
        <v>0</v>
      </c>
      <c r="C50" s="4"/>
      <c r="D50" s="17"/>
      <c r="E50" s="5">
        <v>0</v>
      </c>
      <c r="F50" s="18">
        <f t="shared" si="0"/>
        <v>1.0000000000000018E-4</v>
      </c>
      <c r="G50" s="19">
        <f t="shared" si="1"/>
        <v>2.3000000000000001E-8</v>
      </c>
      <c r="H50" s="18">
        <f t="shared" si="6"/>
        <v>9.9999999999999995E-7</v>
      </c>
      <c r="I50" s="9">
        <f t="shared" si="2"/>
        <v>0</v>
      </c>
      <c r="J50" s="18">
        <f t="shared" si="3"/>
        <v>0</v>
      </c>
      <c r="K50" s="10">
        <f t="shared" si="4"/>
        <v>0</v>
      </c>
      <c r="Q50" s="100" t="s">
        <v>96</v>
      </c>
    </row>
    <row r="51" spans="1:17" ht="15" customHeight="1" x14ac:dyDescent="0.2">
      <c r="A51" s="89" t="s">
        <v>97</v>
      </c>
      <c r="B51" s="34">
        <v>0</v>
      </c>
      <c r="C51" s="4"/>
      <c r="D51" s="17"/>
      <c r="E51" s="5">
        <v>0</v>
      </c>
      <c r="F51" s="18">
        <f t="shared" si="0"/>
        <v>1.0000000000000018E-4</v>
      </c>
      <c r="G51" s="19">
        <f t="shared" si="1"/>
        <v>1.9000000000000001E-4</v>
      </c>
      <c r="H51" s="18">
        <f t="shared" si="6"/>
        <v>9.9999999999999995E-7</v>
      </c>
      <c r="I51" s="9">
        <f t="shared" si="2"/>
        <v>0</v>
      </c>
      <c r="J51" s="18">
        <f t="shared" si="3"/>
        <v>0</v>
      </c>
      <c r="K51" s="10">
        <f t="shared" si="4"/>
        <v>0</v>
      </c>
      <c r="Q51" s="100" t="s">
        <v>98</v>
      </c>
    </row>
    <row r="52" spans="1:17" ht="15" customHeight="1" x14ac:dyDescent="0.2">
      <c r="A52" s="91" t="s">
        <v>99</v>
      </c>
      <c r="B52" s="34">
        <v>0</v>
      </c>
      <c r="C52" s="4"/>
      <c r="D52" s="17"/>
      <c r="E52" s="5">
        <v>0</v>
      </c>
      <c r="F52" s="18">
        <f t="shared" si="0"/>
        <v>1.0000000000000018E-4</v>
      </c>
      <c r="G52" s="19">
        <f t="shared" si="1"/>
        <v>3.5000000000000002E-8</v>
      </c>
      <c r="H52" s="18">
        <f t="shared" si="6"/>
        <v>9.9999999999999995E-7</v>
      </c>
      <c r="I52" s="9">
        <f t="shared" si="2"/>
        <v>0</v>
      </c>
      <c r="J52" s="18">
        <f t="shared" si="3"/>
        <v>0</v>
      </c>
      <c r="K52" s="10">
        <f t="shared" si="4"/>
        <v>0</v>
      </c>
      <c r="Q52" s="100" t="s">
        <v>100</v>
      </c>
    </row>
    <row r="53" spans="1:17" ht="16" customHeight="1" x14ac:dyDescent="0.2">
      <c r="A53" s="89" t="s">
        <v>101</v>
      </c>
      <c r="B53" s="34">
        <v>0</v>
      </c>
      <c r="C53" s="4"/>
      <c r="D53" s="17"/>
      <c r="E53" s="5">
        <v>0</v>
      </c>
      <c r="F53" s="18">
        <f t="shared" si="0"/>
        <v>1.0000000000000018E-4</v>
      </c>
      <c r="G53" s="19" t="str">
        <f t="shared" si="1"/>
        <v>no DCF</v>
      </c>
      <c r="H53" s="18">
        <f t="shared" si="6"/>
        <v>9.9999999999999995E-7</v>
      </c>
      <c r="I53" s="9" t="str">
        <f t="shared" si="2"/>
        <v/>
      </c>
      <c r="J53" s="18" t="str">
        <f t="shared" si="3"/>
        <v/>
      </c>
      <c r="K53" s="10" t="str">
        <f t="shared" si="4"/>
        <v/>
      </c>
      <c r="Q53" s="100" t="s">
        <v>102</v>
      </c>
    </row>
    <row r="54" spans="1:17" ht="15" customHeight="1" x14ac:dyDescent="0.2">
      <c r="A54" s="89" t="s">
        <v>103</v>
      </c>
      <c r="B54" s="34">
        <v>0</v>
      </c>
      <c r="C54" s="4"/>
      <c r="D54" s="17"/>
      <c r="E54" s="5">
        <v>0</v>
      </c>
      <c r="F54" s="18">
        <f t="shared" si="0"/>
        <v>1.0000000000000018E-4</v>
      </c>
      <c r="G54" s="19">
        <f t="shared" si="1"/>
        <v>3.2000000000000003E-4</v>
      </c>
      <c r="H54" s="18">
        <f t="shared" si="6"/>
        <v>9.9999999999999995E-7</v>
      </c>
      <c r="I54" s="9">
        <f t="shared" si="2"/>
        <v>0</v>
      </c>
      <c r="J54" s="18">
        <f t="shared" si="3"/>
        <v>0</v>
      </c>
      <c r="K54" s="10">
        <f t="shared" si="4"/>
        <v>0</v>
      </c>
      <c r="Q54" s="100" t="s">
        <v>104</v>
      </c>
    </row>
    <row r="55" spans="1:17" ht="16" customHeight="1" x14ac:dyDescent="0.2">
      <c r="A55" s="89" t="s">
        <v>105</v>
      </c>
      <c r="B55" s="34">
        <v>0</v>
      </c>
      <c r="C55" s="4"/>
      <c r="D55" s="17"/>
      <c r="E55" s="5">
        <v>0</v>
      </c>
      <c r="F55" s="18">
        <f t="shared" si="0"/>
        <v>1.0000000000000018E-4</v>
      </c>
      <c r="G55" s="19" t="str">
        <f t="shared" si="1"/>
        <v>no DCF</v>
      </c>
      <c r="H55" s="18">
        <f t="shared" si="6"/>
        <v>9.9999999999999995E-7</v>
      </c>
      <c r="I55" s="9" t="str">
        <f t="shared" si="2"/>
        <v/>
      </c>
      <c r="J55" s="18" t="str">
        <f t="shared" si="3"/>
        <v/>
      </c>
      <c r="K55" s="10" t="str">
        <f t="shared" si="4"/>
        <v/>
      </c>
      <c r="Q55" s="100" t="s">
        <v>106</v>
      </c>
    </row>
    <row r="56" spans="1:17" ht="15" customHeight="1" x14ac:dyDescent="0.2">
      <c r="A56" s="91" t="s">
        <v>107</v>
      </c>
      <c r="B56" s="34">
        <v>0</v>
      </c>
      <c r="C56" s="4"/>
      <c r="D56" s="17"/>
      <c r="E56" s="5">
        <v>0</v>
      </c>
      <c r="F56" s="18">
        <f t="shared" si="0"/>
        <v>1.0000000000000018E-4</v>
      </c>
      <c r="G56" s="19">
        <f t="shared" si="1"/>
        <v>0.04</v>
      </c>
      <c r="H56" s="18">
        <f t="shared" si="6"/>
        <v>9.9999999999999995E-7</v>
      </c>
      <c r="I56" s="9">
        <f t="shared" si="2"/>
        <v>0</v>
      </c>
      <c r="J56" s="18">
        <f t="shared" si="3"/>
        <v>0</v>
      </c>
      <c r="K56" s="10">
        <f t="shared" si="4"/>
        <v>0</v>
      </c>
      <c r="Q56" s="100" t="s">
        <v>93</v>
      </c>
    </row>
    <row r="57" spans="1:17" ht="16" customHeight="1" x14ac:dyDescent="0.2">
      <c r="A57" s="89" t="s">
        <v>108</v>
      </c>
      <c r="B57" s="34">
        <v>0</v>
      </c>
      <c r="C57" s="4"/>
      <c r="D57" s="17"/>
      <c r="E57" s="5">
        <v>0</v>
      </c>
      <c r="F57" s="18">
        <f t="shared" si="0"/>
        <v>1.0000000000000018E-4</v>
      </c>
      <c r="G57" s="19" t="str">
        <f t="shared" si="1"/>
        <v>no DCF</v>
      </c>
      <c r="H57" s="18">
        <f t="shared" si="6"/>
        <v>9.9999999999999995E-7</v>
      </c>
      <c r="I57" s="9" t="str">
        <f t="shared" si="2"/>
        <v/>
      </c>
      <c r="J57" s="18" t="str">
        <f t="shared" si="3"/>
        <v/>
      </c>
      <c r="K57" s="10" t="str">
        <f t="shared" si="4"/>
        <v/>
      </c>
      <c r="Q57" s="100" t="s">
        <v>95</v>
      </c>
    </row>
    <row r="58" spans="1:17" ht="15" customHeight="1" x14ac:dyDescent="0.2">
      <c r="A58" s="89" t="s">
        <v>109</v>
      </c>
      <c r="B58" s="34">
        <v>0</v>
      </c>
      <c r="C58" s="4"/>
      <c r="D58" s="17"/>
      <c r="E58" s="5">
        <v>0</v>
      </c>
      <c r="F58" s="18">
        <f t="shared" si="0"/>
        <v>1.0000000000000018E-4</v>
      </c>
      <c r="G58" s="19">
        <f t="shared" si="1"/>
        <v>4.2999999999999999E-4</v>
      </c>
      <c r="H58" s="18">
        <f t="shared" si="6"/>
        <v>9.9999999999999995E-7</v>
      </c>
      <c r="I58" s="9">
        <f t="shared" si="2"/>
        <v>0</v>
      </c>
      <c r="J58" s="18">
        <f t="shared" si="3"/>
        <v>0</v>
      </c>
      <c r="K58" s="10">
        <f t="shared" si="4"/>
        <v>0</v>
      </c>
      <c r="Q58" s="100" t="s">
        <v>97</v>
      </c>
    </row>
    <row r="59" spans="1:17" ht="15" customHeight="1" x14ac:dyDescent="0.2">
      <c r="A59" s="89" t="s">
        <v>110</v>
      </c>
      <c r="B59" s="34">
        <v>0</v>
      </c>
      <c r="C59" s="4"/>
      <c r="D59" s="17"/>
      <c r="E59" s="5">
        <v>0</v>
      </c>
      <c r="F59" s="18">
        <f t="shared" si="0"/>
        <v>1.0000000000000018E-4</v>
      </c>
      <c r="G59" s="19">
        <f t="shared" si="1"/>
        <v>3.3000000000000002E-2</v>
      </c>
      <c r="H59" s="18">
        <f t="shared" si="6"/>
        <v>9.9999999999999995E-7</v>
      </c>
      <c r="I59" s="9">
        <f t="shared" si="2"/>
        <v>0</v>
      </c>
      <c r="J59" s="18">
        <f t="shared" si="3"/>
        <v>0</v>
      </c>
      <c r="K59" s="10">
        <f t="shared" si="4"/>
        <v>0</v>
      </c>
      <c r="Q59" s="100" t="s">
        <v>99</v>
      </c>
    </row>
    <row r="60" spans="1:17" ht="16" customHeight="1" x14ac:dyDescent="0.2">
      <c r="A60" s="89" t="s">
        <v>111</v>
      </c>
      <c r="B60" s="34">
        <v>0</v>
      </c>
      <c r="C60" s="4"/>
      <c r="D60" s="17"/>
      <c r="E60" s="5">
        <v>0</v>
      </c>
      <c r="F60" s="18">
        <f t="shared" si="0"/>
        <v>1.0000000000000018E-4</v>
      </c>
      <c r="G60" s="19" t="str">
        <f t="shared" si="1"/>
        <v>no DCF</v>
      </c>
      <c r="H60" s="18">
        <f t="shared" si="6"/>
        <v>9.9999999999999995E-7</v>
      </c>
      <c r="I60" s="9" t="str">
        <f t="shared" si="2"/>
        <v/>
      </c>
      <c r="J60" s="18" t="str">
        <f t="shared" si="3"/>
        <v/>
      </c>
      <c r="K60" s="10" t="str">
        <f t="shared" si="4"/>
        <v/>
      </c>
      <c r="Q60" s="100" t="s">
        <v>101</v>
      </c>
    </row>
    <row r="61" spans="1:17" ht="16" customHeight="1" x14ac:dyDescent="0.2">
      <c r="A61" s="91" t="s">
        <v>112</v>
      </c>
      <c r="B61" s="34">
        <v>0</v>
      </c>
      <c r="C61" s="4"/>
      <c r="D61" s="17"/>
      <c r="E61" s="5">
        <v>0</v>
      </c>
      <c r="F61" s="18">
        <f t="shared" si="0"/>
        <v>1.0000000000000018E-4</v>
      </c>
      <c r="G61" s="19" t="str">
        <f t="shared" si="1"/>
        <v>no DCF</v>
      </c>
      <c r="H61" s="18">
        <f t="shared" si="6"/>
        <v>9.9999999999999995E-7</v>
      </c>
      <c r="I61" s="9" t="str">
        <f t="shared" si="2"/>
        <v/>
      </c>
      <c r="J61" s="18" t="str">
        <f t="shared" si="3"/>
        <v/>
      </c>
      <c r="K61" s="10" t="str">
        <f t="shared" si="4"/>
        <v/>
      </c>
      <c r="Q61" s="100" t="s">
        <v>113</v>
      </c>
    </row>
    <row r="62" spans="1:17" ht="16" customHeight="1" x14ac:dyDescent="0.2">
      <c r="A62" s="89" t="s">
        <v>114</v>
      </c>
      <c r="B62" s="34">
        <v>0</v>
      </c>
      <c r="C62" s="4"/>
      <c r="D62" s="17"/>
      <c r="E62" s="5">
        <v>0</v>
      </c>
      <c r="F62" s="18">
        <f t="shared" si="0"/>
        <v>1.0000000000000018E-4</v>
      </c>
      <c r="G62" s="19" t="str">
        <f t="shared" si="1"/>
        <v>no DCF</v>
      </c>
      <c r="H62" s="18">
        <f t="shared" si="6"/>
        <v>9.9999999999999995E-7</v>
      </c>
      <c r="I62" s="9" t="str">
        <f t="shared" si="2"/>
        <v/>
      </c>
      <c r="J62" s="18" t="str">
        <f t="shared" si="3"/>
        <v/>
      </c>
      <c r="K62" s="10" t="str">
        <f t="shared" si="4"/>
        <v/>
      </c>
      <c r="Q62" s="100" t="s">
        <v>115</v>
      </c>
    </row>
    <row r="63" spans="1:17" ht="16" customHeight="1" x14ac:dyDescent="0.2">
      <c r="A63" s="91" t="s">
        <v>116</v>
      </c>
      <c r="B63" s="34">
        <v>0</v>
      </c>
      <c r="C63" s="4"/>
      <c r="D63" s="17"/>
      <c r="E63" s="5">
        <v>0</v>
      </c>
      <c r="F63" s="18">
        <f t="shared" si="0"/>
        <v>1.0000000000000018E-4</v>
      </c>
      <c r="G63" s="19" t="str">
        <f t="shared" si="1"/>
        <v>no DCF</v>
      </c>
      <c r="H63" s="18">
        <f t="shared" si="6"/>
        <v>9.9999999999999995E-7</v>
      </c>
      <c r="I63" s="9" t="str">
        <f t="shared" si="2"/>
        <v/>
      </c>
      <c r="J63" s="18" t="str">
        <f t="shared" si="3"/>
        <v/>
      </c>
      <c r="K63" s="10" t="str">
        <f t="shared" si="4"/>
        <v/>
      </c>
      <c r="Q63" s="100" t="s">
        <v>117</v>
      </c>
    </row>
    <row r="64" spans="1:17" ht="16" customHeight="1" x14ac:dyDescent="0.2">
      <c r="A64" s="89" t="s">
        <v>118</v>
      </c>
      <c r="B64" s="34">
        <v>0</v>
      </c>
      <c r="C64" s="4"/>
      <c r="D64" s="17"/>
      <c r="E64" s="5">
        <v>0</v>
      </c>
      <c r="F64" s="18">
        <f t="shared" si="0"/>
        <v>1.0000000000000018E-4</v>
      </c>
      <c r="G64" s="19" t="str">
        <f t="shared" si="1"/>
        <v>no DCF</v>
      </c>
      <c r="H64" s="18">
        <f t="shared" si="6"/>
        <v>9.9999999999999995E-7</v>
      </c>
      <c r="I64" s="9" t="str">
        <f t="shared" si="2"/>
        <v/>
      </c>
      <c r="J64" s="18" t="str">
        <f t="shared" si="3"/>
        <v/>
      </c>
      <c r="K64" s="10" t="str">
        <f t="shared" si="4"/>
        <v/>
      </c>
      <c r="Q64" s="100" t="s">
        <v>119</v>
      </c>
    </row>
    <row r="65" spans="1:17" ht="15" customHeight="1" x14ac:dyDescent="0.2">
      <c r="A65" s="89" t="s">
        <v>120</v>
      </c>
      <c r="B65" s="34">
        <v>0</v>
      </c>
      <c r="C65" s="4"/>
      <c r="D65" s="17"/>
      <c r="E65" s="5">
        <v>0</v>
      </c>
      <c r="F65" s="18">
        <f t="shared" si="0"/>
        <v>1.0000000000000018E-4</v>
      </c>
      <c r="G65" s="19">
        <f t="shared" si="1"/>
        <v>1.5000000000000001E-12</v>
      </c>
      <c r="H65" s="18">
        <f t="shared" si="6"/>
        <v>1E-3</v>
      </c>
      <c r="I65" s="9">
        <f t="shared" si="2"/>
        <v>0</v>
      </c>
      <c r="J65" s="18">
        <f t="shared" si="3"/>
        <v>0</v>
      </c>
      <c r="K65" s="10">
        <f t="shared" si="4"/>
        <v>0</v>
      </c>
      <c r="Q65" s="100" t="s">
        <v>121</v>
      </c>
    </row>
    <row r="66" spans="1:17" ht="15" customHeight="1" x14ac:dyDescent="0.2">
      <c r="A66" s="89" t="s">
        <v>122</v>
      </c>
      <c r="B66" s="34">
        <v>0</v>
      </c>
      <c r="C66" s="4"/>
      <c r="D66" s="17"/>
      <c r="E66" s="5">
        <v>0</v>
      </c>
      <c r="F66" s="18">
        <f t="shared" si="0"/>
        <v>1.0000000000000018E-4</v>
      </c>
      <c r="G66" s="19">
        <f t="shared" si="1"/>
        <v>2.7000000000000001E-7</v>
      </c>
      <c r="H66" s="18">
        <f t="shared" si="6"/>
        <v>1E-3</v>
      </c>
      <c r="I66" s="9">
        <f t="shared" si="2"/>
        <v>0</v>
      </c>
      <c r="J66" s="18">
        <f t="shared" si="3"/>
        <v>0</v>
      </c>
      <c r="K66" s="10">
        <f t="shared" si="4"/>
        <v>0</v>
      </c>
      <c r="Q66" s="100" t="s">
        <v>123</v>
      </c>
    </row>
    <row r="67" spans="1:17" ht="15" customHeight="1" x14ac:dyDescent="0.2">
      <c r="A67" s="91" t="s">
        <v>124</v>
      </c>
      <c r="B67" s="34">
        <v>0</v>
      </c>
      <c r="C67" s="4"/>
      <c r="D67" s="17"/>
      <c r="E67" s="5">
        <v>0</v>
      </c>
      <c r="F67" s="18">
        <f t="shared" si="0"/>
        <v>1.0000000000000018E-4</v>
      </c>
      <c r="G67" s="19">
        <f t="shared" si="1"/>
        <v>2.0999999999999999E-5</v>
      </c>
      <c r="H67" s="18">
        <f t="shared" si="6"/>
        <v>1E-3</v>
      </c>
      <c r="I67" s="9">
        <f t="shared" si="2"/>
        <v>0</v>
      </c>
      <c r="J67" s="18">
        <f t="shared" si="3"/>
        <v>0</v>
      </c>
      <c r="K67" s="10">
        <f t="shared" si="4"/>
        <v>0</v>
      </c>
      <c r="Q67" s="100" t="s">
        <v>103</v>
      </c>
    </row>
    <row r="68" spans="1:17" ht="16" customHeight="1" x14ac:dyDescent="0.2">
      <c r="A68" s="89" t="s">
        <v>125</v>
      </c>
      <c r="B68" s="34">
        <v>0</v>
      </c>
      <c r="C68" s="4"/>
      <c r="D68" s="17"/>
      <c r="E68" s="5">
        <v>0</v>
      </c>
      <c r="F68" s="18">
        <f t="shared" si="0"/>
        <v>1.0000000000000018E-4</v>
      </c>
      <c r="G68" s="19" t="str">
        <f t="shared" si="1"/>
        <v>no DCF</v>
      </c>
      <c r="H68" s="18">
        <f t="shared" si="6"/>
        <v>1E-3</v>
      </c>
      <c r="I68" s="9" t="str">
        <f t="shared" si="2"/>
        <v/>
      </c>
      <c r="J68" s="18" t="str">
        <f t="shared" si="3"/>
        <v/>
      </c>
      <c r="K68" s="10" t="str">
        <f t="shared" si="4"/>
        <v/>
      </c>
      <c r="Q68" s="100" t="s">
        <v>109</v>
      </c>
    </row>
    <row r="69" spans="1:17" ht="15" customHeight="1" x14ac:dyDescent="0.2">
      <c r="A69" s="91" t="s">
        <v>126</v>
      </c>
      <c r="B69" s="34">
        <v>0</v>
      </c>
      <c r="C69" s="4"/>
      <c r="D69" s="17"/>
      <c r="E69" s="5">
        <v>0</v>
      </c>
      <c r="F69" s="18">
        <f t="shared" si="0"/>
        <v>1.0000000000000018E-4</v>
      </c>
      <c r="G69" s="19">
        <f t="shared" si="1"/>
        <v>4.1999999999999999E-8</v>
      </c>
      <c r="H69" s="18">
        <f t="shared" si="6"/>
        <v>1E-3</v>
      </c>
      <c r="I69" s="9">
        <f t="shared" si="2"/>
        <v>0</v>
      </c>
      <c r="J69" s="18">
        <f t="shared" si="3"/>
        <v>0</v>
      </c>
      <c r="K69" s="10">
        <f t="shared" si="4"/>
        <v>0</v>
      </c>
      <c r="Q69" s="100" t="s">
        <v>111</v>
      </c>
    </row>
    <row r="70" spans="1:17" ht="16" customHeight="1" x14ac:dyDescent="0.2">
      <c r="A70" s="91" t="s">
        <v>127</v>
      </c>
      <c r="B70" s="34">
        <v>0</v>
      </c>
      <c r="C70" s="4"/>
      <c r="D70" s="17"/>
      <c r="E70" s="5">
        <v>0</v>
      </c>
      <c r="F70" s="18">
        <f t="shared" si="0"/>
        <v>1.0000000000000018E-4</v>
      </c>
      <c r="G70" s="19" t="str">
        <f t="shared" si="1"/>
        <v>no DCF</v>
      </c>
      <c r="H70" s="18">
        <f t="shared" si="6"/>
        <v>1E-3</v>
      </c>
      <c r="I70" s="9" t="str">
        <f t="shared" si="2"/>
        <v/>
      </c>
      <c r="J70" s="18" t="str">
        <f t="shared" si="3"/>
        <v/>
      </c>
      <c r="K70" s="10" t="str">
        <f t="shared" si="4"/>
        <v/>
      </c>
      <c r="Q70" s="100" t="s">
        <v>112</v>
      </c>
    </row>
    <row r="71" spans="1:17" ht="16" customHeight="1" x14ac:dyDescent="0.2">
      <c r="A71" s="91" t="s">
        <v>128</v>
      </c>
      <c r="B71" s="34">
        <v>0</v>
      </c>
      <c r="C71" s="4"/>
      <c r="D71" s="17"/>
      <c r="E71" s="5">
        <v>0</v>
      </c>
      <c r="F71" s="18">
        <f t="shared" si="0"/>
        <v>1.0000000000000018E-4</v>
      </c>
      <c r="G71" s="19" t="str">
        <f t="shared" si="1"/>
        <v>no DCF</v>
      </c>
      <c r="H71" s="18">
        <f t="shared" si="6"/>
        <v>1E-3</v>
      </c>
      <c r="I71" s="9" t="str">
        <f t="shared" si="2"/>
        <v/>
      </c>
      <c r="J71" s="18" t="str">
        <f t="shared" si="3"/>
        <v/>
      </c>
      <c r="K71" s="10" t="str">
        <f t="shared" si="4"/>
        <v/>
      </c>
      <c r="Q71" s="100" t="s">
        <v>114</v>
      </c>
    </row>
    <row r="72" spans="1:17" ht="16" customHeight="1" x14ac:dyDescent="0.2">
      <c r="A72" s="89" t="s">
        <v>129</v>
      </c>
      <c r="B72" s="34">
        <v>0</v>
      </c>
      <c r="C72" s="4"/>
      <c r="D72" s="17"/>
      <c r="E72" s="5">
        <v>0</v>
      </c>
      <c r="F72" s="18">
        <f t="shared" si="0"/>
        <v>1.0000000000000018E-4</v>
      </c>
      <c r="G72" s="19" t="str">
        <f t="shared" si="1"/>
        <v>no DCF</v>
      </c>
      <c r="H72" s="18">
        <f t="shared" si="6"/>
        <v>1E-3</v>
      </c>
      <c r="I72" s="9" t="str">
        <f t="shared" si="2"/>
        <v/>
      </c>
      <c r="J72" s="18" t="str">
        <f t="shared" si="3"/>
        <v/>
      </c>
      <c r="K72" s="10" t="str">
        <f t="shared" si="4"/>
        <v/>
      </c>
      <c r="Q72" s="100" t="s">
        <v>116</v>
      </c>
    </row>
    <row r="73" spans="1:17" ht="15" customHeight="1" x14ac:dyDescent="0.2">
      <c r="A73" s="91" t="s">
        <v>130</v>
      </c>
      <c r="B73" s="34">
        <v>0</v>
      </c>
      <c r="C73" s="4"/>
      <c r="D73" s="17"/>
      <c r="E73" s="5">
        <v>0</v>
      </c>
      <c r="F73" s="18">
        <f t="shared" ref="F73:F136" si="7">IF(A73="","",IF($K$4="","", IF(H73=1, 1,(1-0.99)^$K$4)))</f>
        <v>1.0000000000000018E-4</v>
      </c>
      <c r="G73" s="19">
        <f t="shared" ref="G73:G136" si="8">IFERROR(IF($C$4="CFA", VLOOKUP($A73,DCF,3,FALSE), IF($C$4="CITRC",VLOOKUP($A73,DCF,4,FALSE),IF($C$4="INTEC", VLOOKUP($A73,DCF,5,FALSE),IF($C$4="INTECMS", VLOOKUP($A73,DCF,6,FALSE), IF($C$4="MFC",VLOOKUP($A73,DCF,7,FALSE), IF($C$4="MFCMS", VLOOKUP($A73,DCF,8,FALSE),IF($C$4="NRF",VLOOKUP($A73,DCF,9,FALSE), IF($C$4="NSTR", VLOOKUP($A73,DCF,10,FALSE), IF($C$4="REC", VLOOKUP($A73,DCF,11,FALSE), IF($C$4="ATRComplex", VLOOKUP($A73,DCF,12,FALSE), IF($C$4="ATR", VLOOKUP($A73,DCF,13,FALSE),IF($C$4="ATRMTR", VLOOKUP($A73,DCF,14,FALSE),IF($C$4="RWMC", VLOOKUP($A73,DCF,15,FALSE),IF($C$4="SMC", VLOOKUP($A73,DCF,16,FALSE),IF($C$4="RRTRSouth", VLOOKUP($A73,DCF,17,FALSE), ""))))))))))))))),"")</f>
        <v>1.2E-4</v>
      </c>
      <c r="H73" s="18">
        <f>IFERROR(IF(OR($B73&gt;$I$4,$B73= ""), IF($I$4&lt;=VLOOKUP($A73,DCF,18,FALSE),0.000001,IF(AND($I$4&gt;VLOOKUP($A73,DCF,18,FALSE),$I$4&lt;VLOOKUP($A73,DCF,20,FALSE)),0.001,IF($I$4&gt;VLOOKUP($A73,DCF,20,FALSE),1))),  IF($B73&lt;=VLOOKUP($A73,DCF,18,FALSE),0.000001,IF(AND($B73&gt;VLOOKUP($A73,DCF,18,FALSE),$B73&lt;VLOOKUP($A73,DCF,20,FALSE)),0.001,IF($B73&gt;VLOOKUP($A73,DCF,20,FALSE),1)))),"")</f>
        <v>9.9999999999999995E-7</v>
      </c>
      <c r="I73" s="9">
        <f t="shared" ref="I73:I136" si="9">IFERROR(E73*G73*H73,"")</f>
        <v>0</v>
      </c>
      <c r="J73" s="18">
        <f t="shared" ref="J73:J136" si="10">IFERROR(I73*F73,"")</f>
        <v>0</v>
      </c>
      <c r="K73" s="10">
        <f t="shared" ref="K73:K136" si="11">IFERROR(I73/$E$6, "")</f>
        <v>0</v>
      </c>
      <c r="Q73" s="100" t="s">
        <v>131</v>
      </c>
    </row>
    <row r="74" spans="1:17" ht="16" customHeight="1" x14ac:dyDescent="0.2">
      <c r="A74" s="89" t="s">
        <v>132</v>
      </c>
      <c r="B74" s="34">
        <v>0</v>
      </c>
      <c r="C74" s="4"/>
      <c r="D74" s="17"/>
      <c r="E74" s="5">
        <v>0</v>
      </c>
      <c r="F74" s="18">
        <f t="shared" si="7"/>
        <v>1.0000000000000018E-4</v>
      </c>
      <c r="G74" s="19" t="str">
        <f t="shared" si="8"/>
        <v>no DCF</v>
      </c>
      <c r="H74" s="18">
        <f t="shared" ref="H74:H105" si="12">IFERROR(IF(OR($B74&gt;$I$4,$B74= ""), IF($I$4&lt;=VLOOKUP($A74,DCF,18,FALSE),0.000001,IF(AND($I$4&gt;VLOOKUP($A74,DCF,18,FALSE),$I$4&lt;VLOOKUP($A74,DCF,20,FALSE)),0.001,IF($I$4&gt;VLOOKUP($A74,DCF,20,FALSE),1))), IF($B74&lt;=VLOOKUP($A74,DCF,18,FALSE),0.000001,IF(AND($B74&gt;VLOOKUP($A74,DCF,18,FALSE),$B74&lt;VLOOKUP($A74,DCF,20,FALSE)),0.001,IF($B74&gt;VLOOKUP($A74,DCF,20,FALSE),1)))),"")</f>
        <v>9.9999999999999995E-7</v>
      </c>
      <c r="I74" s="9" t="str">
        <f t="shared" si="9"/>
        <v/>
      </c>
      <c r="J74" s="18" t="str">
        <f t="shared" si="10"/>
        <v/>
      </c>
      <c r="K74" s="10" t="str">
        <f t="shared" si="11"/>
        <v/>
      </c>
      <c r="Q74" s="100" t="s">
        <v>133</v>
      </c>
    </row>
    <row r="75" spans="1:17" ht="15" customHeight="1" x14ac:dyDescent="0.2">
      <c r="A75" s="89" t="s">
        <v>134</v>
      </c>
      <c r="B75" s="34">
        <v>0</v>
      </c>
      <c r="C75" s="4"/>
      <c r="D75" s="17"/>
      <c r="E75" s="5">
        <v>0</v>
      </c>
      <c r="F75" s="18">
        <f t="shared" si="7"/>
        <v>1.0000000000000018E-4</v>
      </c>
      <c r="G75" s="19">
        <f t="shared" si="8"/>
        <v>5.5000000000000002E-5</v>
      </c>
      <c r="H75" s="18">
        <f t="shared" si="12"/>
        <v>9.9999999999999995E-7</v>
      </c>
      <c r="I75" s="9">
        <f t="shared" si="9"/>
        <v>0</v>
      </c>
      <c r="J75" s="18">
        <f t="shared" si="10"/>
        <v>0</v>
      </c>
      <c r="K75" s="10">
        <f t="shared" si="11"/>
        <v>0</v>
      </c>
      <c r="Q75" s="100" t="s">
        <v>124</v>
      </c>
    </row>
    <row r="76" spans="1:17" ht="15" customHeight="1" x14ac:dyDescent="0.2">
      <c r="A76" s="91" t="s">
        <v>135</v>
      </c>
      <c r="B76" s="34">
        <v>0</v>
      </c>
      <c r="C76" s="4"/>
      <c r="D76" s="17"/>
      <c r="E76" s="5">
        <v>0</v>
      </c>
      <c r="F76" s="18">
        <f t="shared" si="7"/>
        <v>1.0000000000000018E-4</v>
      </c>
      <c r="G76" s="19">
        <f t="shared" si="8"/>
        <v>2.1000000000000001E-4</v>
      </c>
      <c r="H76" s="18">
        <f t="shared" si="12"/>
        <v>9.9999999999999995E-7</v>
      </c>
      <c r="I76" s="9">
        <f t="shared" si="9"/>
        <v>0</v>
      </c>
      <c r="J76" s="18">
        <f t="shared" si="10"/>
        <v>0</v>
      </c>
      <c r="K76" s="10">
        <f t="shared" si="11"/>
        <v>0</v>
      </c>
      <c r="Q76" s="100" t="s">
        <v>126</v>
      </c>
    </row>
    <row r="77" spans="1:17" ht="16" customHeight="1" x14ac:dyDescent="0.2">
      <c r="A77" s="89" t="s">
        <v>136</v>
      </c>
      <c r="B77" s="34">
        <v>0</v>
      </c>
      <c r="C77" s="4"/>
      <c r="D77" s="17"/>
      <c r="E77" s="5">
        <v>0</v>
      </c>
      <c r="F77" s="18">
        <f t="shared" si="7"/>
        <v>1.0000000000000018E-4</v>
      </c>
      <c r="G77" s="19" t="str">
        <f t="shared" si="8"/>
        <v>no DCF</v>
      </c>
      <c r="H77" s="18">
        <f t="shared" si="12"/>
        <v>9.9999999999999995E-7</v>
      </c>
      <c r="I77" s="9" t="str">
        <f t="shared" si="9"/>
        <v/>
      </c>
      <c r="J77" s="18" t="str">
        <f t="shared" si="10"/>
        <v/>
      </c>
      <c r="K77" s="10" t="str">
        <f t="shared" si="11"/>
        <v/>
      </c>
      <c r="Q77" s="100" t="s">
        <v>127</v>
      </c>
    </row>
    <row r="78" spans="1:17" ht="16" customHeight="1" x14ac:dyDescent="0.2">
      <c r="A78" s="91" t="s">
        <v>137</v>
      </c>
      <c r="B78" s="34">
        <v>0</v>
      </c>
      <c r="C78" s="4"/>
      <c r="D78" s="17"/>
      <c r="E78" s="5">
        <v>0</v>
      </c>
      <c r="F78" s="18">
        <f t="shared" si="7"/>
        <v>1.0000000000000018E-4</v>
      </c>
      <c r="G78" s="19" t="str">
        <f t="shared" si="8"/>
        <v>no DCF</v>
      </c>
      <c r="H78" s="18">
        <f t="shared" si="12"/>
        <v>9.9999999999999995E-7</v>
      </c>
      <c r="I78" s="9" t="str">
        <f t="shared" si="9"/>
        <v/>
      </c>
      <c r="J78" s="18" t="str">
        <f t="shared" si="10"/>
        <v/>
      </c>
      <c r="K78" s="10" t="str">
        <f t="shared" si="11"/>
        <v/>
      </c>
      <c r="Q78" s="100" t="s">
        <v>128</v>
      </c>
    </row>
    <row r="79" spans="1:17" ht="15" customHeight="1" x14ac:dyDescent="0.2">
      <c r="A79" s="89" t="s">
        <v>138</v>
      </c>
      <c r="B79" s="34">
        <v>0</v>
      </c>
      <c r="C79" s="4"/>
      <c r="D79" s="17"/>
      <c r="E79" s="5">
        <v>0</v>
      </c>
      <c r="F79" s="18">
        <f t="shared" si="7"/>
        <v>1.0000000000000018E-4</v>
      </c>
      <c r="G79" s="19">
        <f t="shared" si="8"/>
        <v>6.4999999999999997E-3</v>
      </c>
      <c r="H79" s="18">
        <f t="shared" si="12"/>
        <v>9.9999999999999995E-7</v>
      </c>
      <c r="I79" s="9">
        <f t="shared" si="9"/>
        <v>0</v>
      </c>
      <c r="J79" s="18">
        <f t="shared" si="10"/>
        <v>0</v>
      </c>
      <c r="K79" s="10">
        <f t="shared" si="11"/>
        <v>0</v>
      </c>
      <c r="Q79" s="100" t="s">
        <v>129</v>
      </c>
    </row>
    <row r="80" spans="1:17" ht="15" customHeight="1" x14ac:dyDescent="0.2">
      <c r="A80" s="89" t="s">
        <v>139</v>
      </c>
      <c r="B80" s="34">
        <v>0</v>
      </c>
      <c r="C80" s="4"/>
      <c r="D80" s="17"/>
      <c r="E80" s="5">
        <v>0</v>
      </c>
      <c r="F80" s="18">
        <f t="shared" si="7"/>
        <v>1.0000000000000018E-4</v>
      </c>
      <c r="G80" s="19">
        <f t="shared" si="8"/>
        <v>8.3999999999999992E-6</v>
      </c>
      <c r="H80" s="18">
        <f t="shared" si="12"/>
        <v>9.9999999999999995E-7</v>
      </c>
      <c r="I80" s="9">
        <f t="shared" si="9"/>
        <v>0</v>
      </c>
      <c r="J80" s="18">
        <f t="shared" si="10"/>
        <v>0</v>
      </c>
      <c r="K80" s="10">
        <f t="shared" si="11"/>
        <v>0</v>
      </c>
      <c r="Q80" s="100" t="s">
        <v>140</v>
      </c>
    </row>
    <row r="81" spans="1:17" ht="15" customHeight="1" x14ac:dyDescent="0.2">
      <c r="A81" s="91" t="s">
        <v>141</v>
      </c>
      <c r="B81" s="34">
        <v>0</v>
      </c>
      <c r="C81" s="4"/>
      <c r="D81" s="17"/>
      <c r="E81" s="5">
        <v>0</v>
      </c>
      <c r="F81" s="18">
        <f t="shared" si="7"/>
        <v>1.0000000000000018E-4</v>
      </c>
      <c r="G81" s="19">
        <f t="shared" si="8"/>
        <v>1.4999999999999999E-4</v>
      </c>
      <c r="H81" s="18">
        <f t="shared" si="12"/>
        <v>9.9999999999999995E-7</v>
      </c>
      <c r="I81" s="9">
        <f t="shared" si="9"/>
        <v>0</v>
      </c>
      <c r="J81" s="18">
        <f t="shared" si="10"/>
        <v>0</v>
      </c>
      <c r="K81" s="10">
        <f t="shared" si="11"/>
        <v>0</v>
      </c>
      <c r="Q81" s="100" t="s">
        <v>142</v>
      </c>
    </row>
    <row r="82" spans="1:17" ht="16" customHeight="1" x14ac:dyDescent="0.2">
      <c r="A82" s="91" t="s">
        <v>143</v>
      </c>
      <c r="B82" s="34">
        <v>0</v>
      </c>
      <c r="C82" s="4"/>
      <c r="D82" s="17"/>
      <c r="E82" s="5">
        <v>0</v>
      </c>
      <c r="F82" s="18">
        <f t="shared" si="7"/>
        <v>1.0000000000000018E-4</v>
      </c>
      <c r="G82" s="19" t="str">
        <f t="shared" si="8"/>
        <v>no DCF</v>
      </c>
      <c r="H82" s="18">
        <f t="shared" si="12"/>
        <v>9.9999999999999995E-7</v>
      </c>
      <c r="I82" s="9" t="str">
        <f t="shared" si="9"/>
        <v/>
      </c>
      <c r="J82" s="18" t="str">
        <f t="shared" si="10"/>
        <v/>
      </c>
      <c r="K82" s="10" t="str">
        <f t="shared" si="11"/>
        <v/>
      </c>
      <c r="Q82" s="100" t="s">
        <v>144</v>
      </c>
    </row>
    <row r="83" spans="1:17" ht="16" customHeight="1" x14ac:dyDescent="0.2">
      <c r="A83" s="91" t="s">
        <v>145</v>
      </c>
      <c r="B83" s="34">
        <v>0</v>
      </c>
      <c r="C83" s="4"/>
      <c r="D83" s="17"/>
      <c r="E83" s="5">
        <v>0</v>
      </c>
      <c r="F83" s="18">
        <f t="shared" si="7"/>
        <v>1.0000000000000018E-4</v>
      </c>
      <c r="G83" s="19" t="str">
        <f t="shared" si="8"/>
        <v>no DCF</v>
      </c>
      <c r="H83" s="18">
        <f t="shared" si="12"/>
        <v>9.9999999999999995E-7</v>
      </c>
      <c r="I83" s="9" t="str">
        <f t="shared" si="9"/>
        <v/>
      </c>
      <c r="J83" s="18" t="str">
        <f t="shared" si="10"/>
        <v/>
      </c>
      <c r="K83" s="10" t="str">
        <f t="shared" si="11"/>
        <v/>
      </c>
      <c r="Q83" s="100" t="s">
        <v>146</v>
      </c>
    </row>
    <row r="84" spans="1:17" ht="16" customHeight="1" x14ac:dyDescent="0.2">
      <c r="A84" s="91" t="s">
        <v>147</v>
      </c>
      <c r="B84" s="34">
        <v>0</v>
      </c>
      <c r="C84" s="4"/>
      <c r="D84" s="17"/>
      <c r="E84" s="5">
        <v>0</v>
      </c>
      <c r="F84" s="18">
        <f t="shared" si="7"/>
        <v>1.0000000000000018E-4</v>
      </c>
      <c r="G84" s="19" t="str">
        <f t="shared" si="8"/>
        <v>no DCF</v>
      </c>
      <c r="H84" s="18">
        <f t="shared" si="12"/>
        <v>9.9999999999999995E-7</v>
      </c>
      <c r="I84" s="9" t="str">
        <f t="shared" si="9"/>
        <v/>
      </c>
      <c r="J84" s="18" t="str">
        <f t="shared" si="10"/>
        <v/>
      </c>
      <c r="K84" s="10" t="str">
        <f t="shared" si="11"/>
        <v/>
      </c>
      <c r="Q84" s="100" t="s">
        <v>148</v>
      </c>
    </row>
    <row r="85" spans="1:17" ht="16" customHeight="1" x14ac:dyDescent="0.2">
      <c r="A85" s="91" t="s">
        <v>149</v>
      </c>
      <c r="B85" s="34">
        <v>0</v>
      </c>
      <c r="C85" s="4"/>
      <c r="D85" s="17"/>
      <c r="E85" s="5">
        <v>0</v>
      </c>
      <c r="F85" s="18">
        <f t="shared" si="7"/>
        <v>1.0000000000000018E-4</v>
      </c>
      <c r="G85" s="19" t="str">
        <f t="shared" si="8"/>
        <v>no DCF</v>
      </c>
      <c r="H85" s="18">
        <f t="shared" si="12"/>
        <v>9.9999999999999995E-7</v>
      </c>
      <c r="I85" s="9" t="str">
        <f t="shared" si="9"/>
        <v/>
      </c>
      <c r="J85" s="18" t="str">
        <f t="shared" si="10"/>
        <v/>
      </c>
      <c r="K85" s="10" t="str">
        <f t="shared" si="11"/>
        <v/>
      </c>
      <c r="Q85" s="100" t="s">
        <v>150</v>
      </c>
    </row>
    <row r="86" spans="1:17" ht="16" customHeight="1" x14ac:dyDescent="0.2">
      <c r="A86" s="89" t="s">
        <v>151</v>
      </c>
      <c r="B86" s="34">
        <v>0</v>
      </c>
      <c r="C86" s="4"/>
      <c r="D86" s="17"/>
      <c r="E86" s="5">
        <v>0</v>
      </c>
      <c r="F86" s="18">
        <f t="shared" si="7"/>
        <v>1.0000000000000018E-4</v>
      </c>
      <c r="G86" s="19" t="str">
        <f t="shared" si="8"/>
        <v>no DCF</v>
      </c>
      <c r="H86" s="18">
        <f t="shared" si="12"/>
        <v>9.9999999999999995E-7</v>
      </c>
      <c r="I86" s="9" t="str">
        <f t="shared" si="9"/>
        <v/>
      </c>
      <c r="J86" s="18" t="str">
        <f t="shared" si="10"/>
        <v/>
      </c>
      <c r="K86" s="10" t="str">
        <f t="shared" si="11"/>
        <v/>
      </c>
      <c r="Q86" s="100" t="s">
        <v>152</v>
      </c>
    </row>
    <row r="87" spans="1:17" ht="15" customHeight="1" x14ac:dyDescent="0.2">
      <c r="A87" s="89" t="s">
        <v>153</v>
      </c>
      <c r="B87" s="34">
        <v>626.85</v>
      </c>
      <c r="C87" s="4"/>
      <c r="D87" s="17"/>
      <c r="E87" s="5">
        <v>9.2063779075114509E-23</v>
      </c>
      <c r="F87" s="18">
        <f t="shared" si="7"/>
        <v>1.0000000000000018E-4</v>
      </c>
      <c r="G87" s="19">
        <f t="shared" si="8"/>
        <v>1.1E-4</v>
      </c>
      <c r="H87" s="18">
        <f t="shared" si="12"/>
        <v>9.9999999999999995E-7</v>
      </c>
      <c r="I87" s="9">
        <f t="shared" si="9"/>
        <v>1.0127015698262597E-32</v>
      </c>
      <c r="J87" s="18">
        <f t="shared" si="10"/>
        <v>1.0127015698262616E-36</v>
      </c>
      <c r="K87" s="10">
        <f t="shared" si="11"/>
        <v>7.3513288640367388E-25</v>
      </c>
      <c r="Q87" s="100" t="s">
        <v>154</v>
      </c>
    </row>
    <row r="88" spans="1:17" ht="15" customHeight="1" x14ac:dyDescent="0.2">
      <c r="A88" s="89" t="s">
        <v>155</v>
      </c>
      <c r="B88" s="34">
        <v>626.85</v>
      </c>
      <c r="C88" s="4"/>
      <c r="D88" s="17"/>
      <c r="E88" s="5">
        <v>7.5158697940944609E-5</v>
      </c>
      <c r="F88" s="18">
        <f t="shared" si="7"/>
        <v>1.0000000000000018E-4</v>
      </c>
      <c r="G88" s="19">
        <f t="shared" si="8"/>
        <v>3.8000000000000002E-5</v>
      </c>
      <c r="H88" s="18">
        <f t="shared" si="12"/>
        <v>9.9999999999999995E-7</v>
      </c>
      <c r="I88" s="9">
        <f t="shared" si="9"/>
        <v>2.856030521755895E-15</v>
      </c>
      <c r="J88" s="18">
        <f t="shared" si="10"/>
        <v>2.8560305217559001E-19</v>
      </c>
      <c r="K88" s="10">
        <f t="shared" si="11"/>
        <v>2.0732287019912542E-7</v>
      </c>
      <c r="Q88" s="100" t="s">
        <v>156</v>
      </c>
    </row>
    <row r="89" spans="1:17" ht="15" customHeight="1" x14ac:dyDescent="0.2">
      <c r="A89" s="89" t="s">
        <v>157</v>
      </c>
      <c r="B89" s="34">
        <v>626.85</v>
      </c>
      <c r="C89" s="4"/>
      <c r="D89" s="17"/>
      <c r="E89" s="5">
        <v>7.852623377286079E-6</v>
      </c>
      <c r="F89" s="18">
        <f t="shared" si="7"/>
        <v>1.0000000000000018E-4</v>
      </c>
      <c r="G89" s="19">
        <f t="shared" si="8"/>
        <v>5.4999999999999999E-6</v>
      </c>
      <c r="H89" s="18">
        <f t="shared" si="12"/>
        <v>9.9999999999999995E-7</v>
      </c>
      <c r="I89" s="9">
        <f t="shared" si="9"/>
        <v>4.3189428575073425E-17</v>
      </c>
      <c r="J89" s="18">
        <f t="shared" si="10"/>
        <v>4.3189428575073505E-21</v>
      </c>
      <c r="K89" s="10">
        <f t="shared" si="11"/>
        <v>3.1351752812989225E-9</v>
      </c>
      <c r="Q89" s="100" t="s">
        <v>158</v>
      </c>
    </row>
    <row r="90" spans="1:17" ht="15" customHeight="1" x14ac:dyDescent="0.2">
      <c r="A90" s="91" t="s">
        <v>159</v>
      </c>
      <c r="B90" s="34">
        <v>626.85</v>
      </c>
      <c r="C90" s="4"/>
      <c r="D90" s="17"/>
      <c r="E90" s="5">
        <v>4.5828677233548642E-8</v>
      </c>
      <c r="F90" s="18">
        <f t="shared" si="7"/>
        <v>1.0000000000000018E-4</v>
      </c>
      <c r="G90" s="19">
        <f t="shared" si="8"/>
        <v>5.9000000000000003E-4</v>
      </c>
      <c r="H90" s="18">
        <f t="shared" si="12"/>
        <v>9.9999999999999995E-7</v>
      </c>
      <c r="I90" s="9">
        <f t="shared" si="9"/>
        <v>2.7038919567793699E-17</v>
      </c>
      <c r="J90" s="18">
        <f t="shared" si="10"/>
        <v>2.703891956779375E-21</v>
      </c>
      <c r="K90" s="10">
        <f t="shared" si="11"/>
        <v>1.9627893921917308E-9</v>
      </c>
      <c r="Q90" s="100" t="s">
        <v>137</v>
      </c>
    </row>
    <row r="91" spans="1:17" ht="16" customHeight="1" x14ac:dyDescent="0.2">
      <c r="A91" s="89" t="s">
        <v>160</v>
      </c>
      <c r="B91" s="34">
        <v>626.85</v>
      </c>
      <c r="C91" s="4"/>
      <c r="D91" s="17"/>
      <c r="E91" s="5">
        <v>1.6855393494654131E-19</v>
      </c>
      <c r="F91" s="18">
        <f t="shared" si="7"/>
        <v>1.0000000000000018E-4</v>
      </c>
      <c r="G91" s="19" t="str">
        <f t="shared" si="8"/>
        <v>no DCF</v>
      </c>
      <c r="H91" s="18">
        <f t="shared" si="12"/>
        <v>9.9999999999999995E-7</v>
      </c>
      <c r="I91" s="9" t="str">
        <f t="shared" si="9"/>
        <v/>
      </c>
      <c r="J91" s="18" t="str">
        <f t="shared" si="10"/>
        <v/>
      </c>
      <c r="K91" s="10" t="str">
        <f t="shared" si="11"/>
        <v/>
      </c>
      <c r="Q91" s="100" t="s">
        <v>138</v>
      </c>
    </row>
    <row r="92" spans="1:17" ht="16" customHeight="1" x14ac:dyDescent="0.2">
      <c r="A92" s="89" t="s">
        <v>161</v>
      </c>
      <c r="B92" s="34">
        <v>0</v>
      </c>
      <c r="C92" s="4"/>
      <c r="D92" s="17"/>
      <c r="E92" s="5">
        <v>0</v>
      </c>
      <c r="F92" s="18">
        <f t="shared" si="7"/>
        <v>1.0000000000000018E-4</v>
      </c>
      <c r="G92" s="19" t="str">
        <f t="shared" si="8"/>
        <v>no DCF</v>
      </c>
      <c r="H92" s="18">
        <f t="shared" si="12"/>
        <v>9.9999999999999995E-7</v>
      </c>
      <c r="I92" s="9" t="str">
        <f t="shared" si="9"/>
        <v/>
      </c>
      <c r="J92" s="18" t="str">
        <f t="shared" si="10"/>
        <v/>
      </c>
      <c r="K92" s="10" t="str">
        <f t="shared" si="11"/>
        <v/>
      </c>
      <c r="Q92" s="100" t="s">
        <v>139</v>
      </c>
    </row>
    <row r="93" spans="1:17" ht="16" customHeight="1" x14ac:dyDescent="0.2">
      <c r="A93" s="89" t="s">
        <v>162</v>
      </c>
      <c r="B93" s="34">
        <v>0</v>
      </c>
      <c r="C93" s="4"/>
      <c r="D93" s="17"/>
      <c r="E93" s="5">
        <v>0</v>
      </c>
      <c r="F93" s="18">
        <f t="shared" si="7"/>
        <v>1.0000000000000018E-4</v>
      </c>
      <c r="G93" s="19" t="str">
        <f t="shared" si="8"/>
        <v>no DCF</v>
      </c>
      <c r="H93" s="18">
        <f t="shared" si="12"/>
        <v>9.9999999999999995E-7</v>
      </c>
      <c r="I93" s="9" t="str">
        <f t="shared" si="9"/>
        <v/>
      </c>
      <c r="J93" s="18" t="str">
        <f t="shared" si="10"/>
        <v/>
      </c>
      <c r="K93" s="10" t="str">
        <f t="shared" si="11"/>
        <v/>
      </c>
      <c r="Q93" s="100" t="s">
        <v>141</v>
      </c>
    </row>
    <row r="94" spans="1:17" ht="16" customHeight="1" x14ac:dyDescent="0.2">
      <c r="A94" s="89" t="s">
        <v>163</v>
      </c>
      <c r="B94" s="34">
        <v>0</v>
      </c>
      <c r="C94" s="4"/>
      <c r="D94" s="17"/>
      <c r="E94" s="5">
        <v>0</v>
      </c>
      <c r="F94" s="18">
        <f t="shared" si="7"/>
        <v>1.0000000000000018E-4</v>
      </c>
      <c r="G94" s="19" t="str">
        <f t="shared" si="8"/>
        <v>no DCF</v>
      </c>
      <c r="H94" s="18">
        <f t="shared" si="12"/>
        <v>9.9999999999999995E-7</v>
      </c>
      <c r="I94" s="9" t="str">
        <f t="shared" si="9"/>
        <v/>
      </c>
      <c r="J94" s="18" t="str">
        <f t="shared" si="10"/>
        <v/>
      </c>
      <c r="K94" s="10" t="str">
        <f t="shared" si="11"/>
        <v/>
      </c>
      <c r="Q94" s="100" t="s">
        <v>143</v>
      </c>
    </row>
    <row r="95" spans="1:17" ht="16" customHeight="1" x14ac:dyDescent="0.2">
      <c r="A95" s="89" t="s">
        <v>164</v>
      </c>
      <c r="B95" s="34">
        <v>0</v>
      </c>
      <c r="C95" s="4"/>
      <c r="D95" s="17"/>
      <c r="E95" s="5">
        <v>0</v>
      </c>
      <c r="F95" s="18">
        <f t="shared" si="7"/>
        <v>1.0000000000000018E-4</v>
      </c>
      <c r="G95" s="19" t="str">
        <f t="shared" si="8"/>
        <v>no DCF</v>
      </c>
      <c r="H95" s="18">
        <f t="shared" si="12"/>
        <v>9.9999999999999995E-7</v>
      </c>
      <c r="I95" s="9" t="str">
        <f t="shared" si="9"/>
        <v/>
      </c>
      <c r="J95" s="18" t="str">
        <f t="shared" si="10"/>
        <v/>
      </c>
      <c r="K95" s="10" t="str">
        <f t="shared" si="11"/>
        <v/>
      </c>
      <c r="Q95" s="100" t="s">
        <v>145</v>
      </c>
    </row>
    <row r="96" spans="1:17" ht="15" customHeight="1" x14ac:dyDescent="0.2">
      <c r="A96" s="89" t="s">
        <v>165</v>
      </c>
      <c r="B96" s="34">
        <v>0</v>
      </c>
      <c r="C96" s="4"/>
      <c r="D96" s="17"/>
      <c r="E96" s="5">
        <v>0</v>
      </c>
      <c r="F96" s="18">
        <f t="shared" si="7"/>
        <v>1</v>
      </c>
      <c r="G96" s="19">
        <f t="shared" si="8"/>
        <v>0.12</v>
      </c>
      <c r="H96" s="18">
        <f t="shared" si="12"/>
        <v>1</v>
      </c>
      <c r="I96" s="9">
        <f t="shared" si="9"/>
        <v>0</v>
      </c>
      <c r="J96" s="18">
        <f t="shared" si="10"/>
        <v>0</v>
      </c>
      <c r="K96" s="10">
        <f t="shared" si="11"/>
        <v>0</v>
      </c>
      <c r="Q96" s="100" t="s">
        <v>147</v>
      </c>
    </row>
    <row r="97" spans="1:17" ht="15" customHeight="1" x14ac:dyDescent="0.2">
      <c r="A97" s="89" t="s">
        <v>166</v>
      </c>
      <c r="B97" s="34">
        <v>0</v>
      </c>
      <c r="C97" s="4"/>
      <c r="D97" s="17"/>
      <c r="E97" s="5">
        <v>0</v>
      </c>
      <c r="F97" s="18">
        <f t="shared" si="7"/>
        <v>1</v>
      </c>
      <c r="G97" s="19">
        <f t="shared" si="8"/>
        <v>8.5E-9</v>
      </c>
      <c r="H97" s="18">
        <f t="shared" si="12"/>
        <v>1</v>
      </c>
      <c r="I97" s="9">
        <f t="shared" si="9"/>
        <v>0</v>
      </c>
      <c r="J97" s="18">
        <f t="shared" si="10"/>
        <v>0</v>
      </c>
      <c r="K97" s="10">
        <f t="shared" si="11"/>
        <v>0</v>
      </c>
      <c r="Q97" s="100" t="s">
        <v>149</v>
      </c>
    </row>
    <row r="98" spans="1:17" ht="15" customHeight="1" x14ac:dyDescent="0.2">
      <c r="A98" s="89" t="s">
        <v>167</v>
      </c>
      <c r="B98" s="34">
        <v>0</v>
      </c>
      <c r="C98" s="4"/>
      <c r="D98" s="17"/>
      <c r="E98" s="5">
        <v>0</v>
      </c>
      <c r="F98" s="18">
        <f t="shared" si="7"/>
        <v>1.0000000000000018E-4</v>
      </c>
      <c r="G98" s="19">
        <f t="shared" si="8"/>
        <v>2.4E-2</v>
      </c>
      <c r="H98" s="18">
        <f t="shared" si="12"/>
        <v>9.9999999999999995E-7</v>
      </c>
      <c r="I98" s="9">
        <f t="shared" si="9"/>
        <v>0</v>
      </c>
      <c r="J98" s="18">
        <f t="shared" si="10"/>
        <v>0</v>
      </c>
      <c r="K98" s="10">
        <f t="shared" si="11"/>
        <v>0</v>
      </c>
      <c r="Q98" s="100" t="s">
        <v>151</v>
      </c>
    </row>
    <row r="99" spans="1:17" ht="15" customHeight="1" x14ac:dyDescent="0.2">
      <c r="A99" s="89" t="s">
        <v>168</v>
      </c>
      <c r="B99" s="34">
        <v>0</v>
      </c>
      <c r="C99" s="4"/>
      <c r="D99" s="17"/>
      <c r="E99" s="5">
        <v>0</v>
      </c>
      <c r="F99" s="18">
        <f t="shared" si="7"/>
        <v>1.0000000000000018E-4</v>
      </c>
      <c r="G99" s="19">
        <f t="shared" si="8"/>
        <v>0.18</v>
      </c>
      <c r="H99" s="18">
        <f t="shared" si="12"/>
        <v>9.9999999999999995E-7</v>
      </c>
      <c r="I99" s="9">
        <f t="shared" si="9"/>
        <v>0</v>
      </c>
      <c r="J99" s="18">
        <f t="shared" si="10"/>
        <v>0</v>
      </c>
      <c r="K99" s="10">
        <f t="shared" si="11"/>
        <v>0</v>
      </c>
      <c r="Q99" s="100" t="s">
        <v>169</v>
      </c>
    </row>
    <row r="100" spans="1:17" ht="15" customHeight="1" x14ac:dyDescent="0.2">
      <c r="A100" s="89" t="s">
        <v>170</v>
      </c>
      <c r="B100" s="34">
        <v>0</v>
      </c>
      <c r="C100" s="4"/>
      <c r="D100" s="17"/>
      <c r="E100" s="5">
        <v>0</v>
      </c>
      <c r="F100" s="18">
        <f t="shared" si="7"/>
        <v>1.0000000000000018E-4</v>
      </c>
      <c r="G100" s="19">
        <f t="shared" si="8"/>
        <v>0.15</v>
      </c>
      <c r="H100" s="18">
        <f t="shared" si="12"/>
        <v>9.9999999999999995E-7</v>
      </c>
      <c r="I100" s="9">
        <f t="shared" si="9"/>
        <v>0</v>
      </c>
      <c r="J100" s="18">
        <f t="shared" si="10"/>
        <v>0</v>
      </c>
      <c r="K100" s="10">
        <f t="shared" si="11"/>
        <v>0</v>
      </c>
      <c r="Q100" s="100" t="s">
        <v>171</v>
      </c>
    </row>
    <row r="101" spans="1:17" ht="16" customHeight="1" x14ac:dyDescent="0.2">
      <c r="A101" s="89" t="s">
        <v>172</v>
      </c>
      <c r="B101" s="34">
        <v>0</v>
      </c>
      <c r="C101" s="4"/>
      <c r="D101" s="17"/>
      <c r="E101" s="5">
        <v>0</v>
      </c>
      <c r="F101" s="18">
        <f t="shared" si="7"/>
        <v>1.0000000000000018E-4</v>
      </c>
      <c r="G101" s="19" t="str">
        <f t="shared" si="8"/>
        <v>no DCF</v>
      </c>
      <c r="H101" s="18">
        <f t="shared" si="12"/>
        <v>9.9999999999999995E-7</v>
      </c>
      <c r="I101" s="9" t="str">
        <f t="shared" si="9"/>
        <v/>
      </c>
      <c r="J101" s="18" t="str">
        <f t="shared" si="10"/>
        <v/>
      </c>
      <c r="K101" s="10" t="str">
        <f t="shared" si="11"/>
        <v/>
      </c>
      <c r="Q101" s="100" t="s">
        <v>173</v>
      </c>
    </row>
    <row r="102" spans="1:17" ht="16" customHeight="1" x14ac:dyDescent="0.2">
      <c r="A102" s="89" t="s">
        <v>174</v>
      </c>
      <c r="B102" s="34">
        <v>0</v>
      </c>
      <c r="C102" s="4"/>
      <c r="D102" s="17"/>
      <c r="E102" s="5">
        <v>0</v>
      </c>
      <c r="F102" s="18">
        <f t="shared" si="7"/>
        <v>1.0000000000000018E-4</v>
      </c>
      <c r="G102" s="19" t="str">
        <f t="shared" si="8"/>
        <v>no DCF</v>
      </c>
      <c r="H102" s="18">
        <f t="shared" si="12"/>
        <v>9.9999999999999995E-7</v>
      </c>
      <c r="I102" s="9" t="str">
        <f t="shared" si="9"/>
        <v/>
      </c>
      <c r="J102" s="18" t="str">
        <f t="shared" si="10"/>
        <v/>
      </c>
      <c r="K102" s="10" t="str">
        <f t="shared" si="11"/>
        <v/>
      </c>
      <c r="Q102" s="100" t="s">
        <v>175</v>
      </c>
    </row>
    <row r="103" spans="1:17" ht="16" customHeight="1" x14ac:dyDescent="0.2">
      <c r="A103" s="91" t="s">
        <v>176</v>
      </c>
      <c r="B103" s="34">
        <v>0</v>
      </c>
      <c r="C103" s="4"/>
      <c r="D103" s="17"/>
      <c r="E103" s="5">
        <v>0</v>
      </c>
      <c r="F103" s="18">
        <f t="shared" si="7"/>
        <v>1.0000000000000018E-4</v>
      </c>
      <c r="G103" s="19" t="str">
        <f t="shared" si="8"/>
        <v>no DCF</v>
      </c>
      <c r="H103" s="18">
        <f t="shared" si="12"/>
        <v>9.9999999999999995E-7</v>
      </c>
      <c r="I103" s="9" t="str">
        <f t="shared" si="9"/>
        <v/>
      </c>
      <c r="J103" s="18" t="str">
        <f t="shared" si="10"/>
        <v/>
      </c>
      <c r="K103" s="10" t="str">
        <f t="shared" si="11"/>
        <v/>
      </c>
      <c r="Q103" s="100" t="s">
        <v>177</v>
      </c>
    </row>
    <row r="104" spans="1:17" ht="16" customHeight="1" x14ac:dyDescent="0.2">
      <c r="A104" s="89" t="s">
        <v>178</v>
      </c>
      <c r="B104" s="34">
        <v>0</v>
      </c>
      <c r="C104" s="4"/>
      <c r="D104" s="17"/>
      <c r="E104" s="5">
        <v>0</v>
      </c>
      <c r="F104" s="18">
        <f t="shared" si="7"/>
        <v>1.0000000000000018E-4</v>
      </c>
      <c r="G104" s="19" t="str">
        <f t="shared" si="8"/>
        <v>no DCF</v>
      </c>
      <c r="H104" s="18">
        <f t="shared" si="12"/>
        <v>9.9999999999999995E-7</v>
      </c>
      <c r="I104" s="9" t="str">
        <f t="shared" si="9"/>
        <v/>
      </c>
      <c r="J104" s="18" t="str">
        <f t="shared" si="10"/>
        <v/>
      </c>
      <c r="K104" s="10" t="str">
        <f t="shared" si="11"/>
        <v/>
      </c>
      <c r="Q104" s="100" t="s">
        <v>179</v>
      </c>
    </row>
    <row r="105" spans="1:17" ht="15" customHeight="1" x14ac:dyDescent="0.2">
      <c r="A105" s="89" t="s">
        <v>180</v>
      </c>
      <c r="B105" s="34">
        <v>0</v>
      </c>
      <c r="C105" s="4"/>
      <c r="D105" s="17"/>
      <c r="E105" s="5">
        <v>0</v>
      </c>
      <c r="F105" s="18">
        <f t="shared" si="7"/>
        <v>1.0000000000000018E-4</v>
      </c>
      <c r="G105" s="19">
        <f t="shared" si="8"/>
        <v>1.8000000000000001E-4</v>
      </c>
      <c r="H105" s="18">
        <f t="shared" si="12"/>
        <v>9.9999999999999995E-7</v>
      </c>
      <c r="I105" s="9">
        <f t="shared" si="9"/>
        <v>0</v>
      </c>
      <c r="J105" s="18">
        <f t="shared" si="10"/>
        <v>0</v>
      </c>
      <c r="K105" s="10">
        <f t="shared" si="11"/>
        <v>0</v>
      </c>
      <c r="Q105" s="100" t="s">
        <v>155</v>
      </c>
    </row>
    <row r="106" spans="1:17" ht="15" customHeight="1" x14ac:dyDescent="0.2">
      <c r="A106" s="89" t="s">
        <v>181</v>
      </c>
      <c r="B106" s="34">
        <v>0</v>
      </c>
      <c r="C106" s="4"/>
      <c r="D106" s="17"/>
      <c r="E106" s="5">
        <v>0</v>
      </c>
      <c r="F106" s="18">
        <f t="shared" si="7"/>
        <v>1.0000000000000018E-4</v>
      </c>
      <c r="G106" s="19">
        <f t="shared" si="8"/>
        <v>3.8999999999999999E-4</v>
      </c>
      <c r="H106" s="18">
        <f t="shared" ref="H106:H136" si="13">IFERROR(IF(OR($B106&gt;$I$4,$B106= ""), IF($I$4&lt;=VLOOKUP($A106,DCF,18,FALSE),0.000001,IF(AND($I$4&gt;VLOOKUP($A106,DCF,18,FALSE),$I$4&lt;VLOOKUP($A106,DCF,20,FALSE)),0.001,IF($I$4&gt;VLOOKUP($A106,DCF,20,FALSE),1))), IF($B106&lt;=VLOOKUP($A106,DCF,18,FALSE),0.000001,IF(AND($B106&gt;VLOOKUP($A106,DCF,18,FALSE),$B106&lt;VLOOKUP($A106,DCF,20,FALSE)),0.001,IF($B106&gt;VLOOKUP($A106,DCF,20,FALSE),1)))),"")</f>
        <v>9.9999999999999995E-7</v>
      </c>
      <c r="I106" s="9">
        <f t="shared" si="9"/>
        <v>0</v>
      </c>
      <c r="J106" s="18">
        <f t="shared" si="10"/>
        <v>0</v>
      </c>
      <c r="K106" s="10">
        <f t="shared" si="11"/>
        <v>0</v>
      </c>
      <c r="Q106" s="100" t="s">
        <v>157</v>
      </c>
    </row>
    <row r="107" spans="1:17" ht="15" customHeight="1" x14ac:dyDescent="0.2">
      <c r="A107" s="89" t="s">
        <v>182</v>
      </c>
      <c r="B107" s="34">
        <v>0</v>
      </c>
      <c r="C107" s="4"/>
      <c r="D107" s="17"/>
      <c r="E107" s="5">
        <v>0</v>
      </c>
      <c r="F107" s="18">
        <f t="shared" si="7"/>
        <v>1.0000000000000018E-4</v>
      </c>
      <c r="G107" s="19">
        <f t="shared" si="8"/>
        <v>1.9E-2</v>
      </c>
      <c r="H107" s="18">
        <f t="shared" si="13"/>
        <v>9.9999999999999995E-7</v>
      </c>
      <c r="I107" s="9">
        <f t="shared" si="9"/>
        <v>0</v>
      </c>
      <c r="J107" s="18">
        <f t="shared" si="10"/>
        <v>0</v>
      </c>
      <c r="K107" s="10">
        <f t="shared" si="11"/>
        <v>0</v>
      </c>
      <c r="Q107" s="100" t="s">
        <v>159</v>
      </c>
    </row>
    <row r="108" spans="1:17" ht="15" customHeight="1" x14ac:dyDescent="0.2">
      <c r="A108" s="89" t="s">
        <v>183</v>
      </c>
      <c r="B108" s="34">
        <v>0</v>
      </c>
      <c r="C108" s="4"/>
      <c r="D108" s="17"/>
      <c r="E108" s="5">
        <v>0</v>
      </c>
      <c r="F108" s="18">
        <f t="shared" si="7"/>
        <v>1.0000000000000018E-4</v>
      </c>
      <c r="G108" s="19">
        <f t="shared" si="8"/>
        <v>7.1999999999999996E-8</v>
      </c>
      <c r="H108" s="18">
        <f t="shared" si="13"/>
        <v>9.9999999999999995E-7</v>
      </c>
      <c r="I108" s="9">
        <f t="shared" si="9"/>
        <v>0</v>
      </c>
      <c r="J108" s="18">
        <f t="shared" si="10"/>
        <v>0</v>
      </c>
      <c r="K108" s="10">
        <f t="shared" si="11"/>
        <v>0</v>
      </c>
      <c r="Q108" s="100" t="s">
        <v>160</v>
      </c>
    </row>
    <row r="109" spans="1:17" ht="16" customHeight="1" x14ac:dyDescent="0.2">
      <c r="A109" s="89" t="s">
        <v>184</v>
      </c>
      <c r="B109" s="34">
        <v>0</v>
      </c>
      <c r="C109" s="4"/>
      <c r="D109" s="17"/>
      <c r="E109" s="5">
        <v>0</v>
      </c>
      <c r="F109" s="18">
        <f t="shared" si="7"/>
        <v>1.0000000000000018E-4</v>
      </c>
      <c r="G109" s="19" t="str">
        <f t="shared" si="8"/>
        <v>no DCF</v>
      </c>
      <c r="H109" s="18">
        <f t="shared" si="13"/>
        <v>9.9999999999999995E-7</v>
      </c>
      <c r="I109" s="9" t="str">
        <f t="shared" si="9"/>
        <v/>
      </c>
      <c r="J109" s="18" t="str">
        <f t="shared" si="10"/>
        <v/>
      </c>
      <c r="K109" s="10" t="str">
        <f t="shared" si="11"/>
        <v/>
      </c>
      <c r="Q109" s="100" t="s">
        <v>185</v>
      </c>
    </row>
    <row r="110" spans="1:17" ht="16" customHeight="1" x14ac:dyDescent="0.2">
      <c r="A110" s="89" t="s">
        <v>186</v>
      </c>
      <c r="B110" s="34">
        <v>0</v>
      </c>
      <c r="C110" s="4"/>
      <c r="D110" s="17"/>
      <c r="E110" s="5">
        <v>0</v>
      </c>
      <c r="F110" s="18">
        <f t="shared" si="7"/>
        <v>1.0000000000000018E-4</v>
      </c>
      <c r="G110" s="19" t="str">
        <f t="shared" si="8"/>
        <v>no DCF</v>
      </c>
      <c r="H110" s="18">
        <f t="shared" si="13"/>
        <v>9.9999999999999995E-7</v>
      </c>
      <c r="I110" s="9" t="str">
        <f t="shared" si="9"/>
        <v/>
      </c>
      <c r="J110" s="18" t="str">
        <f t="shared" si="10"/>
        <v/>
      </c>
      <c r="K110" s="10" t="str">
        <f t="shared" si="11"/>
        <v/>
      </c>
      <c r="Q110" s="100" t="s">
        <v>187</v>
      </c>
    </row>
    <row r="111" spans="1:17" ht="15" customHeight="1" x14ac:dyDescent="0.2">
      <c r="A111" s="91" t="s">
        <v>188</v>
      </c>
      <c r="B111" s="34">
        <v>0</v>
      </c>
      <c r="C111" s="4"/>
      <c r="D111" s="17"/>
      <c r="E111" s="5">
        <v>0</v>
      </c>
      <c r="F111" s="18">
        <f t="shared" si="7"/>
        <v>1.0000000000000018E-4</v>
      </c>
      <c r="G111" s="19">
        <f t="shared" si="8"/>
        <v>5.6999999999999996E-6</v>
      </c>
      <c r="H111" s="18">
        <f t="shared" si="13"/>
        <v>9.9999999999999995E-7</v>
      </c>
      <c r="I111" s="9">
        <f t="shared" si="9"/>
        <v>0</v>
      </c>
      <c r="J111" s="18">
        <f t="shared" si="10"/>
        <v>0</v>
      </c>
      <c r="K111" s="10">
        <f t="shared" si="11"/>
        <v>0</v>
      </c>
      <c r="Q111" s="100" t="s">
        <v>189</v>
      </c>
    </row>
    <row r="112" spans="1:17" ht="16" customHeight="1" x14ac:dyDescent="0.2">
      <c r="A112" s="89" t="s">
        <v>190</v>
      </c>
      <c r="B112" s="34">
        <v>0</v>
      </c>
      <c r="C112" s="4"/>
      <c r="D112" s="17"/>
      <c r="E112" s="5">
        <v>0</v>
      </c>
      <c r="F112" s="18">
        <f t="shared" si="7"/>
        <v>1.0000000000000018E-4</v>
      </c>
      <c r="G112" s="19" t="str">
        <f t="shared" si="8"/>
        <v>no DCF</v>
      </c>
      <c r="H112" s="18">
        <f t="shared" si="13"/>
        <v>9.9999999999999995E-7</v>
      </c>
      <c r="I112" s="9" t="str">
        <f t="shared" si="9"/>
        <v/>
      </c>
      <c r="J112" s="18" t="str">
        <f t="shared" si="10"/>
        <v/>
      </c>
      <c r="K112" s="10" t="str">
        <f t="shared" si="11"/>
        <v/>
      </c>
      <c r="Q112" s="100" t="s">
        <v>191</v>
      </c>
    </row>
    <row r="113" spans="1:17" ht="16" customHeight="1" x14ac:dyDescent="0.2">
      <c r="A113" s="89" t="s">
        <v>192</v>
      </c>
      <c r="B113" s="34">
        <v>0</v>
      </c>
      <c r="C113" s="4"/>
      <c r="D113" s="17"/>
      <c r="E113" s="5">
        <v>0</v>
      </c>
      <c r="F113" s="18">
        <f t="shared" si="7"/>
        <v>1.0000000000000018E-4</v>
      </c>
      <c r="G113" s="19" t="str">
        <f t="shared" si="8"/>
        <v>no DCF</v>
      </c>
      <c r="H113" s="18">
        <f t="shared" si="13"/>
        <v>9.9999999999999995E-7</v>
      </c>
      <c r="I113" s="9" t="str">
        <f t="shared" si="9"/>
        <v/>
      </c>
      <c r="J113" s="18" t="str">
        <f t="shared" si="10"/>
        <v/>
      </c>
      <c r="K113" s="10" t="str">
        <f t="shared" si="11"/>
        <v/>
      </c>
      <c r="Q113" s="100" t="s">
        <v>193</v>
      </c>
    </row>
    <row r="114" spans="1:17" ht="16" customHeight="1" x14ac:dyDescent="0.2">
      <c r="A114" s="89" t="s">
        <v>194</v>
      </c>
      <c r="B114" s="34">
        <v>0</v>
      </c>
      <c r="C114" s="4"/>
      <c r="D114" s="17"/>
      <c r="E114" s="5">
        <v>0</v>
      </c>
      <c r="F114" s="18">
        <f t="shared" si="7"/>
        <v>1.0000000000000018E-4</v>
      </c>
      <c r="G114" s="19" t="str">
        <f t="shared" si="8"/>
        <v>no DCF</v>
      </c>
      <c r="H114" s="18">
        <f t="shared" si="13"/>
        <v>9.9999999999999995E-7</v>
      </c>
      <c r="I114" s="9" t="str">
        <f t="shared" si="9"/>
        <v/>
      </c>
      <c r="J114" s="18" t="str">
        <f t="shared" si="10"/>
        <v/>
      </c>
      <c r="K114" s="10" t="str">
        <f t="shared" si="11"/>
        <v/>
      </c>
      <c r="Q114" s="100" t="s">
        <v>195</v>
      </c>
    </row>
    <row r="115" spans="1:17" ht="15" customHeight="1" x14ac:dyDescent="0.2">
      <c r="A115" s="91" t="s">
        <v>196</v>
      </c>
      <c r="B115" s="34">
        <v>0</v>
      </c>
      <c r="C115" s="4"/>
      <c r="D115" s="17"/>
      <c r="E115" s="5">
        <v>0</v>
      </c>
      <c r="F115" s="18">
        <f t="shared" si="7"/>
        <v>1.0000000000000018E-4</v>
      </c>
      <c r="G115" s="19">
        <f t="shared" si="8"/>
        <v>1.4E-2</v>
      </c>
      <c r="H115" s="18">
        <f t="shared" si="13"/>
        <v>9.9999999999999995E-7</v>
      </c>
      <c r="I115" s="9">
        <f t="shared" si="9"/>
        <v>0</v>
      </c>
      <c r="J115" s="18">
        <f t="shared" si="10"/>
        <v>0</v>
      </c>
      <c r="K115" s="10">
        <f t="shared" si="11"/>
        <v>0</v>
      </c>
      <c r="Q115" s="100" t="s">
        <v>197</v>
      </c>
    </row>
    <row r="116" spans="1:17" ht="16" customHeight="1" x14ac:dyDescent="0.2">
      <c r="A116" s="89" t="s">
        <v>198</v>
      </c>
      <c r="B116" s="34">
        <v>0</v>
      </c>
      <c r="C116" s="4"/>
      <c r="D116" s="17"/>
      <c r="E116" s="5">
        <v>0</v>
      </c>
      <c r="F116" s="18">
        <f t="shared" si="7"/>
        <v>1.0000000000000018E-4</v>
      </c>
      <c r="G116" s="19" t="str">
        <f t="shared" si="8"/>
        <v>no DCF</v>
      </c>
      <c r="H116" s="18">
        <f t="shared" si="13"/>
        <v>9.9999999999999995E-7</v>
      </c>
      <c r="I116" s="9" t="str">
        <f t="shared" si="9"/>
        <v/>
      </c>
      <c r="J116" s="18" t="str">
        <f t="shared" si="10"/>
        <v/>
      </c>
      <c r="K116" s="10" t="str">
        <f t="shared" si="11"/>
        <v/>
      </c>
      <c r="Q116" s="100" t="s">
        <v>199</v>
      </c>
    </row>
    <row r="117" spans="1:17" ht="15" customHeight="1" x14ac:dyDescent="0.2">
      <c r="A117" s="91" t="s">
        <v>200</v>
      </c>
      <c r="B117" s="34">
        <v>0</v>
      </c>
      <c r="C117" s="4"/>
      <c r="D117" s="17"/>
      <c r="E117" s="5">
        <v>0</v>
      </c>
      <c r="F117" s="18">
        <f t="shared" si="7"/>
        <v>1.0000000000000018E-4</v>
      </c>
      <c r="G117" s="19">
        <f t="shared" si="8"/>
        <v>3.5000000000000001E-3</v>
      </c>
      <c r="H117" s="18">
        <f t="shared" si="13"/>
        <v>9.9999999999999995E-7</v>
      </c>
      <c r="I117" s="9">
        <f t="shared" si="9"/>
        <v>0</v>
      </c>
      <c r="J117" s="18">
        <f t="shared" si="10"/>
        <v>0</v>
      </c>
      <c r="K117" s="10">
        <f t="shared" si="11"/>
        <v>0</v>
      </c>
      <c r="Q117" s="100" t="s">
        <v>165</v>
      </c>
    </row>
    <row r="118" spans="1:17" ht="16" customHeight="1" x14ac:dyDescent="0.2">
      <c r="A118" s="89" t="s">
        <v>201</v>
      </c>
      <c r="B118" s="34">
        <v>0</v>
      </c>
      <c r="C118" s="4"/>
      <c r="D118" s="17"/>
      <c r="E118" s="5">
        <v>0</v>
      </c>
      <c r="F118" s="18">
        <f t="shared" si="7"/>
        <v>1.0000000000000018E-4</v>
      </c>
      <c r="G118" s="19" t="str">
        <f t="shared" si="8"/>
        <v>no DCF</v>
      </c>
      <c r="H118" s="18">
        <f t="shared" si="13"/>
        <v>9.9999999999999995E-7</v>
      </c>
      <c r="I118" s="9" t="str">
        <f t="shared" si="9"/>
        <v/>
      </c>
      <c r="J118" s="18" t="str">
        <f t="shared" si="10"/>
        <v/>
      </c>
      <c r="K118" s="10" t="str">
        <f t="shared" si="11"/>
        <v/>
      </c>
      <c r="Q118" s="100" t="s">
        <v>166</v>
      </c>
    </row>
    <row r="119" spans="1:17" ht="15" customHeight="1" x14ac:dyDescent="0.2">
      <c r="A119" s="89" t="s">
        <v>202</v>
      </c>
      <c r="B119" s="34">
        <v>0</v>
      </c>
      <c r="C119" s="4"/>
      <c r="D119" s="17"/>
      <c r="E119" s="5">
        <v>0</v>
      </c>
      <c r="F119" s="18">
        <f t="shared" si="7"/>
        <v>1.0000000000000018E-4</v>
      </c>
      <c r="G119" s="19">
        <f t="shared" si="8"/>
        <v>2.1000000000000001E-4</v>
      </c>
      <c r="H119" s="18">
        <f t="shared" si="13"/>
        <v>9.9999999999999995E-7</v>
      </c>
      <c r="I119" s="9">
        <f t="shared" si="9"/>
        <v>0</v>
      </c>
      <c r="J119" s="18">
        <f t="shared" si="10"/>
        <v>0</v>
      </c>
      <c r="K119" s="10">
        <f t="shared" si="11"/>
        <v>0</v>
      </c>
      <c r="Q119" s="100" t="s">
        <v>167</v>
      </c>
    </row>
    <row r="120" spans="1:17" ht="15" customHeight="1" x14ac:dyDescent="0.2">
      <c r="A120" s="89" t="s">
        <v>203</v>
      </c>
      <c r="B120" s="34">
        <v>0</v>
      </c>
      <c r="C120" s="4"/>
      <c r="D120" s="17"/>
      <c r="E120" s="5">
        <v>0</v>
      </c>
      <c r="F120" s="18">
        <f t="shared" si="7"/>
        <v>1.0000000000000018E-4</v>
      </c>
      <c r="G120" s="19">
        <f t="shared" si="8"/>
        <v>0.03</v>
      </c>
      <c r="H120" s="18">
        <f t="shared" si="13"/>
        <v>9.9999999999999995E-7</v>
      </c>
      <c r="I120" s="9">
        <f t="shared" si="9"/>
        <v>0</v>
      </c>
      <c r="J120" s="18">
        <f t="shared" si="10"/>
        <v>0</v>
      </c>
      <c r="K120" s="10">
        <f t="shared" si="11"/>
        <v>0</v>
      </c>
      <c r="Q120" t="s">
        <v>204</v>
      </c>
    </row>
    <row r="121" spans="1:17" ht="15" customHeight="1" x14ac:dyDescent="0.2">
      <c r="A121" s="91" t="s">
        <v>205</v>
      </c>
      <c r="B121" s="34">
        <v>0</v>
      </c>
      <c r="C121" s="4"/>
      <c r="D121" s="17"/>
      <c r="E121" s="5">
        <v>0</v>
      </c>
      <c r="F121" s="18">
        <f t="shared" si="7"/>
        <v>1.0000000000000018E-4</v>
      </c>
      <c r="G121" s="19">
        <f t="shared" si="8"/>
        <v>6.7999999999999997E-9</v>
      </c>
      <c r="H121" s="18">
        <f t="shared" si="13"/>
        <v>9.9999999999999995E-7</v>
      </c>
      <c r="I121" s="9">
        <f t="shared" si="9"/>
        <v>0</v>
      </c>
      <c r="J121" s="18">
        <f t="shared" si="10"/>
        <v>0</v>
      </c>
      <c r="K121" s="10">
        <f t="shared" si="11"/>
        <v>0</v>
      </c>
      <c r="Q121" s="100" t="s">
        <v>206</v>
      </c>
    </row>
    <row r="122" spans="1:17" ht="16" customHeight="1" x14ac:dyDescent="0.2">
      <c r="A122" s="91" t="s">
        <v>207</v>
      </c>
      <c r="B122" s="34">
        <v>0</v>
      </c>
      <c r="C122" s="4"/>
      <c r="D122" s="17"/>
      <c r="E122" s="5">
        <v>0</v>
      </c>
      <c r="F122" s="18">
        <f t="shared" si="7"/>
        <v>1.0000000000000018E-4</v>
      </c>
      <c r="G122" s="19" t="str">
        <f t="shared" si="8"/>
        <v>no DCF</v>
      </c>
      <c r="H122" s="18">
        <f t="shared" si="13"/>
        <v>9.9999999999999995E-7</v>
      </c>
      <c r="I122" s="9" t="str">
        <f t="shared" si="9"/>
        <v/>
      </c>
      <c r="J122" s="18" t="str">
        <f t="shared" si="10"/>
        <v/>
      </c>
      <c r="K122" s="10" t="str">
        <f t="shared" si="11"/>
        <v/>
      </c>
      <c r="Q122" s="100" t="s">
        <v>196</v>
      </c>
    </row>
    <row r="123" spans="1:17" ht="15" customHeight="1" x14ac:dyDescent="0.2">
      <c r="A123" s="91" t="s">
        <v>208</v>
      </c>
      <c r="B123" s="34">
        <v>0</v>
      </c>
      <c r="C123" s="4"/>
      <c r="D123" s="17"/>
      <c r="E123" s="5">
        <v>0</v>
      </c>
      <c r="F123" s="18">
        <f t="shared" si="7"/>
        <v>1.0000000000000018E-4</v>
      </c>
      <c r="G123" s="19">
        <f t="shared" si="8"/>
        <v>2.7999999999999998E-9</v>
      </c>
      <c r="H123" s="18">
        <f t="shared" si="13"/>
        <v>9.9999999999999995E-7</v>
      </c>
      <c r="I123" s="9">
        <f t="shared" si="9"/>
        <v>0</v>
      </c>
      <c r="J123" s="18">
        <f t="shared" si="10"/>
        <v>0</v>
      </c>
      <c r="K123" s="10">
        <f t="shared" si="11"/>
        <v>0</v>
      </c>
      <c r="Q123" s="100" t="s">
        <v>198</v>
      </c>
    </row>
    <row r="124" spans="1:17" ht="15" customHeight="1" x14ac:dyDescent="0.2">
      <c r="A124" s="89" t="s">
        <v>209</v>
      </c>
      <c r="B124" s="34">
        <v>0</v>
      </c>
      <c r="C124" s="4"/>
      <c r="D124" s="17"/>
      <c r="E124" s="5">
        <v>0</v>
      </c>
      <c r="F124" s="18">
        <f t="shared" si="7"/>
        <v>1.0000000000000018E-4</v>
      </c>
      <c r="G124" s="19">
        <f t="shared" si="8"/>
        <v>1.0999999999999999E-8</v>
      </c>
      <c r="H124" s="18">
        <f t="shared" si="13"/>
        <v>9.9999999999999995E-7</v>
      </c>
      <c r="I124" s="9">
        <f t="shared" si="9"/>
        <v>0</v>
      </c>
      <c r="J124" s="18">
        <f t="shared" si="10"/>
        <v>0</v>
      </c>
      <c r="K124" s="10">
        <f t="shared" si="11"/>
        <v>0</v>
      </c>
      <c r="Q124" s="100" t="s">
        <v>200</v>
      </c>
    </row>
    <row r="125" spans="1:17" ht="16" customHeight="1" x14ac:dyDescent="0.2">
      <c r="A125" s="89" t="s">
        <v>210</v>
      </c>
      <c r="B125" s="34">
        <v>0</v>
      </c>
      <c r="C125" s="4"/>
      <c r="D125" s="17"/>
      <c r="E125" s="5">
        <v>0</v>
      </c>
      <c r="F125" s="18">
        <f t="shared" si="7"/>
        <v>1.0000000000000018E-4</v>
      </c>
      <c r="G125" s="19" t="str">
        <f t="shared" si="8"/>
        <v>no DCF</v>
      </c>
      <c r="H125" s="18">
        <f t="shared" si="13"/>
        <v>9.9999999999999995E-7</v>
      </c>
      <c r="I125" s="9" t="str">
        <f t="shared" si="9"/>
        <v/>
      </c>
      <c r="J125" s="18" t="str">
        <f t="shared" si="10"/>
        <v/>
      </c>
      <c r="K125" s="10" t="str">
        <f t="shared" si="11"/>
        <v/>
      </c>
      <c r="Q125" s="100" t="s">
        <v>201</v>
      </c>
    </row>
    <row r="126" spans="1:17" ht="16" customHeight="1" x14ac:dyDescent="0.2">
      <c r="A126" s="91" t="s">
        <v>211</v>
      </c>
      <c r="B126" s="34">
        <v>0</v>
      </c>
      <c r="C126" s="4"/>
      <c r="D126" s="17"/>
      <c r="E126" s="5">
        <v>0</v>
      </c>
      <c r="F126" s="18">
        <f t="shared" si="7"/>
        <v>1.0000000000000018E-4</v>
      </c>
      <c r="G126" s="19" t="str">
        <f t="shared" si="8"/>
        <v>no DCF</v>
      </c>
      <c r="H126" s="18">
        <f t="shared" si="13"/>
        <v>9.9999999999999995E-7</v>
      </c>
      <c r="I126" s="9" t="str">
        <f t="shared" si="9"/>
        <v/>
      </c>
      <c r="J126" s="18" t="str">
        <f t="shared" si="10"/>
        <v/>
      </c>
      <c r="K126" s="10" t="str">
        <f t="shared" si="11"/>
        <v/>
      </c>
      <c r="Q126" s="100" t="s">
        <v>202</v>
      </c>
    </row>
    <row r="127" spans="1:17" ht="16" customHeight="1" x14ac:dyDescent="0.2">
      <c r="A127" s="91" t="s">
        <v>212</v>
      </c>
      <c r="B127" s="34">
        <v>0</v>
      </c>
      <c r="C127" s="4"/>
      <c r="D127" s="17"/>
      <c r="E127" s="5">
        <v>0</v>
      </c>
      <c r="F127" s="18">
        <f t="shared" si="7"/>
        <v>1.0000000000000018E-4</v>
      </c>
      <c r="G127" s="19" t="str">
        <f t="shared" si="8"/>
        <v>no DCF</v>
      </c>
      <c r="H127" s="18">
        <f t="shared" si="13"/>
        <v>9.9999999999999995E-7</v>
      </c>
      <c r="I127" s="9" t="str">
        <f t="shared" si="9"/>
        <v/>
      </c>
      <c r="J127" s="18" t="str">
        <f t="shared" si="10"/>
        <v/>
      </c>
      <c r="K127" s="10" t="str">
        <f t="shared" si="11"/>
        <v/>
      </c>
      <c r="Q127" s="100" t="s">
        <v>213</v>
      </c>
    </row>
    <row r="128" spans="1:17" ht="16" customHeight="1" x14ac:dyDescent="0.2">
      <c r="A128" s="91" t="s">
        <v>214</v>
      </c>
      <c r="B128" s="34">
        <v>0</v>
      </c>
      <c r="C128" s="4"/>
      <c r="D128" s="17"/>
      <c r="E128" s="5">
        <v>0</v>
      </c>
      <c r="F128" s="18">
        <f t="shared" si="7"/>
        <v>1.0000000000000018E-4</v>
      </c>
      <c r="G128" s="19" t="str">
        <f t="shared" si="8"/>
        <v>no DCF</v>
      </c>
      <c r="H128" s="18">
        <f t="shared" si="13"/>
        <v>9.9999999999999995E-7</v>
      </c>
      <c r="I128" s="9" t="str">
        <f t="shared" si="9"/>
        <v/>
      </c>
      <c r="J128" s="18" t="str">
        <f t="shared" si="10"/>
        <v/>
      </c>
      <c r="K128" s="10" t="str">
        <f t="shared" si="11"/>
        <v/>
      </c>
      <c r="Q128" s="100" t="s">
        <v>203</v>
      </c>
    </row>
    <row r="129" spans="1:17" ht="15" customHeight="1" x14ac:dyDescent="0.2">
      <c r="A129" s="89" t="s">
        <v>215</v>
      </c>
      <c r="B129" s="34">
        <v>0</v>
      </c>
      <c r="C129" s="4"/>
      <c r="D129" s="17"/>
      <c r="E129" s="5">
        <v>0</v>
      </c>
      <c r="F129" s="18">
        <f t="shared" si="7"/>
        <v>1.0000000000000018E-4</v>
      </c>
      <c r="G129" s="19">
        <f t="shared" si="8"/>
        <v>1.2E-5</v>
      </c>
      <c r="H129" s="18">
        <f t="shared" si="13"/>
        <v>9.9999999999999995E-7</v>
      </c>
      <c r="I129" s="9">
        <f t="shared" si="9"/>
        <v>0</v>
      </c>
      <c r="J129" s="18">
        <f t="shared" si="10"/>
        <v>0</v>
      </c>
      <c r="K129" s="10">
        <f t="shared" si="11"/>
        <v>0</v>
      </c>
      <c r="Q129" s="100" t="s">
        <v>205</v>
      </c>
    </row>
    <row r="130" spans="1:17" ht="16" customHeight="1" x14ac:dyDescent="0.2">
      <c r="A130" s="89" t="s">
        <v>216</v>
      </c>
      <c r="B130" s="34">
        <v>0</v>
      </c>
      <c r="C130" s="4"/>
      <c r="D130" s="17"/>
      <c r="E130" s="5">
        <v>0</v>
      </c>
      <c r="F130" s="18">
        <f t="shared" si="7"/>
        <v>1.0000000000000018E-4</v>
      </c>
      <c r="G130" s="19" t="str">
        <f t="shared" si="8"/>
        <v>no DCF</v>
      </c>
      <c r="H130" s="18">
        <f t="shared" si="13"/>
        <v>9.9999999999999995E-7</v>
      </c>
      <c r="I130" s="9" t="str">
        <f t="shared" si="9"/>
        <v/>
      </c>
      <c r="J130" s="18" t="str">
        <f t="shared" si="10"/>
        <v/>
      </c>
      <c r="K130" s="10" t="str">
        <f t="shared" si="11"/>
        <v/>
      </c>
      <c r="Q130" s="100" t="s">
        <v>207</v>
      </c>
    </row>
    <row r="131" spans="1:17" ht="15" customHeight="1" x14ac:dyDescent="0.2">
      <c r="A131" s="91" t="s">
        <v>217</v>
      </c>
      <c r="B131" s="34">
        <v>626.85</v>
      </c>
      <c r="C131" s="4"/>
      <c r="D131" s="17"/>
      <c r="E131" s="5">
        <v>6.3076962013264872E-26</v>
      </c>
      <c r="F131" s="18">
        <f t="shared" si="7"/>
        <v>1.0000000000000018E-4</v>
      </c>
      <c r="G131" s="19">
        <f t="shared" si="8"/>
        <v>1.7999999999999999E-2</v>
      </c>
      <c r="H131" s="18">
        <f t="shared" si="13"/>
        <v>9.9999999999999995E-7</v>
      </c>
      <c r="I131" s="9">
        <f t="shared" si="9"/>
        <v>1.1353853162387675E-33</v>
      </c>
      <c r="J131" s="18">
        <f t="shared" si="10"/>
        <v>1.1353853162387697E-37</v>
      </c>
      <c r="K131" s="10">
        <f t="shared" si="11"/>
        <v>8.2419057062402738E-26</v>
      </c>
      <c r="Q131" s="100" t="s">
        <v>208</v>
      </c>
    </row>
    <row r="132" spans="1:17" ht="16" customHeight="1" x14ac:dyDescent="0.2">
      <c r="A132" s="89" t="s">
        <v>218</v>
      </c>
      <c r="B132" s="34">
        <v>626.85</v>
      </c>
      <c r="C132" s="4"/>
      <c r="D132" s="17"/>
      <c r="E132" s="5">
        <v>0</v>
      </c>
      <c r="F132" s="18">
        <f t="shared" si="7"/>
        <v>1.0000000000000018E-4</v>
      </c>
      <c r="G132" s="19" t="str">
        <f t="shared" si="8"/>
        <v>no DCF</v>
      </c>
      <c r="H132" s="18">
        <f t="shared" si="13"/>
        <v>9.9999999999999995E-7</v>
      </c>
      <c r="I132" s="9" t="str">
        <f t="shared" si="9"/>
        <v/>
      </c>
      <c r="J132" s="18" t="str">
        <f t="shared" si="10"/>
        <v/>
      </c>
      <c r="K132" s="10" t="str">
        <f t="shared" si="11"/>
        <v/>
      </c>
      <c r="Q132" s="100" t="s">
        <v>209</v>
      </c>
    </row>
    <row r="133" spans="1:17" ht="15" customHeight="1" x14ac:dyDescent="0.2">
      <c r="A133" s="89" t="s">
        <v>219</v>
      </c>
      <c r="B133" s="34">
        <v>626.85</v>
      </c>
      <c r="C133" s="4"/>
      <c r="D133" s="17"/>
      <c r="E133" s="5">
        <v>5.8209408415642604E-23</v>
      </c>
      <c r="F133" s="18">
        <f t="shared" si="7"/>
        <v>1.0000000000000018E-4</v>
      </c>
      <c r="G133" s="19">
        <f t="shared" si="8"/>
        <v>1.4E-2</v>
      </c>
      <c r="H133" s="18">
        <f t="shared" si="13"/>
        <v>9.9999999999999995E-7</v>
      </c>
      <c r="I133" s="9">
        <f t="shared" si="9"/>
        <v>8.1493171781899641E-31</v>
      </c>
      <c r="J133" s="18">
        <f t="shared" si="10"/>
        <v>8.149317178189979E-35</v>
      </c>
      <c r="K133" s="10">
        <f t="shared" si="11"/>
        <v>5.9156924783375476E-23</v>
      </c>
      <c r="Q133" s="100" t="s">
        <v>220</v>
      </c>
    </row>
    <row r="134" spans="1:17" ht="15" customHeight="1" x14ac:dyDescent="0.2">
      <c r="A134" s="89" t="s">
        <v>221</v>
      </c>
      <c r="B134" s="34">
        <v>626.85</v>
      </c>
      <c r="C134" s="4"/>
      <c r="D134" s="17"/>
      <c r="E134" s="5">
        <v>1.6766780995097391E-17</v>
      </c>
      <c r="F134" s="18">
        <f t="shared" si="7"/>
        <v>1.0000000000000018E-4</v>
      </c>
      <c r="G134" s="19">
        <f t="shared" si="8"/>
        <v>4.2999999999999999E-4</v>
      </c>
      <c r="H134" s="18">
        <f t="shared" si="13"/>
        <v>9.9999999999999995E-7</v>
      </c>
      <c r="I134" s="9">
        <f t="shared" si="9"/>
        <v>7.2097158278918772E-27</v>
      </c>
      <c r="J134" s="18">
        <f t="shared" si="10"/>
        <v>7.2097158278918905E-31</v>
      </c>
      <c r="K134" s="10">
        <f t="shared" si="11"/>
        <v>5.2336239664541063E-19</v>
      </c>
      <c r="Q134" s="100" t="s">
        <v>222</v>
      </c>
    </row>
    <row r="135" spans="1:17" ht="15" customHeight="1" x14ac:dyDescent="0.2">
      <c r="A135" s="89" t="s">
        <v>223</v>
      </c>
      <c r="B135" s="34">
        <v>626.85</v>
      </c>
      <c r="C135" s="4"/>
      <c r="D135" s="17"/>
      <c r="E135" s="5">
        <v>4.2858976762593402E-16</v>
      </c>
      <c r="F135" s="18">
        <f t="shared" si="7"/>
        <v>1.0000000000000018E-4</v>
      </c>
      <c r="G135" s="19">
        <f t="shared" si="8"/>
        <v>1.2E-4</v>
      </c>
      <c r="H135" s="18">
        <f t="shared" si="13"/>
        <v>9.9999999999999995E-7</v>
      </c>
      <c r="I135" s="9">
        <f t="shared" si="9"/>
        <v>5.1430772115112083E-26</v>
      </c>
      <c r="J135" s="18">
        <f t="shared" si="10"/>
        <v>5.1430772115112174E-30</v>
      </c>
      <c r="K135" s="10">
        <f t="shared" si="11"/>
        <v>3.7334248392088889E-18</v>
      </c>
      <c r="Q135" s="100" t="s">
        <v>224</v>
      </c>
    </row>
    <row r="136" spans="1:17" ht="15" customHeight="1" x14ac:dyDescent="0.2">
      <c r="A136" s="91" t="s">
        <v>225</v>
      </c>
      <c r="B136" s="34">
        <v>626.85</v>
      </c>
      <c r="C136" s="4"/>
      <c r="D136" s="17"/>
      <c r="E136" s="5">
        <v>1.037487848843794E-16</v>
      </c>
      <c r="F136" s="18">
        <f t="shared" si="7"/>
        <v>1.0000000000000018E-4</v>
      </c>
      <c r="G136" s="19">
        <f t="shared" si="8"/>
        <v>1.9E-6</v>
      </c>
      <c r="H136" s="18">
        <f t="shared" si="13"/>
        <v>9.9999999999999995E-7</v>
      </c>
      <c r="I136" s="9">
        <f t="shared" si="9"/>
        <v>1.9712269128032087E-28</v>
      </c>
      <c r="J136" s="18">
        <f t="shared" si="10"/>
        <v>1.9712269128032122E-32</v>
      </c>
      <c r="K136" s="10">
        <f t="shared" si="11"/>
        <v>1.4309385640769153E-20</v>
      </c>
      <c r="Q136" s="100" t="s">
        <v>226</v>
      </c>
    </row>
    <row r="137" spans="1:17" ht="16" customHeight="1" x14ac:dyDescent="0.2">
      <c r="A137" s="91" t="s">
        <v>227</v>
      </c>
      <c r="B137" s="34">
        <v>626.85</v>
      </c>
      <c r="C137" s="4"/>
      <c r="D137" s="17"/>
      <c r="E137" s="5">
        <v>5.078514362472814E-19</v>
      </c>
      <c r="F137" s="18">
        <f t="shared" ref="F137:F200" si="14">IF(A137="","",IF($K$4="","", IF(H137=1, 1,(1-0.99)^$K$4)))</f>
        <v>1.0000000000000018E-4</v>
      </c>
      <c r="G137" s="19" t="str">
        <f t="shared" ref="G137:G200" si="15">IFERROR(IF($C$4="CFA", VLOOKUP($A137,DCF,3,FALSE), IF($C$4="CITRC",VLOOKUP($A137,DCF,4,FALSE),IF($C$4="INTEC", VLOOKUP($A137,DCF,5,FALSE),IF($C$4="INTECMS", VLOOKUP($A137,DCF,6,FALSE), IF($C$4="MFC",VLOOKUP($A137,DCF,7,FALSE), IF($C$4="MFCMS", VLOOKUP($A137,DCF,8,FALSE),IF($C$4="NRF",VLOOKUP($A137,DCF,9,FALSE), IF($C$4="NSTR", VLOOKUP($A137,DCF,10,FALSE), IF($C$4="REC", VLOOKUP($A137,DCF,11,FALSE), IF($C$4="ATRComplex", VLOOKUP($A137,DCF,12,FALSE), IF($C$4="ATR", VLOOKUP($A137,DCF,13,FALSE),IF($C$4="ATRMTR", VLOOKUP($A137,DCF,14,FALSE),IF($C$4="RWMC", VLOOKUP($A137,DCF,15,FALSE),IF($C$4="SMC", VLOOKUP($A137,DCF,16,FALSE),IF($C$4="RRTRSouth", VLOOKUP($A137,DCF,17,FALSE), ""))))))))))))))),"")</f>
        <v>no DCF</v>
      </c>
      <c r="H137" s="18">
        <f>IFERROR(IF(OR($B137&gt;$I$4,$B137= ""), IF($I$4&lt;=VLOOKUP($A137,DCF,18,FALSE),0.000001,IF(AND($I$4&gt;VLOOKUP($A137,DCF,18,FALSE),$I$4&lt;VLOOKUP($A137,DCF,20,FALSE)),0.001,IF($I$4&gt;VLOOKUP($A137,DCF,20,FALSE),1))),  IF($B137&lt;=VLOOKUP($A137,DCF,18,FALSE),0.000001,IF(AND($B137&gt;VLOOKUP($A137,DCF,18,FALSE),$B137&lt;VLOOKUP($A137,DCF,20,FALSE)),0.001,IF($B137&gt;VLOOKUP($A137,DCF,20,FALSE),1)))),"")</f>
        <v>9.9999999999999995E-7</v>
      </c>
      <c r="I137" s="9" t="str">
        <f t="shared" ref="I137:I200" si="16">IFERROR(E137*G137*H137,"")</f>
        <v/>
      </c>
      <c r="J137" s="18" t="str">
        <f t="shared" ref="J137:J200" si="17">IFERROR(I137*F137,"")</f>
        <v/>
      </c>
      <c r="K137" s="10" t="str">
        <f t="shared" ref="K137:K200" si="18">IFERROR(I137/$E$6, "")</f>
        <v/>
      </c>
      <c r="Q137" s="100" t="s">
        <v>228</v>
      </c>
    </row>
    <row r="138" spans="1:17" ht="16" customHeight="1" x14ac:dyDescent="0.2">
      <c r="A138" s="89" t="s">
        <v>229</v>
      </c>
      <c r="B138" s="34">
        <v>626.85</v>
      </c>
      <c r="C138" s="4"/>
      <c r="D138" s="17"/>
      <c r="E138" s="5">
        <v>4.0283359154181531E-21</v>
      </c>
      <c r="F138" s="18">
        <f t="shared" si="14"/>
        <v>1.0000000000000018E-4</v>
      </c>
      <c r="G138" s="19" t="str">
        <f t="shared" si="15"/>
        <v>no DCF</v>
      </c>
      <c r="H138" s="18">
        <f t="shared" ref="H138:H181" si="19">IFERROR(IF(OR($B138&gt;$I$4,$B138= ""), IF($I$4&lt;=VLOOKUP($A138,DCF,18,FALSE),0.000001,IF(AND($I$4&gt;VLOOKUP($A138,DCF,18,FALSE),$I$4&lt;VLOOKUP($A138,DCF,20,FALSE)),0.001,IF($I$4&gt;VLOOKUP($A138,DCF,20,FALSE),1))), IF($B138&lt;=VLOOKUP($A138,DCF,18,FALSE),0.000001,IF(AND($B138&gt;VLOOKUP($A138,DCF,18,FALSE),$B138&lt;VLOOKUP($A138,DCF,20,FALSE)),0.001,IF($B138&gt;VLOOKUP($A138,DCF,20,FALSE),1)))),"")</f>
        <v>9.9999999999999995E-7</v>
      </c>
      <c r="I138" s="9" t="str">
        <f t="shared" si="16"/>
        <v/>
      </c>
      <c r="J138" s="18" t="str">
        <f t="shared" si="17"/>
        <v/>
      </c>
      <c r="K138" s="10" t="str">
        <f t="shared" si="18"/>
        <v/>
      </c>
      <c r="Q138" s="100" t="s">
        <v>230</v>
      </c>
    </row>
    <row r="139" spans="1:17" ht="15" customHeight="1" x14ac:dyDescent="0.2">
      <c r="A139" s="89" t="s">
        <v>231</v>
      </c>
      <c r="B139" s="34">
        <v>0</v>
      </c>
      <c r="C139" s="4"/>
      <c r="D139" s="17"/>
      <c r="E139" s="5">
        <v>0</v>
      </c>
      <c r="F139" s="18">
        <f t="shared" si="14"/>
        <v>1.0000000000000018E-4</v>
      </c>
      <c r="G139" s="19">
        <f t="shared" si="15"/>
        <v>7.7999999999999999E-5</v>
      </c>
      <c r="H139" s="18">
        <f t="shared" si="19"/>
        <v>9.9999999999999995E-7</v>
      </c>
      <c r="I139" s="9">
        <f t="shared" si="16"/>
        <v>0</v>
      </c>
      <c r="J139" s="18">
        <f t="shared" si="17"/>
        <v>0</v>
      </c>
      <c r="K139" s="10">
        <f t="shared" si="18"/>
        <v>0</v>
      </c>
      <c r="Q139" s="100" t="s">
        <v>232</v>
      </c>
    </row>
    <row r="140" spans="1:17" ht="15" customHeight="1" x14ac:dyDescent="0.2">
      <c r="A140" s="89" t="s">
        <v>233</v>
      </c>
      <c r="B140" s="34">
        <v>0</v>
      </c>
      <c r="C140" s="4"/>
      <c r="D140" s="17"/>
      <c r="E140" s="5">
        <v>0</v>
      </c>
      <c r="F140" s="18">
        <f t="shared" si="14"/>
        <v>1.0000000000000018E-4</v>
      </c>
      <c r="G140" s="19">
        <f t="shared" si="15"/>
        <v>3.6999999999999999E-4</v>
      </c>
      <c r="H140" s="18">
        <f t="shared" si="19"/>
        <v>9.9999999999999995E-7</v>
      </c>
      <c r="I140" s="9">
        <f t="shared" si="16"/>
        <v>0</v>
      </c>
      <c r="J140" s="18">
        <f t="shared" si="17"/>
        <v>0</v>
      </c>
      <c r="K140" s="10">
        <f t="shared" si="18"/>
        <v>0</v>
      </c>
      <c r="Q140" s="100" t="s">
        <v>214</v>
      </c>
    </row>
    <row r="141" spans="1:17" ht="15" customHeight="1" x14ac:dyDescent="0.2">
      <c r="A141" s="89" t="s">
        <v>234</v>
      </c>
      <c r="B141" s="34">
        <v>0</v>
      </c>
      <c r="C141" s="4"/>
      <c r="D141" s="17"/>
      <c r="E141" s="5">
        <v>0</v>
      </c>
      <c r="F141" s="18">
        <f t="shared" si="14"/>
        <v>1.0000000000000018E-4</v>
      </c>
      <c r="G141" s="19">
        <f t="shared" si="15"/>
        <v>0.13</v>
      </c>
      <c r="H141" s="18">
        <f t="shared" si="19"/>
        <v>9.9999999999999995E-7</v>
      </c>
      <c r="I141" s="9">
        <f t="shared" si="16"/>
        <v>0</v>
      </c>
      <c r="J141" s="18">
        <f t="shared" si="17"/>
        <v>0</v>
      </c>
      <c r="K141" s="10">
        <f t="shared" si="18"/>
        <v>0</v>
      </c>
      <c r="Q141" s="100" t="s">
        <v>215</v>
      </c>
    </row>
    <row r="142" spans="1:17" ht="16" customHeight="1" x14ac:dyDescent="0.2">
      <c r="A142" s="89" t="s">
        <v>235</v>
      </c>
      <c r="B142" s="34">
        <v>0</v>
      </c>
      <c r="C142" s="4"/>
      <c r="D142" s="17"/>
      <c r="E142" s="5">
        <v>0</v>
      </c>
      <c r="F142" s="18">
        <f t="shared" si="14"/>
        <v>1.0000000000000018E-4</v>
      </c>
      <c r="G142" s="19" t="str">
        <f t="shared" si="15"/>
        <v>no DCF</v>
      </c>
      <c r="H142" s="18">
        <f t="shared" si="19"/>
        <v>9.9999999999999995E-7</v>
      </c>
      <c r="I142" s="9" t="str">
        <f t="shared" si="16"/>
        <v/>
      </c>
      <c r="J142" s="18" t="str">
        <f t="shared" si="17"/>
        <v/>
      </c>
      <c r="K142" s="10" t="str">
        <f t="shared" si="18"/>
        <v/>
      </c>
      <c r="Q142" s="100" t="s">
        <v>236</v>
      </c>
    </row>
    <row r="143" spans="1:17" ht="16" customHeight="1" x14ac:dyDescent="0.2">
      <c r="A143" s="91" t="s">
        <v>237</v>
      </c>
      <c r="B143" s="34">
        <v>0</v>
      </c>
      <c r="C143" s="4"/>
      <c r="D143" s="17"/>
      <c r="E143" s="5">
        <v>0</v>
      </c>
      <c r="F143" s="18">
        <f t="shared" si="14"/>
        <v>1.0000000000000018E-4</v>
      </c>
      <c r="G143" s="19" t="str">
        <f t="shared" si="15"/>
        <v>no DCF</v>
      </c>
      <c r="H143" s="18">
        <f t="shared" si="19"/>
        <v>9.9999999999999995E-7</v>
      </c>
      <c r="I143" s="9" t="str">
        <f t="shared" si="16"/>
        <v/>
      </c>
      <c r="J143" s="18" t="str">
        <f t="shared" si="17"/>
        <v/>
      </c>
      <c r="K143" s="10" t="str">
        <f t="shared" si="18"/>
        <v/>
      </c>
      <c r="Q143" s="100" t="s">
        <v>238</v>
      </c>
    </row>
    <row r="144" spans="1:17" ht="16" customHeight="1" x14ac:dyDescent="0.2">
      <c r="A144" s="91" t="s">
        <v>239</v>
      </c>
      <c r="B144" s="34">
        <v>0</v>
      </c>
      <c r="C144" s="4"/>
      <c r="D144" s="17"/>
      <c r="E144" s="5">
        <v>0</v>
      </c>
      <c r="F144" s="18">
        <f t="shared" si="14"/>
        <v>1.0000000000000018E-4</v>
      </c>
      <c r="G144" s="19" t="str">
        <f t="shared" si="15"/>
        <v>no DCF</v>
      </c>
      <c r="H144" s="18">
        <f t="shared" si="19"/>
        <v>9.9999999999999995E-7</v>
      </c>
      <c r="I144" s="9" t="str">
        <f t="shared" si="16"/>
        <v/>
      </c>
      <c r="J144" s="18" t="str">
        <f t="shared" si="17"/>
        <v/>
      </c>
      <c r="K144" s="10" t="str">
        <f t="shared" si="18"/>
        <v/>
      </c>
      <c r="Q144" s="100" t="s">
        <v>240</v>
      </c>
    </row>
    <row r="145" spans="1:17" ht="15" customHeight="1" x14ac:dyDescent="0.2">
      <c r="A145" s="91" t="s">
        <v>241</v>
      </c>
      <c r="B145" s="34">
        <v>0</v>
      </c>
      <c r="C145" s="4"/>
      <c r="D145" s="17"/>
      <c r="E145" s="5">
        <v>0</v>
      </c>
      <c r="F145" s="18">
        <f t="shared" si="14"/>
        <v>1.0000000000000018E-4</v>
      </c>
      <c r="G145" s="19">
        <f t="shared" si="15"/>
        <v>6.2999999999999995E-8</v>
      </c>
      <c r="H145" s="18">
        <f t="shared" si="19"/>
        <v>9.9999999999999995E-7</v>
      </c>
      <c r="I145" s="9">
        <f t="shared" si="16"/>
        <v>0</v>
      </c>
      <c r="J145" s="18">
        <f t="shared" si="17"/>
        <v>0</v>
      </c>
      <c r="K145" s="10">
        <f t="shared" si="18"/>
        <v>0</v>
      </c>
      <c r="Q145" s="100" t="s">
        <v>219</v>
      </c>
    </row>
    <row r="146" spans="1:17" ht="15" customHeight="1" x14ac:dyDescent="0.2">
      <c r="A146" s="91" t="s">
        <v>242</v>
      </c>
      <c r="B146" s="34">
        <v>0</v>
      </c>
      <c r="C146" s="4"/>
      <c r="D146" s="17"/>
      <c r="E146" s="5">
        <v>0</v>
      </c>
      <c r="F146" s="18">
        <f t="shared" si="14"/>
        <v>1.0000000000000018E-4</v>
      </c>
      <c r="G146" s="19">
        <f t="shared" si="15"/>
        <v>6.2999999999999995E-8</v>
      </c>
      <c r="H146" s="18">
        <f t="shared" si="19"/>
        <v>9.9999999999999995E-7</v>
      </c>
      <c r="I146" s="9">
        <f t="shared" si="16"/>
        <v>0</v>
      </c>
      <c r="J146" s="18">
        <f t="shared" si="17"/>
        <v>0</v>
      </c>
      <c r="K146" s="10">
        <f t="shared" si="18"/>
        <v>0</v>
      </c>
      <c r="Q146" s="100" t="s">
        <v>221</v>
      </c>
    </row>
    <row r="147" spans="1:17" ht="15" customHeight="1" x14ac:dyDescent="0.2">
      <c r="A147" s="91" t="s">
        <v>243</v>
      </c>
      <c r="B147" s="34">
        <v>0</v>
      </c>
      <c r="C147" s="4"/>
      <c r="D147" s="17"/>
      <c r="E147" s="5">
        <v>0</v>
      </c>
      <c r="F147" s="18">
        <f t="shared" si="14"/>
        <v>1.0000000000000018E-4</v>
      </c>
      <c r="G147" s="19">
        <f t="shared" si="15"/>
        <v>9.7999999999999993E-6</v>
      </c>
      <c r="H147" s="18">
        <f t="shared" si="19"/>
        <v>9.9999999999999995E-7</v>
      </c>
      <c r="I147" s="9">
        <f t="shared" si="16"/>
        <v>0</v>
      </c>
      <c r="J147" s="18">
        <f t="shared" si="17"/>
        <v>0</v>
      </c>
      <c r="K147" s="10">
        <f t="shared" si="18"/>
        <v>0</v>
      </c>
      <c r="Q147" s="100" t="s">
        <v>223</v>
      </c>
    </row>
    <row r="148" spans="1:17" ht="16" customHeight="1" x14ac:dyDescent="0.2">
      <c r="A148" s="91" t="s">
        <v>244</v>
      </c>
      <c r="B148" s="34">
        <v>0</v>
      </c>
      <c r="C148" s="4"/>
      <c r="D148" s="17"/>
      <c r="E148" s="5">
        <v>0</v>
      </c>
      <c r="F148" s="18">
        <f t="shared" si="14"/>
        <v>1.0000000000000018E-4</v>
      </c>
      <c r="G148" s="19" t="str">
        <f t="shared" si="15"/>
        <v>no DCF</v>
      </c>
      <c r="H148" s="18">
        <f t="shared" si="19"/>
        <v>9.9999999999999995E-7</v>
      </c>
      <c r="I148" s="9" t="str">
        <f t="shared" si="16"/>
        <v/>
      </c>
      <c r="J148" s="18" t="str">
        <f t="shared" si="17"/>
        <v/>
      </c>
      <c r="K148" s="10" t="str">
        <f t="shared" si="18"/>
        <v/>
      </c>
      <c r="Q148" s="100" t="s">
        <v>225</v>
      </c>
    </row>
    <row r="149" spans="1:17" ht="16" customHeight="1" x14ac:dyDescent="0.2">
      <c r="A149" s="91" t="s">
        <v>245</v>
      </c>
      <c r="B149" s="34">
        <v>0</v>
      </c>
      <c r="C149" s="4"/>
      <c r="D149" s="17"/>
      <c r="E149" s="5">
        <v>0</v>
      </c>
      <c r="F149" s="18">
        <f t="shared" si="14"/>
        <v>1.0000000000000018E-4</v>
      </c>
      <c r="G149" s="19" t="str">
        <f t="shared" si="15"/>
        <v>no DCF</v>
      </c>
      <c r="H149" s="18">
        <f t="shared" si="19"/>
        <v>9.9999999999999995E-7</v>
      </c>
      <c r="I149" s="9" t="str">
        <f t="shared" si="16"/>
        <v/>
      </c>
      <c r="J149" s="18" t="str">
        <f t="shared" si="17"/>
        <v/>
      </c>
      <c r="K149" s="10" t="str">
        <f t="shared" si="18"/>
        <v/>
      </c>
      <c r="Q149" s="100" t="s">
        <v>227</v>
      </c>
    </row>
    <row r="150" spans="1:17" ht="16" customHeight="1" x14ac:dyDescent="0.2">
      <c r="A150" s="89" t="s">
        <v>246</v>
      </c>
      <c r="B150" s="34">
        <v>0</v>
      </c>
      <c r="C150" s="4"/>
      <c r="D150" s="17"/>
      <c r="E150" s="5">
        <v>0</v>
      </c>
      <c r="F150" s="18">
        <f t="shared" si="14"/>
        <v>1.0000000000000018E-4</v>
      </c>
      <c r="G150" s="19" t="str">
        <f t="shared" si="15"/>
        <v>no DCF</v>
      </c>
      <c r="H150" s="18">
        <f t="shared" si="19"/>
        <v>9.9999999999999995E-7</v>
      </c>
      <c r="I150" s="9" t="str">
        <f t="shared" si="16"/>
        <v/>
      </c>
      <c r="J150" s="18" t="str">
        <f t="shared" si="17"/>
        <v/>
      </c>
      <c r="K150" s="10" t="str">
        <f t="shared" si="18"/>
        <v/>
      </c>
      <c r="Q150" s="100" t="s">
        <v>229</v>
      </c>
    </row>
    <row r="151" spans="1:17" ht="15" customHeight="1" x14ac:dyDescent="0.2">
      <c r="A151" s="89" t="s">
        <v>247</v>
      </c>
      <c r="B151" s="34">
        <v>0</v>
      </c>
      <c r="C151" s="4"/>
      <c r="D151" s="17"/>
      <c r="E151" s="5">
        <v>0</v>
      </c>
      <c r="F151" s="18">
        <f t="shared" si="14"/>
        <v>1.0000000000000018E-4</v>
      </c>
      <c r="G151" s="19">
        <f t="shared" si="15"/>
        <v>1.2E-4</v>
      </c>
      <c r="H151" s="18">
        <f t="shared" si="19"/>
        <v>9.9999999999999995E-7</v>
      </c>
      <c r="I151" s="9">
        <f t="shared" si="16"/>
        <v>0</v>
      </c>
      <c r="J151" s="18">
        <f t="shared" si="17"/>
        <v>0</v>
      </c>
      <c r="K151" s="10">
        <f t="shared" si="18"/>
        <v>0</v>
      </c>
      <c r="Q151" s="100" t="s">
        <v>248</v>
      </c>
    </row>
    <row r="152" spans="1:17" ht="15" customHeight="1" x14ac:dyDescent="0.2">
      <c r="A152" s="91" t="s">
        <v>249</v>
      </c>
      <c r="B152" s="34">
        <v>0</v>
      </c>
      <c r="C152" s="4"/>
      <c r="D152" s="17"/>
      <c r="E152" s="5">
        <v>0</v>
      </c>
      <c r="F152" s="18">
        <f t="shared" si="14"/>
        <v>1.0000000000000018E-4</v>
      </c>
      <c r="G152" s="19">
        <f t="shared" si="15"/>
        <v>1.1999999999999999E-6</v>
      </c>
      <c r="H152" s="18">
        <f t="shared" si="19"/>
        <v>9.9999999999999995E-7</v>
      </c>
      <c r="I152" s="9">
        <f t="shared" si="16"/>
        <v>0</v>
      </c>
      <c r="J152" s="18">
        <f t="shared" si="17"/>
        <v>0</v>
      </c>
      <c r="K152" s="10">
        <f t="shared" si="18"/>
        <v>0</v>
      </c>
      <c r="Q152" s="100" t="s">
        <v>250</v>
      </c>
    </row>
    <row r="153" spans="1:17" ht="16" customHeight="1" x14ac:dyDescent="0.2">
      <c r="A153" s="89" t="s">
        <v>251</v>
      </c>
      <c r="B153" s="34">
        <v>0</v>
      </c>
      <c r="C153" s="4"/>
      <c r="D153" s="17"/>
      <c r="E153" s="5">
        <v>0</v>
      </c>
      <c r="F153" s="18">
        <f t="shared" si="14"/>
        <v>1.0000000000000018E-4</v>
      </c>
      <c r="G153" s="19" t="str">
        <f t="shared" si="15"/>
        <v>no DCF</v>
      </c>
      <c r="H153" s="18">
        <f t="shared" si="19"/>
        <v>9.9999999999999995E-7</v>
      </c>
      <c r="I153" s="9" t="str">
        <f t="shared" si="16"/>
        <v/>
      </c>
      <c r="J153" s="18" t="str">
        <f t="shared" si="17"/>
        <v/>
      </c>
      <c r="K153" s="10" t="str">
        <f t="shared" si="18"/>
        <v/>
      </c>
      <c r="Q153" s="100" t="s">
        <v>252</v>
      </c>
    </row>
    <row r="154" spans="1:17" ht="15" customHeight="1" x14ac:dyDescent="0.2">
      <c r="A154" s="89" t="s">
        <v>253</v>
      </c>
      <c r="B154" s="34">
        <v>0</v>
      </c>
      <c r="C154" s="4"/>
      <c r="D154" s="17"/>
      <c r="E154" s="5">
        <v>0</v>
      </c>
      <c r="F154" s="18">
        <f t="shared" si="14"/>
        <v>1.0000000000000018E-4</v>
      </c>
      <c r="G154" s="19">
        <f t="shared" si="15"/>
        <v>3.0999999999999999E-3</v>
      </c>
      <c r="H154" s="18">
        <f t="shared" si="19"/>
        <v>9.9999999999999995E-7</v>
      </c>
      <c r="I154" s="9">
        <f t="shared" si="16"/>
        <v>0</v>
      </c>
      <c r="J154" s="18">
        <f t="shared" si="17"/>
        <v>0</v>
      </c>
      <c r="K154" s="10">
        <f t="shared" si="18"/>
        <v>0</v>
      </c>
      <c r="Q154" s="100" t="s">
        <v>254</v>
      </c>
    </row>
    <row r="155" spans="1:17" ht="15" customHeight="1" x14ac:dyDescent="0.2">
      <c r="A155" s="91" t="s">
        <v>255</v>
      </c>
      <c r="B155" s="34">
        <v>0</v>
      </c>
      <c r="C155" s="4"/>
      <c r="D155" s="17"/>
      <c r="E155" s="5">
        <v>0</v>
      </c>
      <c r="F155" s="18">
        <f t="shared" si="14"/>
        <v>1.0000000000000018E-4</v>
      </c>
      <c r="G155" s="19">
        <f t="shared" si="15"/>
        <v>6.8999999999999996E-7</v>
      </c>
      <c r="H155" s="18">
        <f t="shared" si="19"/>
        <v>9.9999999999999995E-7</v>
      </c>
      <c r="I155" s="9">
        <f t="shared" si="16"/>
        <v>0</v>
      </c>
      <c r="J155" s="18">
        <f t="shared" si="17"/>
        <v>0</v>
      </c>
      <c r="K155" s="10">
        <f t="shared" si="18"/>
        <v>0</v>
      </c>
      <c r="Q155" t="s">
        <v>256</v>
      </c>
    </row>
    <row r="156" spans="1:17" ht="16" customHeight="1" x14ac:dyDescent="0.2">
      <c r="A156" s="91" t="s">
        <v>257</v>
      </c>
      <c r="B156" s="34">
        <v>0</v>
      </c>
      <c r="C156" s="4"/>
      <c r="D156" s="17"/>
      <c r="E156" s="5">
        <v>0</v>
      </c>
      <c r="F156" s="18">
        <f t="shared" si="14"/>
        <v>1.0000000000000018E-4</v>
      </c>
      <c r="G156" s="19" t="str">
        <f t="shared" si="15"/>
        <v>no DCF</v>
      </c>
      <c r="H156" s="18">
        <f t="shared" si="19"/>
        <v>9.9999999999999995E-7</v>
      </c>
      <c r="I156" s="9" t="str">
        <f t="shared" si="16"/>
        <v/>
      </c>
      <c r="J156" s="18" t="str">
        <f t="shared" si="17"/>
        <v/>
      </c>
      <c r="K156" s="10" t="str">
        <f t="shared" si="18"/>
        <v/>
      </c>
      <c r="Q156" s="100" t="s">
        <v>235</v>
      </c>
    </row>
    <row r="157" spans="1:17" ht="16" customHeight="1" x14ac:dyDescent="0.2">
      <c r="A157" s="91" t="s">
        <v>258</v>
      </c>
      <c r="B157" s="34">
        <v>0</v>
      </c>
      <c r="C157" s="4"/>
      <c r="D157" s="17"/>
      <c r="E157" s="5">
        <v>0</v>
      </c>
      <c r="F157" s="18">
        <f t="shared" si="14"/>
        <v>1.0000000000000018E-4</v>
      </c>
      <c r="G157" s="19" t="str">
        <f t="shared" si="15"/>
        <v>no DCF</v>
      </c>
      <c r="H157" s="18">
        <f t="shared" si="19"/>
        <v>9.9999999999999995E-7</v>
      </c>
      <c r="I157" s="9" t="str">
        <f t="shared" si="16"/>
        <v/>
      </c>
      <c r="J157" s="18" t="str">
        <f t="shared" si="17"/>
        <v/>
      </c>
      <c r="K157" s="10" t="str">
        <f t="shared" si="18"/>
        <v/>
      </c>
      <c r="Q157" s="100" t="s">
        <v>237</v>
      </c>
    </row>
    <row r="158" spans="1:17" ht="16" customHeight="1" x14ac:dyDescent="0.2">
      <c r="A158" s="89" t="s">
        <v>259</v>
      </c>
      <c r="B158" s="34">
        <v>0</v>
      </c>
      <c r="C158" s="4"/>
      <c r="D158" s="17"/>
      <c r="E158" s="5">
        <v>0</v>
      </c>
      <c r="F158" s="18">
        <f t="shared" si="14"/>
        <v>1.0000000000000018E-4</v>
      </c>
      <c r="G158" s="19" t="str">
        <f t="shared" si="15"/>
        <v>no DCF</v>
      </c>
      <c r="H158" s="18">
        <f t="shared" si="19"/>
        <v>9.9999999999999995E-7</v>
      </c>
      <c r="I158" s="9" t="str">
        <f t="shared" si="16"/>
        <v/>
      </c>
      <c r="J158" s="18" t="str">
        <f t="shared" si="17"/>
        <v/>
      </c>
      <c r="K158" s="10" t="str">
        <f t="shared" si="18"/>
        <v/>
      </c>
      <c r="Q158" s="100" t="s">
        <v>260</v>
      </c>
    </row>
    <row r="159" spans="1:17" ht="15" customHeight="1" x14ac:dyDescent="0.2">
      <c r="A159" s="89" t="s">
        <v>261</v>
      </c>
      <c r="B159" s="34">
        <v>0</v>
      </c>
      <c r="C159" s="4"/>
      <c r="D159" s="17"/>
      <c r="E159" s="5">
        <v>0</v>
      </c>
      <c r="F159" s="18">
        <f t="shared" si="14"/>
        <v>1</v>
      </c>
      <c r="G159" s="19">
        <f t="shared" si="15"/>
        <v>4.0999999999999997E-6</v>
      </c>
      <c r="H159" s="18">
        <f t="shared" si="19"/>
        <v>1</v>
      </c>
      <c r="I159" s="9">
        <f t="shared" si="16"/>
        <v>0</v>
      </c>
      <c r="J159" s="18">
        <f t="shared" si="17"/>
        <v>0</v>
      </c>
      <c r="K159" s="10">
        <f t="shared" si="18"/>
        <v>0</v>
      </c>
      <c r="Q159" s="100" t="s">
        <v>243</v>
      </c>
    </row>
    <row r="160" spans="1:17" ht="15" customHeight="1" x14ac:dyDescent="0.2">
      <c r="A160" s="89" t="s">
        <v>262</v>
      </c>
      <c r="B160" s="34">
        <v>0</v>
      </c>
      <c r="C160" s="4"/>
      <c r="D160" s="17"/>
      <c r="E160" s="5">
        <v>0</v>
      </c>
      <c r="F160" s="18">
        <f t="shared" si="14"/>
        <v>1.0000000000000018E-4</v>
      </c>
      <c r="G160" s="19">
        <f t="shared" si="15"/>
        <v>1.2E-4</v>
      </c>
      <c r="H160" s="18">
        <f t="shared" si="19"/>
        <v>9.9999999999999995E-7</v>
      </c>
      <c r="I160" s="9">
        <f t="shared" si="16"/>
        <v>0</v>
      </c>
      <c r="J160" s="18">
        <f t="shared" si="17"/>
        <v>0</v>
      </c>
      <c r="K160" s="10">
        <f t="shared" si="18"/>
        <v>0</v>
      </c>
      <c r="Q160" s="100" t="s">
        <v>244</v>
      </c>
    </row>
    <row r="161" spans="1:17" ht="15" customHeight="1" x14ac:dyDescent="0.2">
      <c r="A161" s="89" t="s">
        <v>263</v>
      </c>
      <c r="B161" s="34">
        <v>0</v>
      </c>
      <c r="C161" s="4"/>
      <c r="D161" s="17"/>
      <c r="E161" s="5">
        <v>0</v>
      </c>
      <c r="F161" s="18">
        <f t="shared" si="14"/>
        <v>1.0000000000000018E-4</v>
      </c>
      <c r="G161" s="19">
        <f t="shared" si="15"/>
        <v>5.8000000000000003E-2</v>
      </c>
      <c r="H161" s="18">
        <f t="shared" si="19"/>
        <v>9.9999999999999995E-7</v>
      </c>
      <c r="I161" s="9">
        <f t="shared" si="16"/>
        <v>0</v>
      </c>
      <c r="J161" s="18">
        <f t="shared" si="17"/>
        <v>0</v>
      </c>
      <c r="K161" s="10">
        <f t="shared" si="18"/>
        <v>0</v>
      </c>
      <c r="Q161" s="100" t="s">
        <v>245</v>
      </c>
    </row>
    <row r="162" spans="1:17" ht="15" customHeight="1" x14ac:dyDescent="0.2">
      <c r="A162" s="91" t="s">
        <v>264</v>
      </c>
      <c r="B162" s="34">
        <v>0</v>
      </c>
      <c r="C162" s="4"/>
      <c r="D162" s="17"/>
      <c r="E162" s="5">
        <v>0</v>
      </c>
      <c r="F162" s="18">
        <f t="shared" si="14"/>
        <v>1.0000000000000018E-4</v>
      </c>
      <c r="G162" s="19">
        <f t="shared" si="15"/>
        <v>1.3999999999999999E-4</v>
      </c>
      <c r="H162" s="18">
        <f t="shared" si="19"/>
        <v>9.9999999999999995E-7</v>
      </c>
      <c r="I162" s="9">
        <f t="shared" si="16"/>
        <v>0</v>
      </c>
      <c r="J162" s="18">
        <f t="shared" si="17"/>
        <v>0</v>
      </c>
      <c r="K162" s="10">
        <f t="shared" si="18"/>
        <v>0</v>
      </c>
      <c r="Q162" s="100" t="s">
        <v>265</v>
      </c>
    </row>
    <row r="163" spans="1:17" ht="16" customHeight="1" x14ac:dyDescent="0.2">
      <c r="A163" s="89" t="s">
        <v>266</v>
      </c>
      <c r="B163" s="34">
        <v>0</v>
      </c>
      <c r="C163" s="4"/>
      <c r="D163" s="17"/>
      <c r="E163" s="5">
        <v>0</v>
      </c>
      <c r="F163" s="18">
        <f t="shared" si="14"/>
        <v>1.0000000000000018E-4</v>
      </c>
      <c r="G163" s="19" t="str">
        <f t="shared" si="15"/>
        <v>no DCF</v>
      </c>
      <c r="H163" s="18">
        <f t="shared" si="19"/>
        <v>9.9999999999999995E-7</v>
      </c>
      <c r="I163" s="9" t="str">
        <f t="shared" si="16"/>
        <v/>
      </c>
      <c r="J163" s="18" t="str">
        <f t="shared" si="17"/>
        <v/>
      </c>
      <c r="K163" s="10" t="str">
        <f t="shared" si="18"/>
        <v/>
      </c>
      <c r="Q163" s="100" t="s">
        <v>267</v>
      </c>
    </row>
    <row r="164" spans="1:17" ht="15" customHeight="1" x14ac:dyDescent="0.2">
      <c r="A164" s="89" t="s">
        <v>268</v>
      </c>
      <c r="B164" s="34">
        <v>0</v>
      </c>
      <c r="C164" s="4"/>
      <c r="D164" s="17"/>
      <c r="E164" s="5">
        <v>0</v>
      </c>
      <c r="F164" s="18">
        <f t="shared" si="14"/>
        <v>1.0000000000000018E-4</v>
      </c>
      <c r="G164" s="19">
        <f t="shared" si="15"/>
        <v>1.4999999999999999E-4</v>
      </c>
      <c r="H164" s="18">
        <f t="shared" si="19"/>
        <v>9.9999999999999995E-7</v>
      </c>
      <c r="I164" s="9">
        <f t="shared" si="16"/>
        <v>0</v>
      </c>
      <c r="J164" s="18">
        <f t="shared" si="17"/>
        <v>0</v>
      </c>
      <c r="K164" s="10">
        <f t="shared" si="18"/>
        <v>0</v>
      </c>
      <c r="Q164" s="100" t="s">
        <v>269</v>
      </c>
    </row>
    <row r="165" spans="1:17" ht="15" customHeight="1" x14ac:dyDescent="0.2">
      <c r="A165" s="89" t="s">
        <v>270</v>
      </c>
      <c r="B165" s="34">
        <v>0</v>
      </c>
      <c r="C165" s="4"/>
      <c r="D165" s="17"/>
      <c r="E165" s="5">
        <v>0</v>
      </c>
      <c r="F165" s="18">
        <f t="shared" si="14"/>
        <v>1.0000000000000018E-4</v>
      </c>
      <c r="G165" s="19">
        <f t="shared" si="15"/>
        <v>7.0999999999999994E-2</v>
      </c>
      <c r="H165" s="18">
        <f t="shared" si="19"/>
        <v>9.9999999999999995E-7</v>
      </c>
      <c r="I165" s="9">
        <f t="shared" si="16"/>
        <v>0</v>
      </c>
      <c r="J165" s="18">
        <f t="shared" si="17"/>
        <v>0</v>
      </c>
      <c r="K165" s="10">
        <f t="shared" si="18"/>
        <v>0</v>
      </c>
      <c r="Q165" s="100" t="s">
        <v>271</v>
      </c>
    </row>
    <row r="166" spans="1:17" ht="15" customHeight="1" x14ac:dyDescent="0.2">
      <c r="A166" s="89" t="s">
        <v>272</v>
      </c>
      <c r="B166" s="34">
        <v>0</v>
      </c>
      <c r="C166" s="4"/>
      <c r="D166" s="17"/>
      <c r="E166" s="5">
        <v>0</v>
      </c>
      <c r="F166" s="18">
        <f t="shared" si="14"/>
        <v>1.0000000000000018E-4</v>
      </c>
      <c r="G166" s="19">
        <f t="shared" si="15"/>
        <v>8.0000000000000007E-5</v>
      </c>
      <c r="H166" s="18">
        <f t="shared" si="19"/>
        <v>1E-3</v>
      </c>
      <c r="I166" s="9">
        <f t="shared" si="16"/>
        <v>0</v>
      </c>
      <c r="J166" s="18">
        <f t="shared" si="17"/>
        <v>0</v>
      </c>
      <c r="K166" s="10">
        <f t="shared" si="18"/>
        <v>0</v>
      </c>
      <c r="Q166" s="100" t="s">
        <v>273</v>
      </c>
    </row>
    <row r="167" spans="1:17" ht="16" customHeight="1" x14ac:dyDescent="0.2">
      <c r="A167" s="89" t="s">
        <v>274</v>
      </c>
      <c r="B167" s="34">
        <v>0</v>
      </c>
      <c r="C167" s="4"/>
      <c r="D167" s="17"/>
      <c r="E167" s="5">
        <v>0</v>
      </c>
      <c r="F167" s="18">
        <f t="shared" si="14"/>
        <v>1.0000000000000018E-4</v>
      </c>
      <c r="G167" s="19" t="str">
        <f t="shared" si="15"/>
        <v>no DCF</v>
      </c>
      <c r="H167" s="18">
        <f t="shared" si="19"/>
        <v>9.9999999999999995E-7</v>
      </c>
      <c r="I167" s="9" t="str">
        <f t="shared" si="16"/>
        <v/>
      </c>
      <c r="J167" s="18" t="str">
        <f t="shared" si="17"/>
        <v/>
      </c>
      <c r="K167" s="10" t="str">
        <f t="shared" si="18"/>
        <v/>
      </c>
      <c r="Q167" s="100" t="s">
        <v>275</v>
      </c>
    </row>
    <row r="168" spans="1:17" ht="16" customHeight="1" x14ac:dyDescent="0.2">
      <c r="A168" s="89" t="s">
        <v>276</v>
      </c>
      <c r="B168" s="34">
        <v>0</v>
      </c>
      <c r="C168" s="4"/>
      <c r="D168" s="17"/>
      <c r="E168" s="5">
        <v>0</v>
      </c>
      <c r="F168" s="18">
        <f t="shared" si="14"/>
        <v>1.0000000000000018E-4</v>
      </c>
      <c r="G168" s="19" t="str">
        <f t="shared" si="15"/>
        <v>no DCF</v>
      </c>
      <c r="H168" s="18">
        <f t="shared" si="19"/>
        <v>9.9999999999999995E-7</v>
      </c>
      <c r="I168" s="9" t="str">
        <f t="shared" si="16"/>
        <v/>
      </c>
      <c r="J168" s="18" t="str">
        <f t="shared" si="17"/>
        <v/>
      </c>
      <c r="K168" s="10" t="str">
        <f t="shared" si="18"/>
        <v/>
      </c>
      <c r="Q168" s="100" t="s">
        <v>249</v>
      </c>
    </row>
    <row r="169" spans="1:17" ht="16" customHeight="1" x14ac:dyDescent="0.2">
      <c r="A169" s="89" t="s">
        <v>277</v>
      </c>
      <c r="B169" s="34">
        <v>0</v>
      </c>
      <c r="C169" s="4"/>
      <c r="D169" s="17"/>
      <c r="E169" s="5">
        <v>0</v>
      </c>
      <c r="F169" s="18">
        <f t="shared" si="14"/>
        <v>1.0000000000000018E-4</v>
      </c>
      <c r="G169" s="19" t="str">
        <f t="shared" si="15"/>
        <v>no DCF</v>
      </c>
      <c r="H169" s="18">
        <f t="shared" si="19"/>
        <v>9.9999999999999995E-7</v>
      </c>
      <c r="I169" s="9" t="str">
        <f t="shared" si="16"/>
        <v/>
      </c>
      <c r="J169" s="18" t="str">
        <f t="shared" si="17"/>
        <v/>
      </c>
      <c r="K169" s="10" t="str">
        <f t="shared" si="18"/>
        <v/>
      </c>
      <c r="Q169" s="100" t="s">
        <v>278</v>
      </c>
    </row>
    <row r="170" spans="1:17" ht="15" customHeight="1" x14ac:dyDescent="0.2">
      <c r="A170" s="89" t="s">
        <v>279</v>
      </c>
      <c r="B170" s="34">
        <v>0</v>
      </c>
      <c r="C170" s="4"/>
      <c r="D170" s="17"/>
      <c r="E170" s="5">
        <v>0</v>
      </c>
      <c r="F170" s="18">
        <f t="shared" si="14"/>
        <v>1.0000000000000018E-4</v>
      </c>
      <c r="G170" s="19">
        <f t="shared" si="15"/>
        <v>3.6999999999999999E-4</v>
      </c>
      <c r="H170" s="18">
        <f t="shared" si="19"/>
        <v>9.9999999999999995E-7</v>
      </c>
      <c r="I170" s="9">
        <f t="shared" si="16"/>
        <v>0</v>
      </c>
      <c r="J170" s="18">
        <f t="shared" si="17"/>
        <v>0</v>
      </c>
      <c r="K170" s="10">
        <f t="shared" si="18"/>
        <v>0</v>
      </c>
      <c r="Q170" s="100" t="s">
        <v>251</v>
      </c>
    </row>
    <row r="171" spans="1:17" ht="15" customHeight="1" x14ac:dyDescent="0.2">
      <c r="A171" s="89" t="s">
        <v>280</v>
      </c>
      <c r="B171" s="34">
        <v>0</v>
      </c>
      <c r="C171" s="4"/>
      <c r="D171" s="17"/>
      <c r="E171" s="5">
        <v>0</v>
      </c>
      <c r="F171" s="18">
        <f t="shared" si="14"/>
        <v>1.0000000000000018E-4</v>
      </c>
      <c r="G171" s="19">
        <f t="shared" si="15"/>
        <v>8.3E-13</v>
      </c>
      <c r="H171" s="18">
        <f t="shared" si="19"/>
        <v>9.9999999999999995E-7</v>
      </c>
      <c r="I171" s="9">
        <f t="shared" si="16"/>
        <v>0</v>
      </c>
      <c r="J171" s="18">
        <f t="shared" si="17"/>
        <v>0</v>
      </c>
      <c r="K171" s="10">
        <f t="shared" si="18"/>
        <v>0</v>
      </c>
      <c r="Q171" s="100" t="s">
        <v>281</v>
      </c>
    </row>
    <row r="172" spans="1:17" ht="15" customHeight="1" x14ac:dyDescent="0.2">
      <c r="A172" s="91" t="s">
        <v>282</v>
      </c>
      <c r="B172" s="34">
        <v>0</v>
      </c>
      <c r="C172" s="4"/>
      <c r="D172" s="17"/>
      <c r="E172" s="5">
        <v>0</v>
      </c>
      <c r="F172" s="18">
        <f t="shared" si="14"/>
        <v>1.0000000000000018E-4</v>
      </c>
      <c r="G172" s="19">
        <f t="shared" si="15"/>
        <v>9.1999999999999998E-3</v>
      </c>
      <c r="H172" s="18">
        <f t="shared" si="19"/>
        <v>9.9999999999999995E-7</v>
      </c>
      <c r="I172" s="9">
        <f t="shared" si="16"/>
        <v>0</v>
      </c>
      <c r="J172" s="18">
        <f t="shared" si="17"/>
        <v>0</v>
      </c>
      <c r="K172" s="10">
        <f t="shared" si="18"/>
        <v>0</v>
      </c>
      <c r="Q172" s="100" t="s">
        <v>283</v>
      </c>
    </row>
    <row r="173" spans="1:17" ht="16" customHeight="1" x14ac:dyDescent="0.2">
      <c r="A173" s="91" t="s">
        <v>284</v>
      </c>
      <c r="B173" s="34">
        <v>0</v>
      </c>
      <c r="C173" s="4"/>
      <c r="D173" s="17"/>
      <c r="E173" s="5">
        <v>0</v>
      </c>
      <c r="F173" s="18">
        <f t="shared" si="14"/>
        <v>1.0000000000000018E-4</v>
      </c>
      <c r="G173" s="19" t="str">
        <f t="shared" si="15"/>
        <v>no DCF</v>
      </c>
      <c r="H173" s="18">
        <f t="shared" si="19"/>
        <v>9.9999999999999995E-7</v>
      </c>
      <c r="I173" s="9" t="str">
        <f t="shared" si="16"/>
        <v/>
      </c>
      <c r="J173" s="18" t="str">
        <f t="shared" si="17"/>
        <v/>
      </c>
      <c r="K173" s="10" t="str">
        <f t="shared" si="18"/>
        <v/>
      </c>
      <c r="Q173" s="100" t="s">
        <v>257</v>
      </c>
    </row>
    <row r="174" spans="1:17" ht="16" customHeight="1" x14ac:dyDescent="0.2">
      <c r="A174" s="89" t="s">
        <v>285</v>
      </c>
      <c r="B174" s="34">
        <v>0</v>
      </c>
      <c r="C174" s="4"/>
      <c r="D174" s="17"/>
      <c r="E174" s="5">
        <v>0</v>
      </c>
      <c r="F174" s="18">
        <f t="shared" si="14"/>
        <v>1.0000000000000018E-4</v>
      </c>
      <c r="G174" s="19" t="str">
        <f t="shared" si="15"/>
        <v>no DCF</v>
      </c>
      <c r="H174" s="18">
        <f t="shared" si="19"/>
        <v>9.9999999999999995E-7</v>
      </c>
      <c r="I174" s="9" t="str">
        <f t="shared" si="16"/>
        <v/>
      </c>
      <c r="J174" s="18" t="str">
        <f t="shared" si="17"/>
        <v/>
      </c>
      <c r="K174" s="10" t="str">
        <f t="shared" si="18"/>
        <v/>
      </c>
      <c r="Q174" s="100" t="s">
        <v>258</v>
      </c>
    </row>
    <row r="175" spans="1:17" ht="15" customHeight="1" x14ac:dyDescent="0.2">
      <c r="A175" s="89" t="s">
        <v>286</v>
      </c>
      <c r="B175" s="34">
        <v>0</v>
      </c>
      <c r="C175" s="4"/>
      <c r="D175" s="17"/>
      <c r="E175" s="5">
        <v>0</v>
      </c>
      <c r="F175" s="18">
        <f t="shared" si="14"/>
        <v>1.0000000000000018E-4</v>
      </c>
      <c r="G175" s="19">
        <f t="shared" si="15"/>
        <v>4.8999999999999998E-5</v>
      </c>
      <c r="H175" s="18">
        <f t="shared" si="19"/>
        <v>9.9999999999999995E-7</v>
      </c>
      <c r="I175" s="9">
        <f t="shared" si="16"/>
        <v>0</v>
      </c>
      <c r="J175" s="18">
        <f t="shared" si="17"/>
        <v>0</v>
      </c>
      <c r="K175" s="10">
        <f t="shared" si="18"/>
        <v>0</v>
      </c>
      <c r="Q175" s="100" t="s">
        <v>259</v>
      </c>
    </row>
    <row r="176" spans="1:17" ht="15" customHeight="1" x14ac:dyDescent="0.2">
      <c r="A176" s="89" t="s">
        <v>287</v>
      </c>
      <c r="B176" s="34">
        <v>0</v>
      </c>
      <c r="C176" s="4"/>
      <c r="D176" s="17"/>
      <c r="E176" s="5">
        <v>0</v>
      </c>
      <c r="F176" s="18">
        <f t="shared" si="14"/>
        <v>1.0000000000000018E-4</v>
      </c>
      <c r="G176" s="19">
        <f t="shared" si="15"/>
        <v>4.0000000000000001E-8</v>
      </c>
      <c r="H176" s="18">
        <f t="shared" si="19"/>
        <v>9.9999999999999995E-7</v>
      </c>
      <c r="I176" s="9">
        <f t="shared" si="16"/>
        <v>0</v>
      </c>
      <c r="J176" s="18">
        <f t="shared" si="17"/>
        <v>0</v>
      </c>
      <c r="K176" s="10">
        <f t="shared" si="18"/>
        <v>0</v>
      </c>
      <c r="Q176" s="100" t="s">
        <v>288</v>
      </c>
    </row>
    <row r="177" spans="1:17" ht="15" customHeight="1" x14ac:dyDescent="0.2">
      <c r="A177" s="89" t="s">
        <v>289</v>
      </c>
      <c r="B177" s="34">
        <v>0</v>
      </c>
      <c r="C177" s="4"/>
      <c r="D177" s="17"/>
      <c r="E177" s="5">
        <v>0</v>
      </c>
      <c r="F177" s="18">
        <f t="shared" si="14"/>
        <v>1.0000000000000018E-4</v>
      </c>
      <c r="G177" s="19">
        <f t="shared" si="15"/>
        <v>5.6000000000000004E-7</v>
      </c>
      <c r="H177" s="18">
        <f t="shared" si="19"/>
        <v>9.9999999999999995E-7</v>
      </c>
      <c r="I177" s="9">
        <f t="shared" si="16"/>
        <v>0</v>
      </c>
      <c r="J177" s="18">
        <f t="shared" si="17"/>
        <v>0</v>
      </c>
      <c r="K177" s="10">
        <f t="shared" si="18"/>
        <v>0</v>
      </c>
      <c r="Q177" s="100" t="s">
        <v>290</v>
      </c>
    </row>
    <row r="178" spans="1:17" ht="15" customHeight="1" x14ac:dyDescent="0.2">
      <c r="A178" s="91" t="s">
        <v>291</v>
      </c>
      <c r="B178" s="34">
        <v>0</v>
      </c>
      <c r="C178" s="4"/>
      <c r="D178" s="17"/>
      <c r="E178" s="5">
        <v>0</v>
      </c>
      <c r="F178" s="18">
        <f t="shared" si="14"/>
        <v>1.0000000000000018E-4</v>
      </c>
      <c r="G178" s="19">
        <f t="shared" si="15"/>
        <v>1.8E-9</v>
      </c>
      <c r="H178" s="18">
        <f t="shared" si="19"/>
        <v>9.9999999999999995E-7</v>
      </c>
      <c r="I178" s="9">
        <f t="shared" si="16"/>
        <v>0</v>
      </c>
      <c r="J178" s="18">
        <f t="shared" si="17"/>
        <v>0</v>
      </c>
      <c r="K178" s="10">
        <f t="shared" si="18"/>
        <v>0</v>
      </c>
      <c r="Q178" s="100" t="s">
        <v>292</v>
      </c>
    </row>
    <row r="179" spans="1:17" ht="16" customHeight="1" x14ac:dyDescent="0.2">
      <c r="A179" s="89" t="s">
        <v>293</v>
      </c>
      <c r="B179" s="34">
        <v>0</v>
      </c>
      <c r="C179" s="4"/>
      <c r="D179" s="17"/>
      <c r="E179" s="5">
        <v>0</v>
      </c>
      <c r="F179" s="18">
        <f t="shared" si="14"/>
        <v>1.0000000000000018E-4</v>
      </c>
      <c r="G179" s="19" t="str">
        <f t="shared" si="15"/>
        <v>no DCF</v>
      </c>
      <c r="H179" s="18">
        <f t="shared" si="19"/>
        <v>9.9999999999999995E-7</v>
      </c>
      <c r="I179" s="9" t="str">
        <f t="shared" si="16"/>
        <v/>
      </c>
      <c r="J179" s="18" t="str">
        <f t="shared" si="17"/>
        <v/>
      </c>
      <c r="K179" s="10" t="str">
        <f t="shared" si="18"/>
        <v/>
      </c>
      <c r="Q179" s="100" t="s">
        <v>294</v>
      </c>
    </row>
    <row r="180" spans="1:17" ht="15" customHeight="1" x14ac:dyDescent="0.2">
      <c r="A180" s="89" t="s">
        <v>295</v>
      </c>
      <c r="B180" s="34">
        <v>0</v>
      </c>
      <c r="C180" s="4"/>
      <c r="D180" s="17"/>
      <c r="E180" s="5">
        <v>0</v>
      </c>
      <c r="F180" s="18">
        <f t="shared" si="14"/>
        <v>1.0000000000000018E-4</v>
      </c>
      <c r="G180" s="19">
        <f t="shared" si="15"/>
        <v>6.0999999999999998E-7</v>
      </c>
      <c r="H180" s="18">
        <f t="shared" si="19"/>
        <v>9.9999999999999995E-7</v>
      </c>
      <c r="I180" s="9">
        <f t="shared" si="16"/>
        <v>0</v>
      </c>
      <c r="J180" s="18">
        <f t="shared" si="17"/>
        <v>0</v>
      </c>
      <c r="K180" s="10">
        <f t="shared" si="18"/>
        <v>0</v>
      </c>
      <c r="Q180" s="100" t="s">
        <v>296</v>
      </c>
    </row>
    <row r="181" spans="1:17" ht="15" customHeight="1" x14ac:dyDescent="0.2">
      <c r="A181" s="89" t="s">
        <v>297</v>
      </c>
      <c r="B181" s="34">
        <v>0</v>
      </c>
      <c r="C181" s="4"/>
      <c r="D181" s="17"/>
      <c r="E181" s="5">
        <v>0</v>
      </c>
      <c r="F181" s="18">
        <f t="shared" si="14"/>
        <v>1.0000000000000018E-4</v>
      </c>
      <c r="G181" s="19" t="str">
        <f t="shared" si="15"/>
        <v>no DCF</v>
      </c>
      <c r="H181" s="18">
        <f t="shared" si="19"/>
        <v>9.9999999999999995E-7</v>
      </c>
      <c r="I181" s="9" t="str">
        <f t="shared" si="16"/>
        <v/>
      </c>
      <c r="J181" s="18" t="str">
        <f t="shared" si="17"/>
        <v/>
      </c>
      <c r="K181" s="10" t="str">
        <f t="shared" si="18"/>
        <v/>
      </c>
      <c r="Q181" s="100" t="s">
        <v>298</v>
      </c>
    </row>
    <row r="182" spans="1:17" ht="16" customHeight="1" x14ac:dyDescent="0.2">
      <c r="A182" s="89" t="s">
        <v>299</v>
      </c>
      <c r="B182" s="34">
        <v>0</v>
      </c>
      <c r="C182" s="4"/>
      <c r="D182" s="17"/>
      <c r="E182" s="5">
        <v>0</v>
      </c>
      <c r="F182" s="18">
        <f t="shared" si="14"/>
        <v>1.0000000000000018E-4</v>
      </c>
      <c r="G182" s="19" t="str">
        <f t="shared" si="15"/>
        <v>no DCF</v>
      </c>
      <c r="H182" s="18">
        <f>IFERROR(IF(OR($B182&gt;$I$4,$B182= ""), IF($I$4&lt;=VLOOKUP($A182,DCF,18,FALSE),0.000001,IF(AND($I$4&gt;VLOOKUP($A182,DCF,18,FALSE),$I$4&lt;VLOOKUP($A182,DCF,20,FALSE)),0.001,IF($I$4&gt;VLOOKUP($A182,DCF,20,FALSE),1))),  IF($B182&lt;=VLOOKUP($A182,DCF,18,FALSE),0.000001,IF(AND($B182&gt;VLOOKUP($A182,DCF,18,FALSE),$B182&lt;VLOOKUP($A182,DCF,20,FALSE)),0.001,IF($B182&gt;VLOOKUP($A182,DCF,20,FALSE),1)))),"")</f>
        <v>9.9999999999999995E-7</v>
      </c>
      <c r="I182" s="9" t="str">
        <f t="shared" si="16"/>
        <v/>
      </c>
      <c r="J182" s="18" t="str">
        <f t="shared" si="17"/>
        <v/>
      </c>
      <c r="K182" s="10" t="str">
        <f t="shared" si="18"/>
        <v/>
      </c>
      <c r="Q182" s="100" t="s">
        <v>300</v>
      </c>
    </row>
    <row r="183" spans="1:17" ht="16" customHeight="1" x14ac:dyDescent="0.2">
      <c r="A183" s="89" t="s">
        <v>301</v>
      </c>
      <c r="B183" s="34">
        <v>0</v>
      </c>
      <c r="C183" s="4"/>
      <c r="D183" s="17"/>
      <c r="E183" s="5">
        <v>0</v>
      </c>
      <c r="F183" s="18">
        <f t="shared" si="14"/>
        <v>1.0000000000000018E-4</v>
      </c>
      <c r="G183" s="19" t="str">
        <f t="shared" si="15"/>
        <v>no DCF</v>
      </c>
      <c r="H183" s="18">
        <f t="shared" ref="H183:H201" si="20">IFERROR(IF(OR($B183&gt;$I$4,$B183= ""), IF($I$4&lt;=VLOOKUP($A183,DCF,18,FALSE),0.000001,IF(AND($I$4&gt;VLOOKUP($A183,DCF,18,FALSE),$I$4&lt;VLOOKUP($A183,DCF,20,FALSE)),0.001,IF($I$4&gt;VLOOKUP($A183,DCF,20,FALSE),1))), IF($B183&lt;=VLOOKUP($A183,DCF,18,FALSE),0.000001,IF(AND($B183&gt;VLOOKUP($A183,DCF,18,FALSE),$B183&lt;VLOOKUP($A183,DCF,20,FALSE)),0.001,IF($B183&gt;VLOOKUP($A183,DCF,20,FALSE),1)))),"")</f>
        <v>9.9999999999999995E-7</v>
      </c>
      <c r="I183" s="9" t="str">
        <f t="shared" si="16"/>
        <v/>
      </c>
      <c r="J183" s="18" t="str">
        <f t="shared" si="17"/>
        <v/>
      </c>
      <c r="K183" s="10" t="str">
        <f t="shared" si="18"/>
        <v/>
      </c>
      <c r="Q183" s="100" t="s">
        <v>261</v>
      </c>
    </row>
    <row r="184" spans="1:17" ht="16" customHeight="1" x14ac:dyDescent="0.2">
      <c r="A184" s="89" t="s">
        <v>302</v>
      </c>
      <c r="B184" s="34">
        <v>0</v>
      </c>
      <c r="C184" s="4"/>
      <c r="D184" s="17"/>
      <c r="E184" s="5">
        <v>0</v>
      </c>
      <c r="F184" s="18">
        <f t="shared" si="14"/>
        <v>1.0000000000000018E-4</v>
      </c>
      <c r="G184" s="19" t="str">
        <f t="shared" si="15"/>
        <v>no DCF</v>
      </c>
      <c r="H184" s="18">
        <f t="shared" si="20"/>
        <v>9.9999999999999995E-7</v>
      </c>
      <c r="I184" s="9" t="str">
        <f t="shared" si="16"/>
        <v/>
      </c>
      <c r="J184" s="18" t="str">
        <f t="shared" si="17"/>
        <v/>
      </c>
      <c r="K184" s="10" t="str">
        <f t="shared" si="18"/>
        <v/>
      </c>
      <c r="Q184" s="100" t="s">
        <v>303</v>
      </c>
    </row>
    <row r="185" spans="1:17" ht="16" customHeight="1" x14ac:dyDescent="0.2">
      <c r="A185" s="89" t="s">
        <v>304</v>
      </c>
      <c r="B185" s="34">
        <v>0</v>
      </c>
      <c r="C185" s="4"/>
      <c r="D185" s="17"/>
      <c r="E185" s="5">
        <v>0</v>
      </c>
      <c r="F185" s="18">
        <f t="shared" si="14"/>
        <v>1.0000000000000018E-4</v>
      </c>
      <c r="G185" s="19" t="str">
        <f t="shared" si="15"/>
        <v>no DCF</v>
      </c>
      <c r="H185" s="18">
        <f t="shared" si="20"/>
        <v>9.9999999999999995E-7</v>
      </c>
      <c r="I185" s="9" t="str">
        <f t="shared" si="16"/>
        <v/>
      </c>
      <c r="J185" s="18" t="str">
        <f t="shared" si="17"/>
        <v/>
      </c>
      <c r="K185" s="10" t="str">
        <f t="shared" si="18"/>
        <v/>
      </c>
      <c r="Q185" s="100" t="s">
        <v>305</v>
      </c>
    </row>
    <row r="186" spans="1:17" ht="15" customHeight="1" x14ac:dyDescent="0.2">
      <c r="A186" s="91" t="s">
        <v>306</v>
      </c>
      <c r="B186" s="34">
        <v>0</v>
      </c>
      <c r="C186" s="4"/>
      <c r="D186" s="17"/>
      <c r="E186" s="5">
        <v>0</v>
      </c>
      <c r="F186" s="18">
        <f t="shared" si="14"/>
        <v>1.0000000000000018E-4</v>
      </c>
      <c r="G186" s="19">
        <f t="shared" si="15"/>
        <v>2.2999999999999999E-7</v>
      </c>
      <c r="H186" s="18">
        <f t="shared" si="20"/>
        <v>9.9999999999999995E-7</v>
      </c>
      <c r="I186" s="9">
        <f t="shared" si="16"/>
        <v>0</v>
      </c>
      <c r="J186" s="18">
        <f t="shared" si="17"/>
        <v>0</v>
      </c>
      <c r="K186" s="10">
        <f t="shared" si="18"/>
        <v>0</v>
      </c>
      <c r="Q186" s="100" t="s">
        <v>307</v>
      </c>
    </row>
    <row r="187" spans="1:17" ht="16" customHeight="1" x14ac:dyDescent="0.2">
      <c r="A187" s="91" t="s">
        <v>308</v>
      </c>
      <c r="B187" s="34">
        <v>0</v>
      </c>
      <c r="C187" s="4"/>
      <c r="D187" s="17"/>
      <c r="E187" s="5">
        <v>0</v>
      </c>
      <c r="F187" s="18">
        <f t="shared" si="14"/>
        <v>1.0000000000000018E-4</v>
      </c>
      <c r="G187" s="19" t="str">
        <f t="shared" si="15"/>
        <v>no DCF</v>
      </c>
      <c r="H187" s="18">
        <f t="shared" si="20"/>
        <v>9.9999999999999995E-7</v>
      </c>
      <c r="I187" s="9" t="str">
        <f t="shared" si="16"/>
        <v/>
      </c>
      <c r="J187" s="18" t="str">
        <f t="shared" si="17"/>
        <v/>
      </c>
      <c r="K187" s="10" t="str">
        <f t="shared" si="18"/>
        <v/>
      </c>
      <c r="Q187" s="100" t="s">
        <v>276</v>
      </c>
    </row>
    <row r="188" spans="1:17" ht="16" customHeight="1" x14ac:dyDescent="0.2">
      <c r="A188" s="91" t="s">
        <v>309</v>
      </c>
      <c r="B188" s="34">
        <v>0</v>
      </c>
      <c r="C188" s="4"/>
      <c r="D188" s="17"/>
      <c r="E188" s="5">
        <v>0</v>
      </c>
      <c r="F188" s="18">
        <f t="shared" si="14"/>
        <v>1.0000000000000018E-4</v>
      </c>
      <c r="G188" s="19" t="str">
        <f t="shared" si="15"/>
        <v>no DCF</v>
      </c>
      <c r="H188" s="18">
        <f t="shared" si="20"/>
        <v>9.9999999999999995E-7</v>
      </c>
      <c r="I188" s="9" t="str">
        <f t="shared" si="16"/>
        <v/>
      </c>
      <c r="J188" s="18" t="str">
        <f t="shared" si="17"/>
        <v/>
      </c>
      <c r="K188" s="10" t="str">
        <f t="shared" si="18"/>
        <v/>
      </c>
      <c r="Q188" s="100" t="s">
        <v>310</v>
      </c>
    </row>
    <row r="189" spans="1:17" ht="16" customHeight="1" x14ac:dyDescent="0.2">
      <c r="A189" s="91" t="s">
        <v>311</v>
      </c>
      <c r="B189" s="34">
        <v>0</v>
      </c>
      <c r="C189" s="4"/>
      <c r="D189" s="17"/>
      <c r="E189" s="5">
        <v>0</v>
      </c>
      <c r="F189" s="18">
        <f t="shared" si="14"/>
        <v>1.0000000000000018E-4</v>
      </c>
      <c r="G189" s="19" t="str">
        <f t="shared" si="15"/>
        <v>no DCF</v>
      </c>
      <c r="H189" s="18">
        <f t="shared" si="20"/>
        <v>9.9999999999999995E-7</v>
      </c>
      <c r="I189" s="9" t="str">
        <f t="shared" si="16"/>
        <v/>
      </c>
      <c r="J189" s="18" t="str">
        <f t="shared" si="17"/>
        <v/>
      </c>
      <c r="K189" s="10" t="str">
        <f t="shared" si="18"/>
        <v/>
      </c>
      <c r="Q189" s="100" t="s">
        <v>312</v>
      </c>
    </row>
    <row r="190" spans="1:17" ht="16" customHeight="1" x14ac:dyDescent="0.2">
      <c r="A190" s="91" t="s">
        <v>313</v>
      </c>
      <c r="B190" s="34">
        <v>0</v>
      </c>
      <c r="C190" s="4"/>
      <c r="D190" s="17"/>
      <c r="E190" s="5">
        <v>0</v>
      </c>
      <c r="F190" s="18">
        <f t="shared" si="14"/>
        <v>1.0000000000000018E-4</v>
      </c>
      <c r="G190" s="19" t="str">
        <f t="shared" si="15"/>
        <v>no DCF</v>
      </c>
      <c r="H190" s="18">
        <f t="shared" si="20"/>
        <v>9.9999999999999995E-7</v>
      </c>
      <c r="I190" s="9" t="str">
        <f t="shared" si="16"/>
        <v/>
      </c>
      <c r="J190" s="18" t="str">
        <f t="shared" si="17"/>
        <v/>
      </c>
      <c r="K190" s="10" t="str">
        <f t="shared" si="18"/>
        <v/>
      </c>
      <c r="Q190" s="100" t="s">
        <v>282</v>
      </c>
    </row>
    <row r="191" spans="1:17" ht="16" customHeight="1" x14ac:dyDescent="0.2">
      <c r="A191" s="91" t="s">
        <v>314</v>
      </c>
      <c r="B191" s="34">
        <v>0</v>
      </c>
      <c r="C191" s="4"/>
      <c r="D191" s="17"/>
      <c r="E191" s="5">
        <v>0</v>
      </c>
      <c r="F191" s="18">
        <f t="shared" si="14"/>
        <v>1.0000000000000018E-4</v>
      </c>
      <c r="G191" s="19" t="str">
        <f t="shared" si="15"/>
        <v>no DCF</v>
      </c>
      <c r="H191" s="18">
        <f t="shared" si="20"/>
        <v>9.9999999999999995E-7</v>
      </c>
      <c r="I191" s="9" t="str">
        <f t="shared" si="16"/>
        <v/>
      </c>
      <c r="J191" s="18" t="str">
        <f t="shared" si="17"/>
        <v/>
      </c>
      <c r="K191" s="10" t="str">
        <f t="shared" si="18"/>
        <v/>
      </c>
      <c r="Q191" s="100" t="s">
        <v>284</v>
      </c>
    </row>
    <row r="192" spans="1:17" ht="16" customHeight="1" x14ac:dyDescent="0.2">
      <c r="A192" s="91" t="s">
        <v>315</v>
      </c>
      <c r="B192" s="34">
        <v>0</v>
      </c>
      <c r="C192" s="4"/>
      <c r="D192" s="17"/>
      <c r="E192" s="5">
        <v>0</v>
      </c>
      <c r="F192" s="18">
        <f t="shared" si="14"/>
        <v>1.0000000000000018E-4</v>
      </c>
      <c r="G192" s="19" t="str">
        <f t="shared" si="15"/>
        <v>no DCF</v>
      </c>
      <c r="H192" s="18">
        <f t="shared" si="20"/>
        <v>9.9999999999999995E-7</v>
      </c>
      <c r="I192" s="9" t="str">
        <f t="shared" si="16"/>
        <v/>
      </c>
      <c r="J192" s="18" t="str">
        <f t="shared" si="17"/>
        <v/>
      </c>
      <c r="K192" s="10" t="str">
        <f t="shared" si="18"/>
        <v/>
      </c>
      <c r="Q192" s="100" t="s">
        <v>285</v>
      </c>
    </row>
    <row r="193" spans="1:17" ht="16" customHeight="1" x14ac:dyDescent="0.2">
      <c r="A193" s="89" t="s">
        <v>316</v>
      </c>
      <c r="B193" s="34">
        <v>0</v>
      </c>
      <c r="C193" s="4"/>
      <c r="D193" s="17"/>
      <c r="E193" s="5">
        <v>0</v>
      </c>
      <c r="F193" s="18">
        <f t="shared" si="14"/>
        <v>1.0000000000000018E-4</v>
      </c>
      <c r="G193" s="19" t="str">
        <f t="shared" si="15"/>
        <v>no DCF</v>
      </c>
      <c r="H193" s="18">
        <f t="shared" si="20"/>
        <v>9.9999999999999995E-7</v>
      </c>
      <c r="I193" s="9" t="str">
        <f t="shared" si="16"/>
        <v/>
      </c>
      <c r="J193" s="18" t="str">
        <f t="shared" si="17"/>
        <v/>
      </c>
      <c r="K193" s="10" t="str">
        <f t="shared" si="18"/>
        <v/>
      </c>
      <c r="Q193" s="100" t="s">
        <v>286</v>
      </c>
    </row>
    <row r="194" spans="1:17" ht="15" customHeight="1" x14ac:dyDescent="0.2">
      <c r="A194" s="89" t="s">
        <v>317</v>
      </c>
      <c r="B194" s="34">
        <v>0</v>
      </c>
      <c r="C194" s="4"/>
      <c r="D194" s="17"/>
      <c r="E194" s="5">
        <v>0</v>
      </c>
      <c r="F194" s="18">
        <f t="shared" si="14"/>
        <v>1.0000000000000018E-4</v>
      </c>
      <c r="G194" s="19">
        <f t="shared" si="15"/>
        <v>3.3E-4</v>
      </c>
      <c r="H194" s="18">
        <f t="shared" si="20"/>
        <v>9.9999999999999995E-7</v>
      </c>
      <c r="I194" s="9">
        <f t="shared" si="16"/>
        <v>0</v>
      </c>
      <c r="J194" s="18">
        <f t="shared" si="17"/>
        <v>0</v>
      </c>
      <c r="K194" s="10">
        <f t="shared" si="18"/>
        <v>0</v>
      </c>
      <c r="Q194" s="100" t="s">
        <v>287</v>
      </c>
    </row>
    <row r="195" spans="1:17" ht="16" customHeight="1" x14ac:dyDescent="0.2">
      <c r="A195" s="89" t="s">
        <v>318</v>
      </c>
      <c r="B195" s="34">
        <v>0</v>
      </c>
      <c r="C195" s="4"/>
      <c r="D195" s="17"/>
      <c r="E195" s="5">
        <v>0</v>
      </c>
      <c r="F195" s="18">
        <f t="shared" si="14"/>
        <v>1.0000000000000018E-4</v>
      </c>
      <c r="G195" s="19" t="str">
        <f t="shared" si="15"/>
        <v>no DCF</v>
      </c>
      <c r="H195" s="18">
        <f t="shared" si="20"/>
        <v>9.9999999999999995E-7</v>
      </c>
      <c r="I195" s="9" t="str">
        <f t="shared" si="16"/>
        <v/>
      </c>
      <c r="J195" s="18" t="str">
        <f t="shared" si="17"/>
        <v/>
      </c>
      <c r="K195" s="10" t="str">
        <f t="shared" si="18"/>
        <v/>
      </c>
      <c r="Q195" s="100" t="s">
        <v>319</v>
      </c>
    </row>
    <row r="196" spans="1:17" ht="16" customHeight="1" x14ac:dyDescent="0.2">
      <c r="A196" s="91" t="s">
        <v>320</v>
      </c>
      <c r="B196" s="34">
        <v>0</v>
      </c>
      <c r="C196" s="4"/>
      <c r="D196" s="17"/>
      <c r="E196" s="5">
        <v>0</v>
      </c>
      <c r="F196" s="18">
        <f t="shared" si="14"/>
        <v>1.0000000000000018E-4</v>
      </c>
      <c r="G196" s="19" t="str">
        <f t="shared" si="15"/>
        <v>no DCF</v>
      </c>
      <c r="H196" s="18">
        <f t="shared" si="20"/>
        <v>9.9999999999999995E-7</v>
      </c>
      <c r="I196" s="9" t="str">
        <f t="shared" si="16"/>
        <v/>
      </c>
      <c r="J196" s="18" t="str">
        <f t="shared" si="17"/>
        <v/>
      </c>
      <c r="K196" s="10" t="str">
        <f t="shared" si="18"/>
        <v/>
      </c>
      <c r="Q196" s="100" t="s">
        <v>289</v>
      </c>
    </row>
    <row r="197" spans="1:17" ht="16" customHeight="1" x14ac:dyDescent="0.2">
      <c r="A197" s="89" t="s">
        <v>321</v>
      </c>
      <c r="B197" s="34">
        <v>0</v>
      </c>
      <c r="C197" s="4"/>
      <c r="D197" s="17"/>
      <c r="E197" s="5">
        <v>0</v>
      </c>
      <c r="F197" s="18">
        <f t="shared" si="14"/>
        <v>1.0000000000000018E-4</v>
      </c>
      <c r="G197" s="19" t="str">
        <f t="shared" si="15"/>
        <v>no DCF</v>
      </c>
      <c r="H197" s="18">
        <f t="shared" si="20"/>
        <v>9.9999999999999995E-7</v>
      </c>
      <c r="I197" s="9" t="str">
        <f t="shared" si="16"/>
        <v/>
      </c>
      <c r="J197" s="18" t="str">
        <f t="shared" si="17"/>
        <v/>
      </c>
      <c r="K197" s="10" t="str">
        <f t="shared" si="18"/>
        <v/>
      </c>
      <c r="Q197" s="100" t="s">
        <v>322</v>
      </c>
    </row>
    <row r="198" spans="1:17" ht="15" customHeight="1" x14ac:dyDescent="0.2">
      <c r="A198" s="89" t="s">
        <v>323</v>
      </c>
      <c r="B198" s="34">
        <v>0</v>
      </c>
      <c r="C198" s="4"/>
      <c r="D198" s="17"/>
      <c r="E198" s="5">
        <v>0</v>
      </c>
      <c r="F198" s="18">
        <f t="shared" si="14"/>
        <v>1.0000000000000018E-4</v>
      </c>
      <c r="G198" s="19">
        <f t="shared" si="15"/>
        <v>2.3E-2</v>
      </c>
      <c r="H198" s="18">
        <f t="shared" si="20"/>
        <v>9.9999999999999995E-7</v>
      </c>
      <c r="I198" s="9">
        <f t="shared" si="16"/>
        <v>0</v>
      </c>
      <c r="J198" s="18">
        <f t="shared" si="17"/>
        <v>0</v>
      </c>
      <c r="K198" s="10">
        <f t="shared" si="18"/>
        <v>0</v>
      </c>
      <c r="Q198" s="100" t="s">
        <v>291</v>
      </c>
    </row>
    <row r="199" spans="1:17" ht="15" customHeight="1" x14ac:dyDescent="0.2">
      <c r="A199" s="89" t="s">
        <v>324</v>
      </c>
      <c r="B199" s="34">
        <v>0</v>
      </c>
      <c r="C199" s="4"/>
      <c r="D199" s="17"/>
      <c r="E199" s="5">
        <v>0</v>
      </c>
      <c r="F199" s="18">
        <f t="shared" si="14"/>
        <v>1.0000000000000018E-4</v>
      </c>
      <c r="G199" s="19">
        <f t="shared" si="15"/>
        <v>2.0999999999999998E-6</v>
      </c>
      <c r="H199" s="18">
        <f t="shared" si="20"/>
        <v>9.9999999999999995E-7</v>
      </c>
      <c r="I199" s="9">
        <f t="shared" si="16"/>
        <v>0</v>
      </c>
      <c r="J199" s="18">
        <f t="shared" si="17"/>
        <v>0</v>
      </c>
      <c r="K199" s="10">
        <f t="shared" si="18"/>
        <v>0</v>
      </c>
      <c r="Q199" s="100" t="s">
        <v>293</v>
      </c>
    </row>
    <row r="200" spans="1:17" ht="15" customHeight="1" x14ac:dyDescent="0.2">
      <c r="A200" s="89" t="s">
        <v>325</v>
      </c>
      <c r="B200" s="34">
        <v>0</v>
      </c>
      <c r="C200" s="4"/>
      <c r="D200" s="17"/>
      <c r="E200" s="5">
        <v>0</v>
      </c>
      <c r="F200" s="18">
        <f t="shared" si="14"/>
        <v>1.0000000000000018E-4</v>
      </c>
      <c r="G200" s="19">
        <f t="shared" si="15"/>
        <v>5.8000000000000004E-6</v>
      </c>
      <c r="H200" s="18">
        <f t="shared" si="20"/>
        <v>9.9999999999999995E-7</v>
      </c>
      <c r="I200" s="9">
        <f t="shared" si="16"/>
        <v>0</v>
      </c>
      <c r="J200" s="18">
        <f t="shared" si="17"/>
        <v>0</v>
      </c>
      <c r="K200" s="10">
        <f t="shared" si="18"/>
        <v>0</v>
      </c>
      <c r="Q200" s="100" t="s">
        <v>295</v>
      </c>
    </row>
    <row r="201" spans="1:17" ht="15" customHeight="1" x14ac:dyDescent="0.2">
      <c r="A201" s="89" t="s">
        <v>326</v>
      </c>
      <c r="B201" s="34">
        <v>0</v>
      </c>
      <c r="C201" s="4"/>
      <c r="D201" s="17"/>
      <c r="E201" s="5">
        <v>0</v>
      </c>
      <c r="F201" s="18">
        <f t="shared" ref="F201:F264" si="21">IF(A201="","",IF($K$4="","", IF(H201=1, 1,(1-0.99)^$K$4)))</f>
        <v>1</v>
      </c>
      <c r="G201" s="19">
        <f t="shared" ref="G201:G264" si="22">IFERROR(IF($C$4="CFA", VLOOKUP($A201,DCF,3,FALSE), IF($C$4="CITRC",VLOOKUP($A201,DCF,4,FALSE),IF($C$4="INTEC", VLOOKUP($A201,DCF,5,FALSE),IF($C$4="INTECMS", VLOOKUP($A201,DCF,6,FALSE), IF($C$4="MFC",VLOOKUP($A201,DCF,7,FALSE), IF($C$4="MFCMS", VLOOKUP($A201,DCF,8,FALSE),IF($C$4="NRF",VLOOKUP($A201,DCF,9,FALSE), IF($C$4="NSTR", VLOOKUP($A201,DCF,10,FALSE), IF($C$4="REC", VLOOKUP($A201,DCF,11,FALSE), IF($C$4="ATRComplex", VLOOKUP($A201,DCF,12,FALSE), IF($C$4="ATR", VLOOKUP($A201,DCF,13,FALSE),IF($C$4="ATRMTR", VLOOKUP($A201,DCF,14,FALSE),IF($C$4="RWMC", VLOOKUP($A201,DCF,15,FALSE),IF($C$4="SMC", VLOOKUP($A201,DCF,16,FALSE),IF($C$4="RRTRSouth", VLOOKUP($A201,DCF,17,FALSE), ""))))))))))))))),"")</f>
        <v>7.7000000000000004E-7</v>
      </c>
      <c r="H201" s="18">
        <f t="shared" si="20"/>
        <v>1</v>
      </c>
      <c r="I201" s="9">
        <f t="shared" ref="I201:I264" si="23">IFERROR(E201*G201*H201,"")</f>
        <v>0</v>
      </c>
      <c r="J201" s="18">
        <f t="shared" ref="J201:J264" si="24">IFERROR(I201*F201,"")</f>
        <v>0</v>
      </c>
      <c r="K201" s="10">
        <f t="shared" ref="K201:K264" si="25">IFERROR(I201/$E$6, "")</f>
        <v>0</v>
      </c>
      <c r="Q201" s="100" t="s">
        <v>327</v>
      </c>
    </row>
    <row r="202" spans="1:17" ht="16" customHeight="1" x14ac:dyDescent="0.2">
      <c r="A202" s="89" t="s">
        <v>328</v>
      </c>
      <c r="B202" s="34">
        <v>0</v>
      </c>
      <c r="C202" s="4"/>
      <c r="D202" s="17"/>
      <c r="E202" s="5">
        <v>0</v>
      </c>
      <c r="F202" s="18">
        <f t="shared" si="21"/>
        <v>1</v>
      </c>
      <c r="G202" s="19" t="str">
        <f t="shared" si="22"/>
        <v>no DCF</v>
      </c>
      <c r="H202" s="18">
        <f>IFERROR(IF(OR($B202&gt;$I$4,$B202= ""), IF($I$4&lt;=VLOOKUP($A202,DCF,18,FALSE),0.000001,IF(AND($I$4&gt;VLOOKUP($A202,DCF,18,FALSE),$I$4&lt;VLOOKUP($A202,DCF,20,FALSE)),0.001,IF($I$4&gt;VLOOKUP($A202,DCF,20,FALSE),1))),  IF($B202&lt;=VLOOKUP($A202,DCF,18,FALSE),0.000001,IF(AND($B202&gt;VLOOKUP($A202,DCF,18,FALSE),$B202&lt;VLOOKUP($A202,DCF,20,FALSE)),0.001,IF($B202&gt;VLOOKUP($A202,DCF,20,FALSE),1)))),"")</f>
        <v>1</v>
      </c>
      <c r="I202" s="9" t="str">
        <f t="shared" si="23"/>
        <v/>
      </c>
      <c r="J202" s="18" t="str">
        <f t="shared" si="24"/>
        <v/>
      </c>
      <c r="K202" s="10" t="str">
        <f t="shared" si="25"/>
        <v/>
      </c>
      <c r="Q202" s="100" t="s">
        <v>329</v>
      </c>
    </row>
    <row r="203" spans="1:17" ht="15" customHeight="1" x14ac:dyDescent="0.2">
      <c r="A203" s="89" t="s">
        <v>330</v>
      </c>
      <c r="B203" s="34">
        <v>0</v>
      </c>
      <c r="C203" s="4"/>
      <c r="D203" s="17"/>
      <c r="E203" s="5">
        <v>0</v>
      </c>
      <c r="F203" s="18">
        <f t="shared" si="21"/>
        <v>1</v>
      </c>
      <c r="G203" s="19">
        <f t="shared" si="22"/>
        <v>6.4000000000000002E-12</v>
      </c>
      <c r="H203" s="18">
        <f t="shared" ref="H203:H234" si="26">IFERROR(IF(OR($B203&gt;$I$4,$B203= ""), IF($I$4&lt;=VLOOKUP($A203,DCF,18,FALSE),0.000001,IF(AND($I$4&gt;VLOOKUP($A203,DCF,18,FALSE),$I$4&lt;VLOOKUP($A203,DCF,20,FALSE)),0.001,IF($I$4&gt;VLOOKUP($A203,DCF,20,FALSE),1))), IF($B203&lt;=VLOOKUP($A203,DCF,18,FALSE),0.000001,IF(AND($B203&gt;VLOOKUP($A203,DCF,18,FALSE),$B203&lt;VLOOKUP($A203,DCF,20,FALSE)),0.001,IF($B203&gt;VLOOKUP($A203,DCF,20,FALSE),1)))),"")</f>
        <v>1</v>
      </c>
      <c r="I203" s="9">
        <f t="shared" si="23"/>
        <v>0</v>
      </c>
      <c r="J203" s="18">
        <f t="shared" si="24"/>
        <v>0</v>
      </c>
      <c r="K203" s="10">
        <f t="shared" si="25"/>
        <v>0</v>
      </c>
      <c r="Q203" s="100" t="s">
        <v>331</v>
      </c>
    </row>
    <row r="204" spans="1:17" ht="15" customHeight="1" x14ac:dyDescent="0.2">
      <c r="A204" s="89" t="s">
        <v>332</v>
      </c>
      <c r="B204" s="34">
        <v>0</v>
      </c>
      <c r="C204" s="4"/>
      <c r="D204" s="17"/>
      <c r="E204" s="5">
        <v>0</v>
      </c>
      <c r="F204" s="18">
        <f t="shared" si="21"/>
        <v>1</v>
      </c>
      <c r="G204" s="19">
        <f t="shared" si="22"/>
        <v>2E-8</v>
      </c>
      <c r="H204" s="18">
        <f t="shared" si="26"/>
        <v>1</v>
      </c>
      <c r="I204" s="9">
        <f t="shared" si="23"/>
        <v>0</v>
      </c>
      <c r="J204" s="18">
        <f t="shared" si="24"/>
        <v>0</v>
      </c>
      <c r="K204" s="10">
        <f t="shared" si="25"/>
        <v>0</v>
      </c>
      <c r="Q204" s="100" t="s">
        <v>333</v>
      </c>
    </row>
    <row r="205" spans="1:17" ht="15" customHeight="1" x14ac:dyDescent="0.2">
      <c r="A205" s="89" t="s">
        <v>334</v>
      </c>
      <c r="B205" s="34">
        <v>0</v>
      </c>
      <c r="C205" s="4"/>
      <c r="D205" s="17"/>
      <c r="E205" s="5">
        <v>0</v>
      </c>
      <c r="F205" s="18">
        <f t="shared" si="21"/>
        <v>1</v>
      </c>
      <c r="G205" s="19">
        <f t="shared" si="22"/>
        <v>1.6999999999999999E-7</v>
      </c>
      <c r="H205" s="18">
        <f t="shared" si="26"/>
        <v>1</v>
      </c>
      <c r="I205" s="9">
        <f t="shared" si="23"/>
        <v>0</v>
      </c>
      <c r="J205" s="18">
        <f t="shared" si="24"/>
        <v>0</v>
      </c>
      <c r="K205" s="10">
        <f t="shared" si="25"/>
        <v>0</v>
      </c>
      <c r="Q205" s="100" t="s">
        <v>335</v>
      </c>
    </row>
    <row r="206" spans="1:17" ht="15" customHeight="1" x14ac:dyDescent="0.2">
      <c r="A206" s="89" t="s">
        <v>336</v>
      </c>
      <c r="B206" s="34">
        <v>0</v>
      </c>
      <c r="C206" s="4"/>
      <c r="D206" s="17"/>
      <c r="E206" s="5">
        <v>0</v>
      </c>
      <c r="F206" s="18">
        <f t="shared" si="21"/>
        <v>1</v>
      </c>
      <c r="G206" s="19">
        <f t="shared" si="22"/>
        <v>9.2999999999999999E-8</v>
      </c>
      <c r="H206" s="18">
        <f t="shared" si="26"/>
        <v>1</v>
      </c>
      <c r="I206" s="9">
        <f t="shared" si="23"/>
        <v>0</v>
      </c>
      <c r="J206" s="18">
        <f t="shared" si="24"/>
        <v>0</v>
      </c>
      <c r="K206" s="10">
        <f t="shared" si="25"/>
        <v>0</v>
      </c>
      <c r="Q206" s="100" t="s">
        <v>337</v>
      </c>
    </row>
    <row r="207" spans="1:17" ht="15" customHeight="1" x14ac:dyDescent="0.2">
      <c r="A207" s="91" t="s">
        <v>338</v>
      </c>
      <c r="B207" s="34">
        <v>0</v>
      </c>
      <c r="C207" s="4"/>
      <c r="D207" s="17"/>
      <c r="E207" s="5">
        <v>0</v>
      </c>
      <c r="F207" s="18">
        <f t="shared" si="21"/>
        <v>1</v>
      </c>
      <c r="G207" s="19">
        <f t="shared" si="22"/>
        <v>1.5999999999999999E-6</v>
      </c>
      <c r="H207" s="18">
        <f t="shared" si="26"/>
        <v>1</v>
      </c>
      <c r="I207" s="9">
        <f t="shared" si="23"/>
        <v>0</v>
      </c>
      <c r="J207" s="18">
        <f t="shared" si="24"/>
        <v>0</v>
      </c>
      <c r="K207" s="10">
        <f t="shared" si="25"/>
        <v>0</v>
      </c>
      <c r="Q207" s="100" t="s">
        <v>339</v>
      </c>
    </row>
    <row r="208" spans="1:17" ht="15" customHeight="1" x14ac:dyDescent="0.2">
      <c r="A208" s="91" t="s">
        <v>340</v>
      </c>
      <c r="B208" s="34">
        <v>0</v>
      </c>
      <c r="C208" s="4"/>
      <c r="D208" s="17"/>
      <c r="E208" s="5">
        <v>0</v>
      </c>
      <c r="F208" s="18">
        <f t="shared" si="21"/>
        <v>1</v>
      </c>
      <c r="G208" s="19">
        <f t="shared" si="22"/>
        <v>7.3E-9</v>
      </c>
      <c r="H208" s="18">
        <f t="shared" si="26"/>
        <v>1</v>
      </c>
      <c r="I208" s="9">
        <f t="shared" si="23"/>
        <v>0</v>
      </c>
      <c r="J208" s="18">
        <f t="shared" si="24"/>
        <v>0</v>
      </c>
      <c r="K208" s="10">
        <f t="shared" si="25"/>
        <v>0</v>
      </c>
      <c r="Q208" s="100" t="s">
        <v>304</v>
      </c>
    </row>
    <row r="209" spans="1:17" ht="16" customHeight="1" x14ac:dyDescent="0.2">
      <c r="A209" s="89" t="s">
        <v>341</v>
      </c>
      <c r="B209" s="34">
        <v>0</v>
      </c>
      <c r="C209" s="4"/>
      <c r="D209" s="17"/>
      <c r="E209" s="5">
        <v>0</v>
      </c>
      <c r="F209" s="18">
        <f t="shared" si="21"/>
        <v>1.0000000000000018E-4</v>
      </c>
      <c r="G209" s="19" t="str">
        <f t="shared" si="22"/>
        <v>no DCF</v>
      </c>
      <c r="H209" s="18">
        <f t="shared" si="26"/>
        <v>9.9999999999999995E-7</v>
      </c>
      <c r="I209" s="9" t="str">
        <f t="shared" si="23"/>
        <v/>
      </c>
      <c r="J209" s="18" t="str">
        <f t="shared" si="24"/>
        <v/>
      </c>
      <c r="K209" s="10" t="str">
        <f t="shared" si="25"/>
        <v/>
      </c>
      <c r="Q209" s="100" t="s">
        <v>306</v>
      </c>
    </row>
    <row r="210" spans="1:17" ht="15" customHeight="1" x14ac:dyDescent="0.2">
      <c r="A210" s="91" t="s">
        <v>342</v>
      </c>
      <c r="B210" s="34">
        <v>0</v>
      </c>
      <c r="C210" s="4"/>
      <c r="D210" s="17"/>
      <c r="E210" s="5">
        <v>0</v>
      </c>
      <c r="F210" s="18">
        <f t="shared" si="21"/>
        <v>1.0000000000000018E-4</v>
      </c>
      <c r="G210" s="19">
        <f t="shared" si="22"/>
        <v>2.3E-5</v>
      </c>
      <c r="H210" s="18">
        <f t="shared" si="26"/>
        <v>9.9999999999999995E-7</v>
      </c>
      <c r="I210" s="9">
        <f t="shared" si="23"/>
        <v>0</v>
      </c>
      <c r="J210" s="18">
        <f t="shared" si="24"/>
        <v>0</v>
      </c>
      <c r="K210" s="10">
        <f t="shared" si="25"/>
        <v>0</v>
      </c>
      <c r="Q210" s="100" t="s">
        <v>309</v>
      </c>
    </row>
    <row r="211" spans="1:17" ht="16" customHeight="1" x14ac:dyDescent="0.2">
      <c r="A211" s="89" t="s">
        <v>343</v>
      </c>
      <c r="B211" s="34">
        <v>0</v>
      </c>
      <c r="C211" s="4"/>
      <c r="D211" s="17"/>
      <c r="E211" s="5">
        <v>0</v>
      </c>
      <c r="F211" s="18">
        <f t="shared" si="21"/>
        <v>1.0000000000000018E-4</v>
      </c>
      <c r="G211" s="19" t="str">
        <f t="shared" si="22"/>
        <v>no DCF</v>
      </c>
      <c r="H211" s="18">
        <f t="shared" si="26"/>
        <v>9.9999999999999995E-7</v>
      </c>
      <c r="I211" s="9" t="str">
        <f t="shared" si="23"/>
        <v/>
      </c>
      <c r="J211" s="18" t="str">
        <f t="shared" si="24"/>
        <v/>
      </c>
      <c r="K211" s="10" t="str">
        <f t="shared" si="25"/>
        <v/>
      </c>
      <c r="Q211" s="100" t="s">
        <v>311</v>
      </c>
    </row>
    <row r="212" spans="1:17" ht="15" customHeight="1" x14ac:dyDescent="0.2">
      <c r="A212" s="91" t="s">
        <v>344</v>
      </c>
      <c r="B212" s="34">
        <v>0</v>
      </c>
      <c r="C212" s="4"/>
      <c r="D212" s="17"/>
      <c r="E212" s="5">
        <v>0</v>
      </c>
      <c r="F212" s="18">
        <f t="shared" si="21"/>
        <v>1.0000000000000018E-4</v>
      </c>
      <c r="G212" s="19">
        <f t="shared" si="22"/>
        <v>3.7E-7</v>
      </c>
      <c r="H212" s="18">
        <f t="shared" si="26"/>
        <v>9.9999999999999995E-7</v>
      </c>
      <c r="I212" s="9">
        <f t="shared" si="23"/>
        <v>0</v>
      </c>
      <c r="J212" s="18">
        <f t="shared" si="24"/>
        <v>0</v>
      </c>
      <c r="K212" s="10">
        <f t="shared" si="25"/>
        <v>0</v>
      </c>
      <c r="Q212" s="100" t="s">
        <v>314</v>
      </c>
    </row>
    <row r="213" spans="1:17" ht="16" customHeight="1" x14ac:dyDescent="0.2">
      <c r="A213" s="91" t="s">
        <v>345</v>
      </c>
      <c r="B213" s="34">
        <v>0</v>
      </c>
      <c r="C213" s="4"/>
      <c r="D213" s="17"/>
      <c r="E213" s="5">
        <v>0</v>
      </c>
      <c r="F213" s="18">
        <f t="shared" si="21"/>
        <v>1.0000000000000018E-4</v>
      </c>
      <c r="G213" s="19" t="str">
        <f t="shared" si="22"/>
        <v>no DCF</v>
      </c>
      <c r="H213" s="18">
        <f t="shared" si="26"/>
        <v>9.9999999999999995E-7</v>
      </c>
      <c r="I213" s="9" t="str">
        <f t="shared" si="23"/>
        <v/>
      </c>
      <c r="J213" s="18" t="str">
        <f t="shared" si="24"/>
        <v/>
      </c>
      <c r="K213" s="10" t="str">
        <f t="shared" si="25"/>
        <v/>
      </c>
      <c r="Q213" s="100" t="s">
        <v>315</v>
      </c>
    </row>
    <row r="214" spans="1:17" ht="16" customHeight="1" x14ac:dyDescent="0.2">
      <c r="A214" s="91" t="s">
        <v>346</v>
      </c>
      <c r="B214" s="34">
        <v>0</v>
      </c>
      <c r="C214" s="4"/>
      <c r="D214" s="17"/>
      <c r="E214" s="5">
        <v>0</v>
      </c>
      <c r="F214" s="18">
        <f t="shared" si="21"/>
        <v>1.0000000000000018E-4</v>
      </c>
      <c r="G214" s="19" t="str">
        <f t="shared" si="22"/>
        <v>no DCF</v>
      </c>
      <c r="H214" s="18">
        <f t="shared" si="26"/>
        <v>9.9999999999999995E-7</v>
      </c>
      <c r="I214" s="9" t="str">
        <f t="shared" si="23"/>
        <v/>
      </c>
      <c r="J214" s="18" t="str">
        <f t="shared" si="24"/>
        <v/>
      </c>
      <c r="K214" s="10" t="str">
        <f t="shared" si="25"/>
        <v/>
      </c>
      <c r="Q214" s="100" t="s">
        <v>347</v>
      </c>
    </row>
    <row r="215" spans="1:17" ht="16" customHeight="1" x14ac:dyDescent="0.2">
      <c r="A215" s="91" t="s">
        <v>348</v>
      </c>
      <c r="B215" s="34">
        <v>0</v>
      </c>
      <c r="C215" s="6"/>
      <c r="D215" s="17"/>
      <c r="E215" s="5">
        <v>0</v>
      </c>
      <c r="F215" s="18">
        <f t="shared" si="21"/>
        <v>1.0000000000000018E-4</v>
      </c>
      <c r="G215" s="19" t="str">
        <f t="shared" si="22"/>
        <v>no DCF</v>
      </c>
      <c r="H215" s="18">
        <f t="shared" si="26"/>
        <v>9.9999999999999995E-7</v>
      </c>
      <c r="I215" s="9" t="str">
        <f t="shared" si="23"/>
        <v/>
      </c>
      <c r="J215" s="18" t="str">
        <f t="shared" si="24"/>
        <v/>
      </c>
      <c r="K215" s="10" t="str">
        <f t="shared" si="25"/>
        <v/>
      </c>
      <c r="Q215" s="100" t="s">
        <v>349</v>
      </c>
    </row>
    <row r="216" spans="1:17" ht="16" customHeight="1" x14ac:dyDescent="0.2">
      <c r="A216" s="89" t="s">
        <v>350</v>
      </c>
      <c r="B216" s="34">
        <v>0</v>
      </c>
      <c r="C216" s="6"/>
      <c r="D216" s="17"/>
      <c r="E216" s="5">
        <v>0</v>
      </c>
      <c r="F216" s="18">
        <f t="shared" si="21"/>
        <v>1.0000000000000018E-4</v>
      </c>
      <c r="G216" s="19" t="str">
        <f t="shared" si="22"/>
        <v>no DCF</v>
      </c>
      <c r="H216" s="18">
        <f t="shared" si="26"/>
        <v>9.9999999999999995E-7</v>
      </c>
      <c r="I216" s="9" t="str">
        <f t="shared" si="23"/>
        <v/>
      </c>
      <c r="J216" s="18" t="str">
        <f t="shared" si="24"/>
        <v/>
      </c>
      <c r="K216" s="10" t="str">
        <f t="shared" si="25"/>
        <v/>
      </c>
      <c r="Q216" s="100" t="s">
        <v>351</v>
      </c>
    </row>
    <row r="217" spans="1:17" ht="16" customHeight="1" x14ac:dyDescent="0.2">
      <c r="A217" s="91" t="s">
        <v>352</v>
      </c>
      <c r="B217" s="34">
        <v>0</v>
      </c>
      <c r="C217" s="6"/>
      <c r="D217" s="17"/>
      <c r="E217" s="5">
        <v>0</v>
      </c>
      <c r="F217" s="18">
        <f t="shared" si="21"/>
        <v>1.0000000000000018E-4</v>
      </c>
      <c r="G217" s="19" t="str">
        <f t="shared" si="22"/>
        <v>no DCF</v>
      </c>
      <c r="H217" s="18">
        <f t="shared" si="26"/>
        <v>9.9999999999999995E-7</v>
      </c>
      <c r="I217" s="9" t="str">
        <f t="shared" si="23"/>
        <v/>
      </c>
      <c r="J217" s="18" t="str">
        <f t="shared" si="24"/>
        <v/>
      </c>
      <c r="K217" s="10" t="str">
        <f t="shared" si="25"/>
        <v/>
      </c>
      <c r="Q217" s="100" t="s">
        <v>316</v>
      </c>
    </row>
    <row r="218" spans="1:17" ht="16" customHeight="1" x14ac:dyDescent="0.2">
      <c r="A218" s="89" t="s">
        <v>353</v>
      </c>
      <c r="B218" s="34">
        <v>0</v>
      </c>
      <c r="C218" s="6"/>
      <c r="D218" s="17"/>
      <c r="E218" s="5">
        <v>0</v>
      </c>
      <c r="F218" s="18">
        <f t="shared" si="21"/>
        <v>1.0000000000000018E-4</v>
      </c>
      <c r="G218" s="19" t="str">
        <f t="shared" si="22"/>
        <v>no DCF</v>
      </c>
      <c r="H218" s="18">
        <f t="shared" si="26"/>
        <v>9.9999999999999995E-7</v>
      </c>
      <c r="I218" s="9" t="str">
        <f t="shared" si="23"/>
        <v/>
      </c>
      <c r="J218" s="18" t="str">
        <f t="shared" si="24"/>
        <v/>
      </c>
      <c r="K218" s="10" t="str">
        <f t="shared" si="25"/>
        <v/>
      </c>
      <c r="Q218" s="100" t="s">
        <v>354</v>
      </c>
    </row>
    <row r="219" spans="1:17" ht="15" customHeight="1" x14ac:dyDescent="0.2">
      <c r="A219" s="89" t="s">
        <v>355</v>
      </c>
      <c r="B219" s="34">
        <v>0</v>
      </c>
      <c r="C219" s="6"/>
      <c r="D219" s="17"/>
      <c r="E219" s="5">
        <v>0</v>
      </c>
      <c r="F219" s="18">
        <f t="shared" si="21"/>
        <v>1.0000000000000018E-4</v>
      </c>
      <c r="G219" s="19">
        <f t="shared" si="22"/>
        <v>2.0000000000000002E-5</v>
      </c>
      <c r="H219" s="18">
        <f t="shared" si="26"/>
        <v>9.9999999999999995E-7</v>
      </c>
      <c r="I219" s="9">
        <f t="shared" si="23"/>
        <v>0</v>
      </c>
      <c r="J219" s="18">
        <f t="shared" si="24"/>
        <v>0</v>
      </c>
      <c r="K219" s="10">
        <f t="shared" si="25"/>
        <v>0</v>
      </c>
      <c r="Q219" s="100" t="s">
        <v>356</v>
      </c>
    </row>
    <row r="220" spans="1:17" ht="15" customHeight="1" x14ac:dyDescent="0.2">
      <c r="A220" s="89" t="s">
        <v>357</v>
      </c>
      <c r="B220" s="34">
        <v>0</v>
      </c>
      <c r="C220" s="6"/>
      <c r="D220" s="17"/>
      <c r="E220" s="5">
        <v>0</v>
      </c>
      <c r="F220" s="18">
        <f t="shared" si="21"/>
        <v>1.0000000000000018E-4</v>
      </c>
      <c r="G220" s="19">
        <f t="shared" si="22"/>
        <v>1.1000000000000001E-3</v>
      </c>
      <c r="H220" s="18">
        <f t="shared" si="26"/>
        <v>9.9999999999999995E-7</v>
      </c>
      <c r="I220" s="9">
        <f t="shared" si="23"/>
        <v>0</v>
      </c>
      <c r="J220" s="18">
        <f t="shared" si="24"/>
        <v>0</v>
      </c>
      <c r="K220" s="10">
        <f t="shared" si="25"/>
        <v>0</v>
      </c>
      <c r="Q220" s="100" t="s">
        <v>358</v>
      </c>
    </row>
    <row r="221" spans="1:17" ht="15" customHeight="1" x14ac:dyDescent="0.2">
      <c r="A221" s="89" t="s">
        <v>359</v>
      </c>
      <c r="B221" s="34">
        <v>0</v>
      </c>
      <c r="C221" s="6"/>
      <c r="D221" s="17"/>
      <c r="E221" s="5">
        <v>0</v>
      </c>
      <c r="F221" s="18">
        <f t="shared" si="21"/>
        <v>1.0000000000000018E-4</v>
      </c>
      <c r="G221" s="19">
        <f t="shared" si="22"/>
        <v>8.0999999999999997E-7</v>
      </c>
      <c r="H221" s="18">
        <f t="shared" si="26"/>
        <v>9.9999999999999995E-7</v>
      </c>
      <c r="I221" s="9">
        <f t="shared" si="23"/>
        <v>0</v>
      </c>
      <c r="J221" s="18">
        <f t="shared" si="24"/>
        <v>0</v>
      </c>
      <c r="K221" s="10">
        <f t="shared" si="25"/>
        <v>0</v>
      </c>
      <c r="Q221" s="100" t="s">
        <v>360</v>
      </c>
    </row>
    <row r="222" spans="1:17" ht="15" customHeight="1" x14ac:dyDescent="0.2">
      <c r="A222" s="89" t="s">
        <v>361</v>
      </c>
      <c r="B222" s="34">
        <v>0</v>
      </c>
      <c r="C222" s="6"/>
      <c r="D222" s="17"/>
      <c r="E222" s="5">
        <v>0</v>
      </c>
      <c r="F222" s="18">
        <f t="shared" si="21"/>
        <v>1.0000000000000018E-4</v>
      </c>
      <c r="G222" s="19">
        <f t="shared" si="22"/>
        <v>8.0999999999999996E-4</v>
      </c>
      <c r="H222" s="18">
        <f t="shared" si="26"/>
        <v>9.9999999999999995E-7</v>
      </c>
      <c r="I222" s="9">
        <f t="shared" si="23"/>
        <v>0</v>
      </c>
      <c r="J222" s="18">
        <f t="shared" si="24"/>
        <v>0</v>
      </c>
      <c r="K222" s="10">
        <f t="shared" si="25"/>
        <v>0</v>
      </c>
      <c r="Q222" s="100" t="s">
        <v>362</v>
      </c>
    </row>
    <row r="223" spans="1:17" ht="16" customHeight="1" x14ac:dyDescent="0.2">
      <c r="A223" s="89" t="s">
        <v>363</v>
      </c>
      <c r="B223" s="34">
        <v>0</v>
      </c>
      <c r="C223" s="6"/>
      <c r="D223" s="17"/>
      <c r="E223" s="5">
        <v>0</v>
      </c>
      <c r="F223" s="18">
        <f t="shared" si="21"/>
        <v>1.0000000000000018E-4</v>
      </c>
      <c r="G223" s="19" t="str">
        <f t="shared" si="22"/>
        <v>no DCF</v>
      </c>
      <c r="H223" s="18">
        <f t="shared" si="26"/>
        <v>9.9999999999999995E-7</v>
      </c>
      <c r="I223" s="9" t="str">
        <f t="shared" si="23"/>
        <v/>
      </c>
      <c r="J223" s="18" t="str">
        <f t="shared" si="24"/>
        <v/>
      </c>
      <c r="K223" s="10" t="str">
        <f t="shared" si="25"/>
        <v/>
      </c>
      <c r="Q223" s="100" t="s">
        <v>364</v>
      </c>
    </row>
    <row r="224" spans="1:17" ht="15" customHeight="1" x14ac:dyDescent="0.2">
      <c r="A224" s="91" t="s">
        <v>365</v>
      </c>
      <c r="B224" s="34">
        <v>0</v>
      </c>
      <c r="C224" s="6"/>
      <c r="D224" s="17"/>
      <c r="E224" s="5">
        <v>0</v>
      </c>
      <c r="F224" s="18">
        <f t="shared" si="21"/>
        <v>1.0000000000000018E-4</v>
      </c>
      <c r="G224" s="19">
        <f t="shared" si="22"/>
        <v>7.7000000000000008E-6</v>
      </c>
      <c r="H224" s="18">
        <f t="shared" si="26"/>
        <v>9.9999999999999995E-7</v>
      </c>
      <c r="I224" s="9">
        <f t="shared" si="23"/>
        <v>0</v>
      </c>
      <c r="J224" s="18">
        <f t="shared" si="24"/>
        <v>0</v>
      </c>
      <c r="K224" s="10">
        <f t="shared" si="25"/>
        <v>0</v>
      </c>
      <c r="Q224" s="100" t="s">
        <v>366</v>
      </c>
    </row>
    <row r="225" spans="1:17" ht="16" customHeight="1" x14ac:dyDescent="0.2">
      <c r="A225" s="91" t="s">
        <v>367</v>
      </c>
      <c r="B225" s="34">
        <v>0</v>
      </c>
      <c r="C225" s="6"/>
      <c r="D225" s="17"/>
      <c r="E225" s="5">
        <v>0</v>
      </c>
      <c r="F225" s="18">
        <f t="shared" si="21"/>
        <v>1.0000000000000018E-4</v>
      </c>
      <c r="G225" s="19" t="str">
        <f t="shared" si="22"/>
        <v>no DCF</v>
      </c>
      <c r="H225" s="18">
        <f t="shared" si="26"/>
        <v>9.9999999999999995E-7</v>
      </c>
      <c r="I225" s="9" t="str">
        <f t="shared" si="23"/>
        <v/>
      </c>
      <c r="J225" s="18" t="str">
        <f t="shared" si="24"/>
        <v/>
      </c>
      <c r="K225" s="10" t="str">
        <f t="shared" si="25"/>
        <v/>
      </c>
      <c r="Q225" s="100" t="s">
        <v>368</v>
      </c>
    </row>
    <row r="226" spans="1:17" ht="16" customHeight="1" x14ac:dyDescent="0.2">
      <c r="A226" s="89" t="s">
        <v>369</v>
      </c>
      <c r="B226" s="34">
        <v>0</v>
      </c>
      <c r="C226" s="6"/>
      <c r="D226" s="17"/>
      <c r="E226" s="5">
        <v>0</v>
      </c>
      <c r="F226" s="18">
        <f t="shared" si="21"/>
        <v>1.0000000000000018E-4</v>
      </c>
      <c r="G226" s="19" t="str">
        <f t="shared" si="22"/>
        <v>no DCF</v>
      </c>
      <c r="H226" s="18">
        <f t="shared" si="26"/>
        <v>9.9999999999999995E-7</v>
      </c>
      <c r="I226" s="9" t="str">
        <f t="shared" si="23"/>
        <v/>
      </c>
      <c r="J226" s="18" t="str">
        <f t="shared" si="24"/>
        <v/>
      </c>
      <c r="K226" s="10" t="str">
        <f t="shared" si="25"/>
        <v/>
      </c>
      <c r="Q226" s="100" t="s">
        <v>370</v>
      </c>
    </row>
    <row r="227" spans="1:17" ht="15" customHeight="1" x14ac:dyDescent="0.2">
      <c r="A227" s="89" t="s">
        <v>371</v>
      </c>
      <c r="B227" s="34">
        <v>0</v>
      </c>
      <c r="C227" s="6"/>
      <c r="D227" s="17"/>
      <c r="E227" s="5">
        <v>0</v>
      </c>
      <c r="F227" s="18">
        <f t="shared" si="21"/>
        <v>1.0000000000000018E-4</v>
      </c>
      <c r="G227" s="19">
        <f t="shared" si="22"/>
        <v>1.0999999999999999E-2</v>
      </c>
      <c r="H227" s="18">
        <f t="shared" si="26"/>
        <v>9.9999999999999995E-7</v>
      </c>
      <c r="I227" s="9">
        <f t="shared" si="23"/>
        <v>0</v>
      </c>
      <c r="J227" s="18">
        <f t="shared" si="24"/>
        <v>0</v>
      </c>
      <c r="K227" s="10">
        <f t="shared" si="25"/>
        <v>0</v>
      </c>
      <c r="Q227" s="100" t="s">
        <v>372</v>
      </c>
    </row>
    <row r="228" spans="1:17" ht="15" customHeight="1" x14ac:dyDescent="0.2">
      <c r="A228" s="89" t="s">
        <v>373</v>
      </c>
      <c r="B228" s="34">
        <v>0</v>
      </c>
      <c r="C228" s="6"/>
      <c r="D228" s="17"/>
      <c r="E228" s="5">
        <v>0</v>
      </c>
      <c r="F228" s="18">
        <f t="shared" si="21"/>
        <v>1.0000000000000018E-4</v>
      </c>
      <c r="G228" s="19">
        <f t="shared" si="22"/>
        <v>1.4E-5</v>
      </c>
      <c r="H228" s="18">
        <f t="shared" si="26"/>
        <v>9.9999999999999995E-7</v>
      </c>
      <c r="I228" s="9">
        <f t="shared" si="23"/>
        <v>0</v>
      </c>
      <c r="J228" s="18">
        <f t="shared" si="24"/>
        <v>0</v>
      </c>
      <c r="K228" s="10">
        <f t="shared" si="25"/>
        <v>0</v>
      </c>
      <c r="Q228" s="100" t="s">
        <v>374</v>
      </c>
    </row>
    <row r="229" spans="1:17" ht="16" customHeight="1" x14ac:dyDescent="0.2">
      <c r="A229" s="89" t="s">
        <v>375</v>
      </c>
      <c r="B229" s="34">
        <v>0</v>
      </c>
      <c r="C229" s="6"/>
      <c r="D229" s="17"/>
      <c r="E229" s="5">
        <v>0</v>
      </c>
      <c r="F229" s="18">
        <f t="shared" si="21"/>
        <v>1.0000000000000018E-4</v>
      </c>
      <c r="G229" s="19" t="str">
        <f t="shared" si="22"/>
        <v>no DCF</v>
      </c>
      <c r="H229" s="18">
        <f t="shared" si="26"/>
        <v>9.9999999999999995E-7</v>
      </c>
      <c r="I229" s="9" t="str">
        <f t="shared" si="23"/>
        <v/>
      </c>
      <c r="J229" s="18" t="str">
        <f t="shared" si="24"/>
        <v/>
      </c>
      <c r="K229" s="10" t="str">
        <f t="shared" si="25"/>
        <v/>
      </c>
      <c r="Q229" s="100" t="s">
        <v>376</v>
      </c>
    </row>
    <row r="230" spans="1:17" ht="16" customHeight="1" x14ac:dyDescent="0.2">
      <c r="A230" s="89" t="s">
        <v>377</v>
      </c>
      <c r="B230" s="34">
        <v>0</v>
      </c>
      <c r="C230" s="6"/>
      <c r="D230" s="17"/>
      <c r="E230" s="5">
        <v>0</v>
      </c>
      <c r="F230" s="18">
        <f t="shared" si="21"/>
        <v>1.0000000000000018E-4</v>
      </c>
      <c r="G230" s="19" t="str">
        <f t="shared" si="22"/>
        <v>no DCF</v>
      </c>
      <c r="H230" s="18">
        <f t="shared" si="26"/>
        <v>9.9999999999999995E-7</v>
      </c>
      <c r="I230" s="9" t="str">
        <f t="shared" si="23"/>
        <v/>
      </c>
      <c r="J230" s="18" t="str">
        <f t="shared" si="24"/>
        <v/>
      </c>
      <c r="K230" s="10" t="str">
        <f t="shared" si="25"/>
        <v/>
      </c>
      <c r="Q230" s="100" t="s">
        <v>378</v>
      </c>
    </row>
    <row r="231" spans="1:17" ht="15" customHeight="1" x14ac:dyDescent="0.2">
      <c r="A231" s="89" t="s">
        <v>379</v>
      </c>
      <c r="B231" s="34">
        <v>0</v>
      </c>
      <c r="C231" s="6"/>
      <c r="D231" s="17"/>
      <c r="E231" s="5">
        <v>0</v>
      </c>
      <c r="F231" s="18">
        <f t="shared" si="21"/>
        <v>1.0000000000000018E-4</v>
      </c>
      <c r="G231" s="19">
        <f t="shared" si="22"/>
        <v>2.0000000000000002E-5</v>
      </c>
      <c r="H231" s="18">
        <f t="shared" si="26"/>
        <v>9.9999999999999995E-7</v>
      </c>
      <c r="I231" s="9">
        <f t="shared" si="23"/>
        <v>0</v>
      </c>
      <c r="J231" s="18">
        <f t="shared" si="24"/>
        <v>0</v>
      </c>
      <c r="K231" s="10">
        <f t="shared" si="25"/>
        <v>0</v>
      </c>
      <c r="Q231" s="100" t="s">
        <v>380</v>
      </c>
    </row>
    <row r="232" spans="1:17" ht="15" customHeight="1" x14ac:dyDescent="0.2">
      <c r="A232" s="89" t="s">
        <v>381</v>
      </c>
      <c r="B232" s="34">
        <v>0</v>
      </c>
      <c r="C232" s="6"/>
      <c r="D232" s="17"/>
      <c r="E232" s="5">
        <v>0</v>
      </c>
      <c r="F232" s="18">
        <f t="shared" si="21"/>
        <v>1.0000000000000018E-4</v>
      </c>
      <c r="G232" s="19">
        <f t="shared" si="22"/>
        <v>7.3999999999999996E-2</v>
      </c>
      <c r="H232" s="18">
        <f t="shared" si="26"/>
        <v>9.9999999999999995E-7</v>
      </c>
      <c r="I232" s="9">
        <f t="shared" si="23"/>
        <v>0</v>
      </c>
      <c r="J232" s="18">
        <f t="shared" si="24"/>
        <v>0</v>
      </c>
      <c r="K232" s="10">
        <f t="shared" si="25"/>
        <v>0</v>
      </c>
      <c r="Q232" s="100" t="s">
        <v>382</v>
      </c>
    </row>
    <row r="233" spans="1:17" ht="15" customHeight="1" x14ac:dyDescent="0.2">
      <c r="A233" s="89" t="s">
        <v>383</v>
      </c>
      <c r="B233" s="34">
        <v>0</v>
      </c>
      <c r="C233" s="6"/>
      <c r="D233" s="17"/>
      <c r="E233" s="5">
        <v>0</v>
      </c>
      <c r="F233" s="18">
        <f t="shared" si="21"/>
        <v>1.0000000000000018E-4</v>
      </c>
      <c r="G233" s="19">
        <f t="shared" si="22"/>
        <v>1.3999999999999999E-4</v>
      </c>
      <c r="H233" s="18">
        <f t="shared" si="26"/>
        <v>9.9999999999999995E-7</v>
      </c>
      <c r="I233" s="9">
        <f t="shared" si="23"/>
        <v>0</v>
      </c>
      <c r="J233" s="18">
        <f t="shared" si="24"/>
        <v>0</v>
      </c>
      <c r="K233" s="10">
        <f t="shared" si="25"/>
        <v>0</v>
      </c>
      <c r="Q233" s="100" t="s">
        <v>384</v>
      </c>
    </row>
    <row r="234" spans="1:17" ht="15" customHeight="1" x14ac:dyDescent="0.2">
      <c r="A234" s="89" t="s">
        <v>385</v>
      </c>
      <c r="B234" s="34">
        <v>0</v>
      </c>
      <c r="C234" s="6"/>
      <c r="D234" s="17"/>
      <c r="E234" s="5">
        <v>0</v>
      </c>
      <c r="F234" s="18">
        <f t="shared" si="21"/>
        <v>1.0000000000000018E-4</v>
      </c>
      <c r="G234" s="19">
        <f t="shared" si="22"/>
        <v>1.5999999999999999E-5</v>
      </c>
      <c r="H234" s="18">
        <f t="shared" si="26"/>
        <v>9.9999999999999995E-7</v>
      </c>
      <c r="I234" s="9">
        <f t="shared" si="23"/>
        <v>0</v>
      </c>
      <c r="J234" s="18">
        <f t="shared" si="24"/>
        <v>0</v>
      </c>
      <c r="K234" s="10">
        <f t="shared" si="25"/>
        <v>0</v>
      </c>
      <c r="Q234" s="100" t="s">
        <v>323</v>
      </c>
    </row>
    <row r="235" spans="1:17" ht="15" customHeight="1" x14ac:dyDescent="0.2">
      <c r="A235" s="89" t="s">
        <v>386</v>
      </c>
      <c r="B235" s="34">
        <v>0</v>
      </c>
      <c r="C235" s="6"/>
      <c r="D235" s="17"/>
      <c r="E235" s="5">
        <v>0</v>
      </c>
      <c r="F235" s="18">
        <f t="shared" si="21"/>
        <v>1.0000000000000018E-4</v>
      </c>
      <c r="G235" s="19">
        <f t="shared" si="22"/>
        <v>1.4E-5</v>
      </c>
      <c r="H235" s="18">
        <f t="shared" ref="H235:H269" si="27">IFERROR(IF(OR($B235&gt;$I$4,$B235= ""), IF($I$4&lt;=VLOOKUP($A235,DCF,18,FALSE),0.000001,IF(AND($I$4&gt;VLOOKUP($A235,DCF,18,FALSE),$I$4&lt;VLOOKUP($A235,DCF,20,FALSE)),0.001,IF($I$4&gt;VLOOKUP($A235,DCF,20,FALSE),1))), IF($B235&lt;=VLOOKUP($A235,DCF,18,FALSE),0.000001,IF(AND($B235&gt;VLOOKUP($A235,DCF,18,FALSE),$B235&lt;VLOOKUP($A235,DCF,20,FALSE)),0.001,IF($B235&gt;VLOOKUP($A235,DCF,20,FALSE),1)))),"")</f>
        <v>9.9999999999999995E-7</v>
      </c>
      <c r="I235" s="9">
        <f t="shared" si="23"/>
        <v>0</v>
      </c>
      <c r="J235" s="18">
        <f t="shared" si="24"/>
        <v>0</v>
      </c>
      <c r="K235" s="10">
        <f t="shared" si="25"/>
        <v>0</v>
      </c>
      <c r="Q235" s="100" t="s">
        <v>387</v>
      </c>
    </row>
    <row r="236" spans="1:17" ht="15" customHeight="1" x14ac:dyDescent="0.2">
      <c r="A236" s="91" t="s">
        <v>388</v>
      </c>
      <c r="B236" s="34">
        <v>0</v>
      </c>
      <c r="C236" s="6"/>
      <c r="D236" s="17"/>
      <c r="E236" s="5">
        <v>0</v>
      </c>
      <c r="F236" s="18">
        <f t="shared" si="21"/>
        <v>1.0000000000000018E-4</v>
      </c>
      <c r="G236" s="19">
        <f t="shared" si="22"/>
        <v>5.5000000000000003E-8</v>
      </c>
      <c r="H236" s="18">
        <f t="shared" si="27"/>
        <v>9.9999999999999995E-7</v>
      </c>
      <c r="I236" s="9">
        <f t="shared" si="23"/>
        <v>0</v>
      </c>
      <c r="J236" s="18">
        <f t="shared" si="24"/>
        <v>0</v>
      </c>
      <c r="K236" s="10">
        <f t="shared" si="25"/>
        <v>0</v>
      </c>
      <c r="Q236" s="100" t="s">
        <v>330</v>
      </c>
    </row>
    <row r="237" spans="1:17" ht="16" customHeight="1" x14ac:dyDescent="0.2">
      <c r="A237" s="91" t="s">
        <v>389</v>
      </c>
      <c r="B237" s="34">
        <v>0</v>
      </c>
      <c r="C237" s="6"/>
      <c r="D237" s="17"/>
      <c r="E237" s="5">
        <v>0</v>
      </c>
      <c r="F237" s="18">
        <f t="shared" si="21"/>
        <v>1.0000000000000018E-4</v>
      </c>
      <c r="G237" s="19" t="str">
        <f t="shared" si="22"/>
        <v>no DCF</v>
      </c>
      <c r="H237" s="18">
        <f t="shared" si="27"/>
        <v>9.9999999999999995E-7</v>
      </c>
      <c r="I237" s="9" t="str">
        <f t="shared" si="23"/>
        <v/>
      </c>
      <c r="J237" s="18" t="str">
        <f t="shared" si="24"/>
        <v/>
      </c>
      <c r="K237" s="10" t="str">
        <f t="shared" si="25"/>
        <v/>
      </c>
      <c r="Q237" s="100" t="s">
        <v>332</v>
      </c>
    </row>
    <row r="238" spans="1:17" ht="16" customHeight="1" x14ac:dyDescent="0.2">
      <c r="A238" s="91" t="s">
        <v>390</v>
      </c>
      <c r="B238" s="34">
        <v>0</v>
      </c>
      <c r="C238" s="6"/>
      <c r="D238" s="17"/>
      <c r="E238" s="5">
        <v>0</v>
      </c>
      <c r="F238" s="18">
        <f t="shared" si="21"/>
        <v>1.0000000000000018E-4</v>
      </c>
      <c r="G238" s="19" t="str">
        <f t="shared" si="22"/>
        <v>no DCF</v>
      </c>
      <c r="H238" s="18">
        <f t="shared" si="27"/>
        <v>9.9999999999999995E-7</v>
      </c>
      <c r="I238" s="9" t="str">
        <f t="shared" si="23"/>
        <v/>
      </c>
      <c r="J238" s="18" t="str">
        <f t="shared" si="24"/>
        <v/>
      </c>
      <c r="K238" s="10" t="str">
        <f t="shared" si="25"/>
        <v/>
      </c>
      <c r="Q238" s="100" t="s">
        <v>334</v>
      </c>
    </row>
    <row r="239" spans="1:17" ht="16" customHeight="1" x14ac:dyDescent="0.2">
      <c r="A239" s="89" t="s">
        <v>391</v>
      </c>
      <c r="B239" s="34">
        <v>0</v>
      </c>
      <c r="C239" s="6"/>
      <c r="D239" s="17"/>
      <c r="E239" s="5">
        <v>0</v>
      </c>
      <c r="F239" s="18">
        <f t="shared" si="21"/>
        <v>1.0000000000000018E-4</v>
      </c>
      <c r="G239" s="19" t="str">
        <f t="shared" si="22"/>
        <v>no DCF</v>
      </c>
      <c r="H239" s="18">
        <f t="shared" si="27"/>
        <v>9.9999999999999995E-7</v>
      </c>
      <c r="I239" s="9" t="str">
        <f t="shared" si="23"/>
        <v/>
      </c>
      <c r="J239" s="18" t="str">
        <f t="shared" si="24"/>
        <v/>
      </c>
      <c r="K239" s="10" t="str">
        <f t="shared" si="25"/>
        <v/>
      </c>
      <c r="Q239" s="100" t="s">
        <v>336</v>
      </c>
    </row>
    <row r="240" spans="1:17" ht="15" customHeight="1" x14ac:dyDescent="0.2">
      <c r="A240" s="91" t="s">
        <v>392</v>
      </c>
      <c r="B240" s="34">
        <v>0</v>
      </c>
      <c r="C240" s="6"/>
      <c r="D240" s="17"/>
      <c r="E240" s="5">
        <v>0</v>
      </c>
      <c r="F240" s="18">
        <f t="shared" si="21"/>
        <v>1.0000000000000018E-4</v>
      </c>
      <c r="G240" s="19">
        <f t="shared" si="22"/>
        <v>2.5000000000000001E-5</v>
      </c>
      <c r="H240" s="18">
        <f t="shared" si="27"/>
        <v>9.9999999999999995E-7</v>
      </c>
      <c r="I240" s="9">
        <f t="shared" si="23"/>
        <v>0</v>
      </c>
      <c r="J240" s="18">
        <f t="shared" si="24"/>
        <v>0</v>
      </c>
      <c r="K240" s="10">
        <f t="shared" si="25"/>
        <v>0</v>
      </c>
      <c r="Q240" s="100" t="s">
        <v>338</v>
      </c>
    </row>
    <row r="241" spans="1:17" ht="16" customHeight="1" x14ac:dyDescent="0.2">
      <c r="A241" s="91" t="s">
        <v>393</v>
      </c>
      <c r="B241" s="34">
        <v>0</v>
      </c>
      <c r="C241" s="6"/>
      <c r="D241" s="17"/>
      <c r="E241" s="5">
        <v>0</v>
      </c>
      <c r="F241" s="18">
        <f t="shared" si="21"/>
        <v>1.0000000000000018E-4</v>
      </c>
      <c r="G241" s="19" t="str">
        <f t="shared" si="22"/>
        <v>no DCF</v>
      </c>
      <c r="H241" s="18">
        <f t="shared" si="27"/>
        <v>9.9999999999999995E-7</v>
      </c>
      <c r="I241" s="9" t="str">
        <f t="shared" si="23"/>
        <v/>
      </c>
      <c r="J241" s="18" t="str">
        <f t="shared" si="24"/>
        <v/>
      </c>
      <c r="K241" s="10" t="str">
        <f t="shared" si="25"/>
        <v/>
      </c>
      <c r="Q241" s="100" t="s">
        <v>340</v>
      </c>
    </row>
    <row r="242" spans="1:17" ht="16" customHeight="1" x14ac:dyDescent="0.2">
      <c r="A242" s="91" t="s">
        <v>394</v>
      </c>
      <c r="B242" s="34">
        <v>0</v>
      </c>
      <c r="C242" s="6"/>
      <c r="D242" s="17"/>
      <c r="E242" s="5">
        <v>0</v>
      </c>
      <c r="F242" s="18">
        <f t="shared" si="21"/>
        <v>1.0000000000000018E-4</v>
      </c>
      <c r="G242" s="19" t="str">
        <f t="shared" si="22"/>
        <v>no DCF</v>
      </c>
      <c r="H242" s="18">
        <f t="shared" si="27"/>
        <v>9.9999999999999995E-7</v>
      </c>
      <c r="I242" s="9" t="str">
        <f t="shared" si="23"/>
        <v/>
      </c>
      <c r="J242" s="18" t="str">
        <f t="shared" si="24"/>
        <v/>
      </c>
      <c r="K242" s="10" t="str">
        <f t="shared" si="25"/>
        <v/>
      </c>
      <c r="Q242" s="100" t="s">
        <v>395</v>
      </c>
    </row>
    <row r="243" spans="1:17" ht="16" customHeight="1" x14ac:dyDescent="0.2">
      <c r="A243" s="89" t="s">
        <v>396</v>
      </c>
      <c r="B243" s="34">
        <v>0</v>
      </c>
      <c r="C243" s="6"/>
      <c r="D243" s="17"/>
      <c r="E243" s="5">
        <v>0</v>
      </c>
      <c r="F243" s="18">
        <f t="shared" si="21"/>
        <v>1.0000000000000018E-4</v>
      </c>
      <c r="G243" s="19" t="str">
        <f t="shared" si="22"/>
        <v>no DCF</v>
      </c>
      <c r="H243" s="18">
        <f t="shared" si="27"/>
        <v>9.9999999999999995E-7</v>
      </c>
      <c r="I243" s="9" t="str">
        <f t="shared" si="23"/>
        <v/>
      </c>
      <c r="J243" s="18" t="str">
        <f t="shared" si="24"/>
        <v/>
      </c>
      <c r="K243" s="10" t="str">
        <f t="shared" si="25"/>
        <v/>
      </c>
      <c r="Q243" s="100" t="s">
        <v>397</v>
      </c>
    </row>
    <row r="244" spans="1:17" ht="15" customHeight="1" x14ac:dyDescent="0.2">
      <c r="A244" s="89" t="s">
        <v>398</v>
      </c>
      <c r="B244" s="34">
        <v>0</v>
      </c>
      <c r="C244" s="6"/>
      <c r="D244" s="17"/>
      <c r="E244" s="5">
        <v>0</v>
      </c>
      <c r="F244" s="18">
        <f t="shared" si="21"/>
        <v>1.0000000000000018E-4</v>
      </c>
      <c r="G244" s="19">
        <f t="shared" si="22"/>
        <v>3.6999999999999998E-5</v>
      </c>
      <c r="H244" s="18">
        <f t="shared" si="27"/>
        <v>9.9999999999999995E-7</v>
      </c>
      <c r="I244" s="9">
        <f t="shared" si="23"/>
        <v>0</v>
      </c>
      <c r="J244" s="18">
        <f t="shared" si="24"/>
        <v>0</v>
      </c>
      <c r="K244" s="10">
        <f t="shared" si="25"/>
        <v>0</v>
      </c>
      <c r="Q244" s="100" t="s">
        <v>399</v>
      </c>
    </row>
    <row r="245" spans="1:17" ht="15" customHeight="1" x14ac:dyDescent="0.2">
      <c r="A245" s="89" t="s">
        <v>400</v>
      </c>
      <c r="B245" s="34">
        <v>0</v>
      </c>
      <c r="C245" s="6"/>
      <c r="D245" s="17"/>
      <c r="E245" s="5">
        <v>0</v>
      </c>
      <c r="F245" s="18">
        <f t="shared" si="21"/>
        <v>1.0000000000000018E-4</v>
      </c>
      <c r="G245" s="19">
        <f t="shared" si="22"/>
        <v>7.4999999999999993E-5</v>
      </c>
      <c r="H245" s="18">
        <f t="shared" si="27"/>
        <v>9.9999999999999995E-7</v>
      </c>
      <c r="I245" s="9">
        <f t="shared" si="23"/>
        <v>0</v>
      </c>
      <c r="J245" s="18">
        <f t="shared" si="24"/>
        <v>0</v>
      </c>
      <c r="K245" s="10">
        <f t="shared" si="25"/>
        <v>0</v>
      </c>
      <c r="Q245" s="100" t="s">
        <v>401</v>
      </c>
    </row>
    <row r="246" spans="1:17" ht="16" customHeight="1" x14ac:dyDescent="0.2">
      <c r="A246" s="89" t="s">
        <v>402</v>
      </c>
      <c r="B246" s="34">
        <v>0</v>
      </c>
      <c r="C246" s="6"/>
      <c r="D246" s="17"/>
      <c r="E246" s="5">
        <v>0</v>
      </c>
      <c r="F246" s="18">
        <f t="shared" si="21"/>
        <v>1.0000000000000018E-4</v>
      </c>
      <c r="G246" s="19" t="str">
        <f t="shared" si="22"/>
        <v>no DCF</v>
      </c>
      <c r="H246" s="18">
        <f t="shared" si="27"/>
        <v>9.9999999999999995E-7</v>
      </c>
      <c r="I246" s="9" t="str">
        <f t="shared" si="23"/>
        <v/>
      </c>
      <c r="J246" s="18" t="str">
        <f t="shared" si="24"/>
        <v/>
      </c>
      <c r="K246" s="10" t="str">
        <f t="shared" si="25"/>
        <v/>
      </c>
      <c r="Q246" s="100" t="s">
        <v>403</v>
      </c>
    </row>
    <row r="247" spans="1:17" ht="16" customHeight="1" x14ac:dyDescent="0.2">
      <c r="A247" s="91" t="s">
        <v>404</v>
      </c>
      <c r="B247" s="34">
        <v>0</v>
      </c>
      <c r="C247" s="6"/>
      <c r="D247" s="17"/>
      <c r="E247" s="5">
        <v>0</v>
      </c>
      <c r="F247" s="18">
        <f t="shared" si="21"/>
        <v>1.0000000000000018E-4</v>
      </c>
      <c r="G247" s="19" t="str">
        <f t="shared" si="22"/>
        <v>no DCF</v>
      </c>
      <c r="H247" s="18">
        <f t="shared" si="27"/>
        <v>9.9999999999999995E-7</v>
      </c>
      <c r="I247" s="9" t="str">
        <f t="shared" si="23"/>
        <v/>
      </c>
      <c r="J247" s="18" t="str">
        <f t="shared" si="24"/>
        <v/>
      </c>
      <c r="K247" s="10" t="str">
        <f t="shared" si="25"/>
        <v/>
      </c>
      <c r="Q247" s="100" t="s">
        <v>405</v>
      </c>
    </row>
    <row r="248" spans="1:17" ht="16" customHeight="1" x14ac:dyDescent="0.2">
      <c r="A248" s="91" t="s">
        <v>406</v>
      </c>
      <c r="B248" s="34">
        <v>0</v>
      </c>
      <c r="C248" s="6"/>
      <c r="D248" s="17"/>
      <c r="E248" s="5">
        <v>0</v>
      </c>
      <c r="F248" s="18">
        <f t="shared" si="21"/>
        <v>1.0000000000000018E-4</v>
      </c>
      <c r="G248" s="19" t="str">
        <f t="shared" si="22"/>
        <v>no DCF</v>
      </c>
      <c r="H248" s="18">
        <f t="shared" si="27"/>
        <v>9.9999999999999995E-7</v>
      </c>
      <c r="I248" s="9" t="str">
        <f t="shared" si="23"/>
        <v/>
      </c>
      <c r="J248" s="18" t="str">
        <f t="shared" si="24"/>
        <v/>
      </c>
      <c r="K248" s="10" t="str">
        <f t="shared" si="25"/>
        <v/>
      </c>
      <c r="Q248" s="100" t="s">
        <v>341</v>
      </c>
    </row>
    <row r="249" spans="1:17" ht="16" customHeight="1" x14ac:dyDescent="0.2">
      <c r="A249" s="91" t="s">
        <v>407</v>
      </c>
      <c r="B249" s="34">
        <v>0</v>
      </c>
      <c r="C249" s="6"/>
      <c r="D249" s="17"/>
      <c r="E249" s="5">
        <v>0</v>
      </c>
      <c r="F249" s="18">
        <f t="shared" si="21"/>
        <v>1.0000000000000018E-4</v>
      </c>
      <c r="G249" s="19" t="str">
        <f t="shared" si="22"/>
        <v>no DCF</v>
      </c>
      <c r="H249" s="18">
        <f t="shared" si="27"/>
        <v>9.9999999999999995E-7</v>
      </c>
      <c r="I249" s="9" t="str">
        <f t="shared" si="23"/>
        <v/>
      </c>
      <c r="J249" s="18" t="str">
        <f t="shared" si="24"/>
        <v/>
      </c>
      <c r="K249" s="10" t="str">
        <f t="shared" si="25"/>
        <v/>
      </c>
      <c r="Q249" s="100" t="s">
        <v>408</v>
      </c>
    </row>
    <row r="250" spans="1:17" ht="16" customHeight="1" x14ac:dyDescent="0.2">
      <c r="A250" s="89" t="s">
        <v>409</v>
      </c>
      <c r="B250" s="34">
        <v>0</v>
      </c>
      <c r="C250" s="6"/>
      <c r="D250" s="17"/>
      <c r="E250" s="5">
        <v>0</v>
      </c>
      <c r="F250" s="18">
        <f t="shared" si="21"/>
        <v>1.0000000000000018E-4</v>
      </c>
      <c r="G250" s="19" t="str">
        <f t="shared" si="22"/>
        <v>no DCF</v>
      </c>
      <c r="H250" s="18">
        <f t="shared" si="27"/>
        <v>9.9999999999999995E-7</v>
      </c>
      <c r="I250" s="9" t="str">
        <f t="shared" si="23"/>
        <v/>
      </c>
      <c r="J250" s="18" t="str">
        <f t="shared" si="24"/>
        <v/>
      </c>
      <c r="K250" s="10" t="str">
        <f t="shared" si="25"/>
        <v/>
      </c>
      <c r="Q250" s="100" t="s">
        <v>342</v>
      </c>
    </row>
    <row r="251" spans="1:17" ht="15" customHeight="1" x14ac:dyDescent="0.2">
      <c r="A251" s="89" t="s">
        <v>410</v>
      </c>
      <c r="B251" s="34">
        <v>0</v>
      </c>
      <c r="C251" s="6"/>
      <c r="D251" s="17"/>
      <c r="E251" s="5">
        <v>0</v>
      </c>
      <c r="F251" s="18">
        <f t="shared" si="21"/>
        <v>1.0000000000000018E-4</v>
      </c>
      <c r="G251" s="19">
        <f t="shared" si="22"/>
        <v>0.14000000000000001</v>
      </c>
      <c r="H251" s="18">
        <f t="shared" si="27"/>
        <v>9.9999999999999995E-7</v>
      </c>
      <c r="I251" s="9">
        <f t="shared" si="23"/>
        <v>0</v>
      </c>
      <c r="J251" s="18">
        <f t="shared" si="24"/>
        <v>0</v>
      </c>
      <c r="K251" s="10">
        <f t="shared" si="25"/>
        <v>0</v>
      </c>
      <c r="Q251" s="100" t="s">
        <v>343</v>
      </c>
    </row>
    <row r="252" spans="1:17" ht="16" customHeight="1" x14ac:dyDescent="0.2">
      <c r="A252" s="89" t="s">
        <v>411</v>
      </c>
      <c r="B252" s="34">
        <v>0</v>
      </c>
      <c r="C252" s="6"/>
      <c r="D252" s="17"/>
      <c r="E252" s="5">
        <v>0</v>
      </c>
      <c r="F252" s="18">
        <f t="shared" si="21"/>
        <v>1.0000000000000018E-4</v>
      </c>
      <c r="G252" s="19" t="str">
        <f t="shared" si="22"/>
        <v>no DCF</v>
      </c>
      <c r="H252" s="18">
        <f t="shared" si="27"/>
        <v>9.9999999999999995E-7</v>
      </c>
      <c r="I252" s="9" t="str">
        <f t="shared" si="23"/>
        <v/>
      </c>
      <c r="J252" s="18" t="str">
        <f t="shared" si="24"/>
        <v/>
      </c>
      <c r="K252" s="10" t="str">
        <f t="shared" si="25"/>
        <v/>
      </c>
      <c r="Q252" s="100" t="s">
        <v>344</v>
      </c>
    </row>
    <row r="253" spans="1:17" ht="15" customHeight="1" x14ac:dyDescent="0.2">
      <c r="A253" s="89" t="s">
        <v>412</v>
      </c>
      <c r="B253" s="34">
        <v>0</v>
      </c>
      <c r="C253" s="6"/>
      <c r="D253" s="17"/>
      <c r="E253" s="5">
        <v>0</v>
      </c>
      <c r="F253" s="18">
        <f t="shared" si="21"/>
        <v>1.0000000000000018E-4</v>
      </c>
      <c r="G253" s="19">
        <f t="shared" si="22"/>
        <v>5.5999999999999997E-6</v>
      </c>
      <c r="H253" s="18">
        <f t="shared" si="27"/>
        <v>9.9999999999999995E-7</v>
      </c>
      <c r="I253" s="9">
        <f t="shared" si="23"/>
        <v>0</v>
      </c>
      <c r="J253" s="18">
        <f t="shared" si="24"/>
        <v>0</v>
      </c>
      <c r="K253" s="10">
        <f t="shared" si="25"/>
        <v>0</v>
      </c>
      <c r="Q253" s="100" t="s">
        <v>345</v>
      </c>
    </row>
    <row r="254" spans="1:17" ht="16" customHeight="1" x14ac:dyDescent="0.2">
      <c r="A254" s="91" t="s">
        <v>413</v>
      </c>
      <c r="B254" s="34">
        <v>0</v>
      </c>
      <c r="C254" s="6"/>
      <c r="D254" s="17"/>
      <c r="E254" s="5">
        <v>0</v>
      </c>
      <c r="F254" s="18">
        <f t="shared" si="21"/>
        <v>1.0000000000000018E-4</v>
      </c>
      <c r="G254" s="19" t="str">
        <f t="shared" si="22"/>
        <v>no DCF</v>
      </c>
      <c r="H254" s="18">
        <f t="shared" si="27"/>
        <v>9.9999999999999995E-7</v>
      </c>
      <c r="I254" s="9" t="str">
        <f t="shared" si="23"/>
        <v/>
      </c>
      <c r="J254" s="18" t="str">
        <f t="shared" si="24"/>
        <v/>
      </c>
      <c r="K254" s="10" t="str">
        <f t="shared" si="25"/>
        <v/>
      </c>
      <c r="Q254" s="100" t="s">
        <v>414</v>
      </c>
    </row>
    <row r="255" spans="1:17" ht="16" customHeight="1" x14ac:dyDescent="0.2">
      <c r="A255" s="89" t="s">
        <v>415</v>
      </c>
      <c r="B255" s="34">
        <v>0</v>
      </c>
      <c r="C255" s="6"/>
      <c r="D255" s="17"/>
      <c r="E255" s="5">
        <v>0</v>
      </c>
      <c r="F255" s="18">
        <f t="shared" si="21"/>
        <v>1.0000000000000018E-4</v>
      </c>
      <c r="G255" s="19" t="str">
        <f t="shared" si="22"/>
        <v>no DCF</v>
      </c>
      <c r="H255" s="18">
        <f t="shared" si="27"/>
        <v>9.9999999999999995E-7</v>
      </c>
      <c r="I255" s="9" t="str">
        <f t="shared" si="23"/>
        <v/>
      </c>
      <c r="J255" s="18" t="str">
        <f t="shared" si="24"/>
        <v/>
      </c>
      <c r="K255" s="10" t="str">
        <f t="shared" si="25"/>
        <v/>
      </c>
      <c r="Q255" s="100" t="s">
        <v>416</v>
      </c>
    </row>
    <row r="256" spans="1:17" ht="15" customHeight="1" x14ac:dyDescent="0.2">
      <c r="A256" s="89" t="s">
        <v>417</v>
      </c>
      <c r="B256" s="34">
        <v>0</v>
      </c>
      <c r="C256" s="6"/>
      <c r="D256" s="17"/>
      <c r="E256" s="5">
        <v>0</v>
      </c>
      <c r="F256" s="18">
        <f t="shared" si="21"/>
        <v>1.0000000000000018E-4</v>
      </c>
      <c r="G256" s="19">
        <f t="shared" si="22"/>
        <v>2.9999999999999997E-4</v>
      </c>
      <c r="H256" s="18">
        <f t="shared" si="27"/>
        <v>9.9999999999999995E-7</v>
      </c>
      <c r="I256" s="9">
        <f t="shared" si="23"/>
        <v>0</v>
      </c>
      <c r="J256" s="18">
        <f t="shared" si="24"/>
        <v>0</v>
      </c>
      <c r="K256" s="10">
        <f t="shared" si="25"/>
        <v>0</v>
      </c>
      <c r="Q256" s="100" t="s">
        <v>418</v>
      </c>
    </row>
    <row r="257" spans="1:17" ht="15" customHeight="1" x14ac:dyDescent="0.2">
      <c r="A257" s="89" t="s">
        <v>419</v>
      </c>
      <c r="B257" s="34">
        <v>0</v>
      </c>
      <c r="C257" s="6"/>
      <c r="D257" s="17"/>
      <c r="E257" s="5">
        <v>0</v>
      </c>
      <c r="F257" s="18">
        <f t="shared" si="21"/>
        <v>1.0000000000000018E-4</v>
      </c>
      <c r="G257" s="19">
        <f t="shared" si="22"/>
        <v>1.9000000000000001E-5</v>
      </c>
      <c r="H257" s="18">
        <f t="shared" si="27"/>
        <v>9.9999999999999995E-7</v>
      </c>
      <c r="I257" s="9">
        <f t="shared" si="23"/>
        <v>0</v>
      </c>
      <c r="J257" s="18">
        <f t="shared" si="24"/>
        <v>0</v>
      </c>
      <c r="K257" s="10">
        <f t="shared" si="25"/>
        <v>0</v>
      </c>
      <c r="Q257" s="100" t="s">
        <v>420</v>
      </c>
    </row>
    <row r="258" spans="1:17" ht="16" customHeight="1" x14ac:dyDescent="0.2">
      <c r="A258" s="89" t="s">
        <v>421</v>
      </c>
      <c r="B258" s="34">
        <v>0</v>
      </c>
      <c r="C258" s="6"/>
      <c r="D258" s="17"/>
      <c r="E258" s="5">
        <v>0</v>
      </c>
      <c r="F258" s="18">
        <f t="shared" si="21"/>
        <v>1.0000000000000018E-4</v>
      </c>
      <c r="G258" s="19" t="str">
        <f t="shared" si="22"/>
        <v>no DCF</v>
      </c>
      <c r="H258" s="18">
        <f t="shared" si="27"/>
        <v>9.9999999999999995E-7</v>
      </c>
      <c r="I258" s="9" t="str">
        <f t="shared" si="23"/>
        <v/>
      </c>
      <c r="J258" s="18" t="str">
        <f t="shared" si="24"/>
        <v/>
      </c>
      <c r="K258" s="10" t="str">
        <f t="shared" si="25"/>
        <v/>
      </c>
      <c r="Q258" s="100" t="s">
        <v>422</v>
      </c>
    </row>
    <row r="259" spans="1:17" ht="15" customHeight="1" x14ac:dyDescent="0.2">
      <c r="A259" s="89" t="s">
        <v>423</v>
      </c>
      <c r="B259" s="34">
        <v>0</v>
      </c>
      <c r="C259" s="6"/>
      <c r="D259" s="17"/>
      <c r="E259" s="5">
        <v>0</v>
      </c>
      <c r="F259" s="18">
        <f t="shared" si="21"/>
        <v>1.0000000000000018E-4</v>
      </c>
      <c r="G259" s="19">
        <f t="shared" si="22"/>
        <v>1.1E-4</v>
      </c>
      <c r="H259" s="18">
        <f t="shared" si="27"/>
        <v>9.9999999999999995E-7</v>
      </c>
      <c r="I259" s="9">
        <f t="shared" si="23"/>
        <v>0</v>
      </c>
      <c r="J259" s="18">
        <f t="shared" si="24"/>
        <v>0</v>
      </c>
      <c r="K259" s="10">
        <f t="shared" si="25"/>
        <v>0</v>
      </c>
      <c r="Q259" s="100" t="s">
        <v>424</v>
      </c>
    </row>
    <row r="260" spans="1:17" ht="15" customHeight="1" x14ac:dyDescent="0.2">
      <c r="A260" s="89" t="s">
        <v>425</v>
      </c>
      <c r="B260" s="34">
        <v>0</v>
      </c>
      <c r="C260" s="6"/>
      <c r="D260" s="17"/>
      <c r="E260" s="5">
        <v>0</v>
      </c>
      <c r="F260" s="18">
        <f t="shared" si="21"/>
        <v>1.0000000000000018E-4</v>
      </c>
      <c r="G260" s="19">
        <f t="shared" si="22"/>
        <v>2.4000000000000001E-5</v>
      </c>
      <c r="H260" s="18">
        <f t="shared" si="27"/>
        <v>9.9999999999999995E-7</v>
      </c>
      <c r="I260" s="9">
        <f t="shared" si="23"/>
        <v>0</v>
      </c>
      <c r="J260" s="18">
        <f t="shared" si="24"/>
        <v>0</v>
      </c>
      <c r="K260" s="10">
        <f t="shared" si="25"/>
        <v>0</v>
      </c>
      <c r="Q260" s="100" t="s">
        <v>426</v>
      </c>
    </row>
    <row r="261" spans="1:17" ht="15" customHeight="1" x14ac:dyDescent="0.2">
      <c r="A261" s="91" t="s">
        <v>427</v>
      </c>
      <c r="B261" s="34">
        <v>0</v>
      </c>
      <c r="C261" s="6"/>
      <c r="D261" s="17"/>
      <c r="E261" s="5">
        <v>0</v>
      </c>
      <c r="F261" s="18">
        <f t="shared" si="21"/>
        <v>1.0000000000000018E-4</v>
      </c>
      <c r="G261" s="19">
        <f t="shared" si="22"/>
        <v>0.56000000000000005</v>
      </c>
      <c r="H261" s="18">
        <f t="shared" si="27"/>
        <v>9.9999999999999995E-7</v>
      </c>
      <c r="I261" s="9">
        <f t="shared" si="23"/>
        <v>0</v>
      </c>
      <c r="J261" s="18">
        <f t="shared" si="24"/>
        <v>0</v>
      </c>
      <c r="K261" s="10">
        <f t="shared" si="25"/>
        <v>0</v>
      </c>
      <c r="Q261" s="100" t="s">
        <v>428</v>
      </c>
    </row>
    <row r="262" spans="1:17" ht="16" customHeight="1" x14ac:dyDescent="0.2">
      <c r="A262" s="89" t="s">
        <v>429</v>
      </c>
      <c r="B262" s="34">
        <v>0</v>
      </c>
      <c r="C262" s="6"/>
      <c r="D262" s="17"/>
      <c r="E262" s="5">
        <v>0</v>
      </c>
      <c r="F262" s="18">
        <f t="shared" si="21"/>
        <v>1.0000000000000018E-4</v>
      </c>
      <c r="G262" s="19" t="str">
        <f t="shared" si="22"/>
        <v>no DCF</v>
      </c>
      <c r="H262" s="18">
        <f t="shared" si="27"/>
        <v>9.9999999999999995E-7</v>
      </c>
      <c r="I262" s="9" t="str">
        <f t="shared" si="23"/>
        <v/>
      </c>
      <c r="J262" s="18" t="str">
        <f t="shared" si="24"/>
        <v/>
      </c>
      <c r="K262" s="10" t="str">
        <f t="shared" si="25"/>
        <v/>
      </c>
      <c r="Q262" s="100" t="s">
        <v>430</v>
      </c>
    </row>
    <row r="263" spans="1:17" ht="15" customHeight="1" x14ac:dyDescent="0.2">
      <c r="A263" s="89" t="s">
        <v>431</v>
      </c>
      <c r="B263" s="34">
        <v>0</v>
      </c>
      <c r="C263" s="6"/>
      <c r="D263" s="17"/>
      <c r="E263" s="5">
        <v>0</v>
      </c>
      <c r="F263" s="18">
        <f t="shared" si="21"/>
        <v>1.0000000000000018E-4</v>
      </c>
      <c r="G263" s="19">
        <f t="shared" si="22"/>
        <v>5.5000000000000002E-5</v>
      </c>
      <c r="H263" s="18">
        <f t="shared" si="27"/>
        <v>9.9999999999999995E-7</v>
      </c>
      <c r="I263" s="9">
        <f t="shared" si="23"/>
        <v>0</v>
      </c>
      <c r="J263" s="18">
        <f t="shared" si="24"/>
        <v>0</v>
      </c>
      <c r="K263" s="10">
        <f t="shared" si="25"/>
        <v>0</v>
      </c>
      <c r="Q263" s="100" t="s">
        <v>432</v>
      </c>
    </row>
    <row r="264" spans="1:17" ht="15" customHeight="1" x14ac:dyDescent="0.2">
      <c r="A264" s="89" t="s">
        <v>433</v>
      </c>
      <c r="B264" s="34">
        <v>0</v>
      </c>
      <c r="C264" s="6"/>
      <c r="D264" s="17"/>
      <c r="E264" s="5">
        <v>0</v>
      </c>
      <c r="F264" s="18">
        <f t="shared" si="21"/>
        <v>1.0000000000000018E-4</v>
      </c>
      <c r="G264" s="19">
        <f t="shared" si="22"/>
        <v>2.9000000000000002E-6</v>
      </c>
      <c r="H264" s="18">
        <f t="shared" si="27"/>
        <v>9.9999999999999995E-7</v>
      </c>
      <c r="I264" s="9">
        <f t="shared" si="23"/>
        <v>0</v>
      </c>
      <c r="J264" s="18">
        <f t="shared" si="24"/>
        <v>0</v>
      </c>
      <c r="K264" s="10">
        <f t="shared" si="25"/>
        <v>0</v>
      </c>
      <c r="Q264" s="100" t="s">
        <v>434</v>
      </c>
    </row>
    <row r="265" spans="1:17" ht="15" customHeight="1" x14ac:dyDescent="0.2">
      <c r="A265" s="89" t="s">
        <v>435</v>
      </c>
      <c r="B265" s="34">
        <v>0</v>
      </c>
      <c r="C265" s="6"/>
      <c r="D265" s="17"/>
      <c r="E265" s="5">
        <v>0</v>
      </c>
      <c r="F265" s="18">
        <f t="shared" ref="F265:F328" si="28">IF(A265="","",IF($K$4="","", IF(H265=1, 1,(1-0.99)^$K$4)))</f>
        <v>1.0000000000000018E-4</v>
      </c>
      <c r="G265" s="19">
        <f t="shared" ref="G265:G328" si="29">IFERROR(IF($C$4="CFA", VLOOKUP($A265,DCF,3,FALSE), IF($C$4="CITRC",VLOOKUP($A265,DCF,4,FALSE),IF($C$4="INTEC", VLOOKUP($A265,DCF,5,FALSE),IF($C$4="INTECMS", VLOOKUP($A265,DCF,6,FALSE), IF($C$4="MFC",VLOOKUP($A265,DCF,7,FALSE), IF($C$4="MFCMS", VLOOKUP($A265,DCF,8,FALSE),IF($C$4="NRF",VLOOKUP($A265,DCF,9,FALSE), IF($C$4="NSTR", VLOOKUP($A265,DCF,10,FALSE), IF($C$4="REC", VLOOKUP($A265,DCF,11,FALSE), IF($C$4="ATRComplex", VLOOKUP($A265,DCF,12,FALSE), IF($C$4="ATR", VLOOKUP($A265,DCF,13,FALSE),IF($C$4="ATRMTR", VLOOKUP($A265,DCF,14,FALSE),IF($C$4="RWMC", VLOOKUP($A265,DCF,15,FALSE),IF($C$4="SMC", VLOOKUP($A265,DCF,16,FALSE),IF($C$4="RRTRSouth", VLOOKUP($A265,DCF,17,FALSE), ""))))))))))))))),"")</f>
        <v>1.4E-11</v>
      </c>
      <c r="H265" s="18">
        <f t="shared" si="27"/>
        <v>9.9999999999999995E-7</v>
      </c>
      <c r="I265" s="9">
        <f t="shared" ref="I265:I328" si="30">IFERROR(E265*G265*H265,"")</f>
        <v>0</v>
      </c>
      <c r="J265" s="18">
        <f t="shared" ref="J265:J328" si="31">IFERROR(I265*F265,"")</f>
        <v>0</v>
      </c>
      <c r="K265" s="10">
        <f t="shared" ref="K265:K328" si="32">IFERROR(I265/$E$6, "")</f>
        <v>0</v>
      </c>
      <c r="Q265" s="100" t="s">
        <v>367</v>
      </c>
    </row>
    <row r="266" spans="1:17" ht="15" customHeight="1" x14ac:dyDescent="0.2">
      <c r="A266" s="89" t="s">
        <v>436</v>
      </c>
      <c r="B266" s="34">
        <v>0</v>
      </c>
      <c r="C266" s="6"/>
      <c r="D266" s="17"/>
      <c r="E266" s="5">
        <v>0</v>
      </c>
      <c r="F266" s="18">
        <f t="shared" si="28"/>
        <v>1.0000000000000018E-4</v>
      </c>
      <c r="G266" s="19">
        <f t="shared" si="29"/>
        <v>2.4000000000000001E-5</v>
      </c>
      <c r="H266" s="18">
        <f t="shared" si="27"/>
        <v>9.9999999999999995E-7</v>
      </c>
      <c r="I266" s="9">
        <f t="shared" si="30"/>
        <v>0</v>
      </c>
      <c r="J266" s="18">
        <f t="shared" si="31"/>
        <v>0</v>
      </c>
      <c r="K266" s="10">
        <f t="shared" si="32"/>
        <v>0</v>
      </c>
      <c r="Q266" s="100" t="s">
        <v>369</v>
      </c>
    </row>
    <row r="267" spans="1:17" ht="16" customHeight="1" x14ac:dyDescent="0.2">
      <c r="A267" s="89" t="s">
        <v>437</v>
      </c>
      <c r="B267" s="34">
        <v>0</v>
      </c>
      <c r="C267" s="6"/>
      <c r="D267" s="17"/>
      <c r="E267" s="5">
        <v>0</v>
      </c>
      <c r="F267" s="18">
        <f t="shared" si="28"/>
        <v>1.0000000000000018E-4</v>
      </c>
      <c r="G267" s="19" t="str">
        <f t="shared" si="29"/>
        <v>no DCF</v>
      </c>
      <c r="H267" s="18">
        <f t="shared" si="27"/>
        <v>9.9999999999999995E-7</v>
      </c>
      <c r="I267" s="9" t="str">
        <f t="shared" si="30"/>
        <v/>
      </c>
      <c r="J267" s="18" t="str">
        <f t="shared" si="31"/>
        <v/>
      </c>
      <c r="K267" s="10" t="str">
        <f t="shared" si="32"/>
        <v/>
      </c>
      <c r="Q267" s="100" t="s">
        <v>438</v>
      </c>
    </row>
    <row r="268" spans="1:17" ht="15" customHeight="1" x14ac:dyDescent="0.2">
      <c r="A268" s="89" t="s">
        <v>439</v>
      </c>
      <c r="B268" s="34">
        <v>0</v>
      </c>
      <c r="C268" s="6"/>
      <c r="D268" s="17"/>
      <c r="E268" s="5">
        <v>0</v>
      </c>
      <c r="F268" s="18">
        <f t="shared" si="28"/>
        <v>1.0000000000000018E-4</v>
      </c>
      <c r="G268" s="19">
        <f t="shared" si="29"/>
        <v>3.6999999999999998E-2</v>
      </c>
      <c r="H268" s="18">
        <f t="shared" si="27"/>
        <v>9.9999999999999995E-7</v>
      </c>
      <c r="I268" s="9">
        <f t="shared" si="30"/>
        <v>0</v>
      </c>
      <c r="J268" s="18">
        <f t="shared" si="31"/>
        <v>0</v>
      </c>
      <c r="K268" s="10">
        <f t="shared" si="32"/>
        <v>0</v>
      </c>
      <c r="Q268" s="100" t="s">
        <v>440</v>
      </c>
    </row>
    <row r="269" spans="1:17" ht="16" customHeight="1" x14ac:dyDescent="0.2">
      <c r="A269" s="89" t="s">
        <v>441</v>
      </c>
      <c r="B269" s="34">
        <v>0</v>
      </c>
      <c r="C269" s="6"/>
      <c r="D269" s="17"/>
      <c r="E269" s="5">
        <v>0</v>
      </c>
      <c r="F269" s="18">
        <f t="shared" si="28"/>
        <v>1.0000000000000018E-4</v>
      </c>
      <c r="G269" s="19" t="str">
        <f t="shared" si="29"/>
        <v>no DCF</v>
      </c>
      <c r="H269" s="18">
        <f t="shared" si="27"/>
        <v>9.9999999999999995E-7</v>
      </c>
      <c r="I269" s="9" t="str">
        <f t="shared" si="30"/>
        <v/>
      </c>
      <c r="J269" s="18" t="str">
        <f t="shared" si="31"/>
        <v/>
      </c>
      <c r="K269" s="10" t="str">
        <f t="shared" si="32"/>
        <v/>
      </c>
      <c r="Q269" s="100" t="s">
        <v>442</v>
      </c>
    </row>
    <row r="270" spans="1:17" ht="16" customHeight="1" x14ac:dyDescent="0.2">
      <c r="A270" s="89" t="s">
        <v>443</v>
      </c>
      <c r="B270" s="34">
        <v>0</v>
      </c>
      <c r="C270" s="6"/>
      <c r="D270" s="17"/>
      <c r="E270" s="5">
        <v>0</v>
      </c>
      <c r="F270" s="18">
        <f t="shared" si="28"/>
        <v>1.0000000000000018E-4</v>
      </c>
      <c r="G270" s="19" t="str">
        <f t="shared" si="29"/>
        <v>no DCF</v>
      </c>
      <c r="H270" s="18">
        <f>IFERROR(IF(OR($B270&gt;$I$4,$B270= ""), IF($I$4&lt;=VLOOKUP($A270,DCF,18,FALSE),0.000001,IF(AND($I$4&gt;VLOOKUP($A270,DCF,18,FALSE),$I$4&lt;VLOOKUP($A270,DCF,20,FALSE)),0.001,IF($I$4&gt;VLOOKUP($A270,DCF,20,FALSE),1))),  IF($B270&lt;=VLOOKUP($A270,DCF,18,FALSE),0.000001,IF(AND($B270&gt;VLOOKUP($A270,DCF,18,FALSE),$B270&lt;VLOOKUP($A270,DCF,20,FALSE)),0.001,IF($B270&gt;VLOOKUP($A270,DCF,20,FALSE),1)))),"")</f>
        <v>9.9999999999999995E-7</v>
      </c>
      <c r="I270" s="9" t="str">
        <f t="shared" si="30"/>
        <v/>
      </c>
      <c r="J270" s="18" t="str">
        <f t="shared" si="31"/>
        <v/>
      </c>
      <c r="K270" s="10" t="str">
        <f t="shared" si="32"/>
        <v/>
      </c>
      <c r="Q270" s="100" t="s">
        <v>444</v>
      </c>
    </row>
    <row r="271" spans="1:17" ht="16" customHeight="1" x14ac:dyDescent="0.2">
      <c r="A271" s="89" t="s">
        <v>445</v>
      </c>
      <c r="B271" s="34">
        <v>0</v>
      </c>
      <c r="C271" s="6"/>
      <c r="D271" s="17"/>
      <c r="E271" s="5">
        <v>0</v>
      </c>
      <c r="F271" s="18">
        <f t="shared" si="28"/>
        <v>1.0000000000000018E-4</v>
      </c>
      <c r="G271" s="19" t="str">
        <f t="shared" si="29"/>
        <v>no DCF</v>
      </c>
      <c r="H271" s="18">
        <f t="shared" ref="H271:H302" si="33">IFERROR(IF(OR($B271&gt;$I$4,$B271= ""), IF($I$4&lt;=VLOOKUP($A271,DCF,18,FALSE),0.000001,IF(AND($I$4&gt;VLOOKUP($A271,DCF,18,FALSE),$I$4&lt;VLOOKUP($A271,DCF,20,FALSE)),0.001,IF($I$4&gt;VLOOKUP($A271,DCF,20,FALSE),1))), IF($B271&lt;=VLOOKUP($A271,DCF,18,FALSE),0.000001,IF(AND($B271&gt;VLOOKUP($A271,DCF,18,FALSE),$B271&lt;VLOOKUP($A271,DCF,20,FALSE)),0.001,IF($B271&gt;VLOOKUP($A271,DCF,20,FALSE),1)))),"")</f>
        <v>9.9999999999999995E-7</v>
      </c>
      <c r="I271" s="9" t="str">
        <f t="shared" si="30"/>
        <v/>
      </c>
      <c r="J271" s="18" t="str">
        <f t="shared" si="31"/>
        <v/>
      </c>
      <c r="K271" s="10" t="str">
        <f t="shared" si="32"/>
        <v/>
      </c>
      <c r="Q271" s="100" t="s">
        <v>446</v>
      </c>
    </row>
    <row r="272" spans="1:17" ht="16" customHeight="1" x14ac:dyDescent="0.2">
      <c r="A272" s="91" t="s">
        <v>447</v>
      </c>
      <c r="B272" s="34">
        <v>0</v>
      </c>
      <c r="C272" s="6"/>
      <c r="D272" s="17"/>
      <c r="E272" s="5">
        <v>0</v>
      </c>
      <c r="F272" s="18">
        <f t="shared" si="28"/>
        <v>1.0000000000000018E-4</v>
      </c>
      <c r="G272" s="19" t="str">
        <f t="shared" si="29"/>
        <v>no DCF</v>
      </c>
      <c r="H272" s="18">
        <f t="shared" si="33"/>
        <v>9.9999999999999995E-7</v>
      </c>
      <c r="I272" s="9" t="str">
        <f t="shared" si="30"/>
        <v/>
      </c>
      <c r="J272" s="18" t="str">
        <f t="shared" si="31"/>
        <v/>
      </c>
      <c r="K272" s="10" t="str">
        <f t="shared" si="32"/>
        <v/>
      </c>
      <c r="Q272" s="100" t="s">
        <v>448</v>
      </c>
    </row>
    <row r="273" spans="1:17" ht="16" customHeight="1" x14ac:dyDescent="0.2">
      <c r="A273" s="89" t="s">
        <v>449</v>
      </c>
      <c r="B273" s="34">
        <v>0</v>
      </c>
      <c r="C273" s="6"/>
      <c r="D273" s="17"/>
      <c r="E273" s="5">
        <v>0</v>
      </c>
      <c r="F273" s="18">
        <f t="shared" si="28"/>
        <v>1.0000000000000018E-4</v>
      </c>
      <c r="G273" s="19" t="str">
        <f t="shared" si="29"/>
        <v>no DCF</v>
      </c>
      <c r="H273" s="18">
        <f t="shared" si="33"/>
        <v>9.9999999999999995E-7</v>
      </c>
      <c r="I273" s="9" t="str">
        <f t="shared" si="30"/>
        <v/>
      </c>
      <c r="J273" s="18" t="str">
        <f t="shared" si="31"/>
        <v/>
      </c>
      <c r="K273" s="10" t="str">
        <f t="shared" si="32"/>
        <v/>
      </c>
      <c r="Q273" s="100" t="s">
        <v>365</v>
      </c>
    </row>
    <row r="274" spans="1:17" ht="15" customHeight="1" x14ac:dyDescent="0.2">
      <c r="A274" s="91" t="s">
        <v>450</v>
      </c>
      <c r="B274" s="34">
        <v>0</v>
      </c>
      <c r="C274" s="6"/>
      <c r="D274" s="17"/>
      <c r="E274" s="5">
        <v>0</v>
      </c>
      <c r="F274" s="18">
        <f t="shared" si="28"/>
        <v>1.0000000000000018E-4</v>
      </c>
      <c r="G274" s="19">
        <f t="shared" si="29"/>
        <v>1.1000000000000001E-6</v>
      </c>
      <c r="H274" s="18">
        <f t="shared" si="33"/>
        <v>9.9999999999999995E-7</v>
      </c>
      <c r="I274" s="9">
        <f t="shared" si="30"/>
        <v>0</v>
      </c>
      <c r="J274" s="18">
        <f t="shared" si="31"/>
        <v>0</v>
      </c>
      <c r="K274" s="10">
        <f t="shared" si="32"/>
        <v>0</v>
      </c>
      <c r="Q274" s="100" t="s">
        <v>451</v>
      </c>
    </row>
    <row r="275" spans="1:17" ht="16" customHeight="1" x14ac:dyDescent="0.2">
      <c r="A275" s="91" t="s">
        <v>452</v>
      </c>
      <c r="B275" s="34">
        <v>0</v>
      </c>
      <c r="C275" s="6"/>
      <c r="D275" s="17"/>
      <c r="E275" s="5">
        <v>0</v>
      </c>
      <c r="F275" s="18">
        <f t="shared" si="28"/>
        <v>1.0000000000000018E-4</v>
      </c>
      <c r="G275" s="19" t="str">
        <f t="shared" si="29"/>
        <v>no DCF</v>
      </c>
      <c r="H275" s="18">
        <f t="shared" si="33"/>
        <v>9.9999999999999995E-7</v>
      </c>
      <c r="I275" s="9" t="str">
        <f t="shared" si="30"/>
        <v/>
      </c>
      <c r="J275" s="18" t="str">
        <f t="shared" si="31"/>
        <v/>
      </c>
      <c r="K275" s="10" t="str">
        <f t="shared" si="32"/>
        <v/>
      </c>
      <c r="Q275" s="100" t="s">
        <v>453</v>
      </c>
    </row>
    <row r="276" spans="1:17" ht="16" customHeight="1" x14ac:dyDescent="0.2">
      <c r="A276" s="89" t="s">
        <v>454</v>
      </c>
      <c r="B276" s="34">
        <v>0</v>
      </c>
      <c r="C276" s="6"/>
      <c r="D276" s="17"/>
      <c r="E276" s="5">
        <v>0</v>
      </c>
      <c r="F276" s="18">
        <f t="shared" si="28"/>
        <v>1.0000000000000018E-4</v>
      </c>
      <c r="G276" s="19" t="str">
        <f t="shared" si="29"/>
        <v>no DCF</v>
      </c>
      <c r="H276" s="18">
        <f t="shared" si="33"/>
        <v>9.9999999999999995E-7</v>
      </c>
      <c r="I276" s="9" t="str">
        <f t="shared" si="30"/>
        <v/>
      </c>
      <c r="J276" s="18" t="str">
        <f t="shared" si="31"/>
        <v/>
      </c>
      <c r="K276" s="10" t="str">
        <f t="shared" si="32"/>
        <v/>
      </c>
      <c r="Q276" s="100" t="s">
        <v>371</v>
      </c>
    </row>
    <row r="277" spans="1:17" ht="16" customHeight="1" x14ac:dyDescent="0.2">
      <c r="A277" s="91" t="s">
        <v>455</v>
      </c>
      <c r="B277" s="34">
        <v>0</v>
      </c>
      <c r="C277" s="6"/>
      <c r="D277" s="17"/>
      <c r="E277" s="5">
        <v>0</v>
      </c>
      <c r="F277" s="18">
        <f t="shared" si="28"/>
        <v>1.0000000000000018E-4</v>
      </c>
      <c r="G277" s="19" t="str">
        <f t="shared" si="29"/>
        <v>no DCF</v>
      </c>
      <c r="H277" s="18">
        <f t="shared" si="33"/>
        <v>9.9999999999999995E-7</v>
      </c>
      <c r="I277" s="9" t="str">
        <f t="shared" si="30"/>
        <v/>
      </c>
      <c r="J277" s="18" t="str">
        <f t="shared" si="31"/>
        <v/>
      </c>
      <c r="K277" s="10" t="str">
        <f t="shared" si="32"/>
        <v/>
      </c>
      <c r="Q277" s="100" t="s">
        <v>373</v>
      </c>
    </row>
    <row r="278" spans="1:17" ht="16" customHeight="1" x14ac:dyDescent="0.2">
      <c r="A278" s="89" t="s">
        <v>456</v>
      </c>
      <c r="B278" s="34">
        <v>0</v>
      </c>
      <c r="C278" s="6"/>
      <c r="D278" s="17"/>
      <c r="E278" s="5">
        <v>0</v>
      </c>
      <c r="F278" s="18">
        <f t="shared" si="28"/>
        <v>1.0000000000000018E-4</v>
      </c>
      <c r="G278" s="19" t="str">
        <f t="shared" si="29"/>
        <v>no DCF</v>
      </c>
      <c r="H278" s="18">
        <f t="shared" si="33"/>
        <v>9.9999999999999995E-7</v>
      </c>
      <c r="I278" s="9" t="str">
        <f t="shared" si="30"/>
        <v/>
      </c>
      <c r="J278" s="18" t="str">
        <f t="shared" si="31"/>
        <v/>
      </c>
      <c r="K278" s="10" t="str">
        <f t="shared" si="32"/>
        <v/>
      </c>
      <c r="Q278" s="100" t="s">
        <v>457</v>
      </c>
    </row>
    <row r="279" spans="1:17" ht="16" customHeight="1" x14ac:dyDescent="0.2">
      <c r="A279" s="91" t="s">
        <v>458</v>
      </c>
      <c r="B279" s="34">
        <v>0</v>
      </c>
      <c r="C279" s="6"/>
      <c r="D279" s="17"/>
      <c r="E279" s="5">
        <v>0</v>
      </c>
      <c r="F279" s="18">
        <f t="shared" si="28"/>
        <v>1.0000000000000018E-4</v>
      </c>
      <c r="G279" s="19" t="str">
        <f t="shared" si="29"/>
        <v>no DCF</v>
      </c>
      <c r="H279" s="18">
        <f t="shared" si="33"/>
        <v>9.9999999999999995E-7</v>
      </c>
      <c r="I279" s="9" t="str">
        <f t="shared" si="30"/>
        <v/>
      </c>
      <c r="J279" s="18" t="str">
        <f t="shared" si="31"/>
        <v/>
      </c>
      <c r="K279" s="10" t="str">
        <f t="shared" si="32"/>
        <v/>
      </c>
      <c r="Q279" s="100" t="s">
        <v>459</v>
      </c>
    </row>
    <row r="280" spans="1:17" ht="16" customHeight="1" x14ac:dyDescent="0.2">
      <c r="A280" s="89" t="s">
        <v>460</v>
      </c>
      <c r="B280" s="34">
        <v>0</v>
      </c>
      <c r="C280" s="6"/>
      <c r="D280" s="17"/>
      <c r="E280" s="5">
        <v>0</v>
      </c>
      <c r="F280" s="18">
        <f t="shared" si="28"/>
        <v>1.0000000000000018E-4</v>
      </c>
      <c r="G280" s="19" t="str">
        <f t="shared" si="29"/>
        <v>no DCF</v>
      </c>
      <c r="H280" s="18">
        <f t="shared" si="33"/>
        <v>9.9999999999999995E-7</v>
      </c>
      <c r="I280" s="9" t="str">
        <f t="shared" si="30"/>
        <v/>
      </c>
      <c r="J280" s="18" t="str">
        <f t="shared" si="31"/>
        <v/>
      </c>
      <c r="K280" s="10" t="str">
        <f t="shared" si="32"/>
        <v/>
      </c>
      <c r="Q280" s="100" t="s">
        <v>461</v>
      </c>
    </row>
    <row r="281" spans="1:17" ht="15" customHeight="1" x14ac:dyDescent="0.2">
      <c r="A281" s="89" t="s">
        <v>462</v>
      </c>
      <c r="B281" s="34">
        <v>0</v>
      </c>
      <c r="C281" s="6"/>
      <c r="D281" s="17"/>
      <c r="E281" s="5">
        <v>0</v>
      </c>
      <c r="F281" s="18">
        <f t="shared" si="28"/>
        <v>1.0000000000000018E-4</v>
      </c>
      <c r="G281" s="19">
        <f t="shared" si="29"/>
        <v>3.6999999999999998E-5</v>
      </c>
      <c r="H281" s="18">
        <f t="shared" si="33"/>
        <v>9.9999999999999995E-7</v>
      </c>
      <c r="I281" s="9">
        <f t="shared" si="30"/>
        <v>0</v>
      </c>
      <c r="J281" s="18">
        <f t="shared" si="31"/>
        <v>0</v>
      </c>
      <c r="K281" s="10">
        <f t="shared" si="32"/>
        <v>0</v>
      </c>
      <c r="Q281" s="100" t="s">
        <v>463</v>
      </c>
    </row>
    <row r="282" spans="1:17" ht="15" customHeight="1" x14ac:dyDescent="0.2">
      <c r="A282" s="89" t="s">
        <v>464</v>
      </c>
      <c r="B282" s="34">
        <v>0</v>
      </c>
      <c r="C282" s="6"/>
      <c r="D282" s="17"/>
      <c r="E282" s="5">
        <v>0</v>
      </c>
      <c r="F282" s="18">
        <f t="shared" si="28"/>
        <v>1.0000000000000018E-4</v>
      </c>
      <c r="G282" s="19">
        <f t="shared" si="29"/>
        <v>3.0000000000000001E-5</v>
      </c>
      <c r="H282" s="18">
        <f t="shared" si="33"/>
        <v>9.9999999999999995E-7</v>
      </c>
      <c r="I282" s="9">
        <f t="shared" si="30"/>
        <v>0</v>
      </c>
      <c r="J282" s="18">
        <f t="shared" si="31"/>
        <v>0</v>
      </c>
      <c r="K282" s="10">
        <f t="shared" si="32"/>
        <v>0</v>
      </c>
      <c r="Q282" s="100" t="s">
        <v>465</v>
      </c>
    </row>
    <row r="283" spans="1:17" ht="15" customHeight="1" x14ac:dyDescent="0.2">
      <c r="A283" s="89" t="s">
        <v>466</v>
      </c>
      <c r="B283" s="34">
        <v>0</v>
      </c>
      <c r="C283" s="6"/>
      <c r="D283" s="17"/>
      <c r="E283" s="5">
        <v>0</v>
      </c>
      <c r="F283" s="18">
        <f t="shared" si="28"/>
        <v>1.0000000000000018E-4</v>
      </c>
      <c r="G283" s="19">
        <f t="shared" si="29"/>
        <v>4.2999999999999999E-4</v>
      </c>
      <c r="H283" s="18">
        <f t="shared" si="33"/>
        <v>9.9999999999999995E-7</v>
      </c>
      <c r="I283" s="9">
        <f t="shared" si="30"/>
        <v>0</v>
      </c>
      <c r="J283" s="18">
        <f t="shared" si="31"/>
        <v>0</v>
      </c>
      <c r="K283" s="10">
        <f t="shared" si="32"/>
        <v>0</v>
      </c>
      <c r="Q283" s="100" t="s">
        <v>467</v>
      </c>
    </row>
    <row r="284" spans="1:17" ht="15" customHeight="1" x14ac:dyDescent="0.2">
      <c r="A284" s="91" t="s">
        <v>468</v>
      </c>
      <c r="B284" s="34">
        <v>0</v>
      </c>
      <c r="C284" s="6"/>
      <c r="D284" s="17"/>
      <c r="E284" s="5">
        <v>0</v>
      </c>
      <c r="F284" s="18">
        <f t="shared" si="28"/>
        <v>1.0000000000000018E-4</v>
      </c>
      <c r="G284" s="19">
        <f t="shared" si="29"/>
        <v>3.3000000000000002E-6</v>
      </c>
      <c r="H284" s="18">
        <f t="shared" si="33"/>
        <v>9.9999999999999995E-7</v>
      </c>
      <c r="I284" s="9">
        <f t="shared" si="30"/>
        <v>0</v>
      </c>
      <c r="J284" s="18">
        <f t="shared" si="31"/>
        <v>0</v>
      </c>
      <c r="K284" s="10">
        <f t="shared" si="32"/>
        <v>0</v>
      </c>
      <c r="Q284" s="100" t="s">
        <v>469</v>
      </c>
    </row>
    <row r="285" spans="1:17" ht="16" customHeight="1" x14ac:dyDescent="0.2">
      <c r="A285" s="89" t="s">
        <v>470</v>
      </c>
      <c r="B285" s="34">
        <v>0</v>
      </c>
      <c r="C285" s="6"/>
      <c r="D285" s="17"/>
      <c r="E285" s="5">
        <v>0</v>
      </c>
      <c r="F285" s="18">
        <f t="shared" si="28"/>
        <v>1.0000000000000018E-4</v>
      </c>
      <c r="G285" s="19" t="str">
        <f t="shared" si="29"/>
        <v>no DCF</v>
      </c>
      <c r="H285" s="18">
        <f t="shared" si="33"/>
        <v>9.9999999999999995E-7</v>
      </c>
      <c r="I285" s="9" t="str">
        <f t="shared" si="30"/>
        <v/>
      </c>
      <c r="J285" s="18" t="str">
        <f t="shared" si="31"/>
        <v/>
      </c>
      <c r="K285" s="10" t="str">
        <f t="shared" si="32"/>
        <v/>
      </c>
      <c r="Q285" s="100" t="s">
        <v>471</v>
      </c>
    </row>
    <row r="286" spans="1:17" ht="15" customHeight="1" x14ac:dyDescent="0.2">
      <c r="A286" s="91" t="s">
        <v>472</v>
      </c>
      <c r="B286" s="34">
        <v>0</v>
      </c>
      <c r="C286" s="6"/>
      <c r="D286" s="17"/>
      <c r="E286" s="5">
        <v>0</v>
      </c>
      <c r="F286" s="18">
        <f t="shared" si="28"/>
        <v>1.0000000000000018E-4</v>
      </c>
      <c r="G286" s="19">
        <f t="shared" si="29"/>
        <v>3.5999999999999998E-6</v>
      </c>
      <c r="H286" s="18">
        <f t="shared" si="33"/>
        <v>9.9999999999999995E-7</v>
      </c>
      <c r="I286" s="9">
        <f t="shared" si="30"/>
        <v>0</v>
      </c>
      <c r="J286" s="18">
        <f t="shared" si="31"/>
        <v>0</v>
      </c>
      <c r="K286" s="10">
        <f t="shared" si="32"/>
        <v>0</v>
      </c>
      <c r="Q286" s="100" t="s">
        <v>473</v>
      </c>
    </row>
    <row r="287" spans="1:17" ht="16" customHeight="1" x14ac:dyDescent="0.2">
      <c r="A287" s="91" t="s">
        <v>474</v>
      </c>
      <c r="B287" s="34">
        <v>0</v>
      </c>
      <c r="C287" s="6"/>
      <c r="D287" s="17"/>
      <c r="E287" s="5">
        <v>0</v>
      </c>
      <c r="F287" s="18">
        <f t="shared" si="28"/>
        <v>1.0000000000000018E-4</v>
      </c>
      <c r="G287" s="19" t="str">
        <f t="shared" si="29"/>
        <v>no DCF</v>
      </c>
      <c r="H287" s="18">
        <f t="shared" si="33"/>
        <v>9.9999999999999995E-7</v>
      </c>
      <c r="I287" s="9" t="str">
        <f t="shared" si="30"/>
        <v/>
      </c>
      <c r="J287" s="18" t="str">
        <f t="shared" si="31"/>
        <v/>
      </c>
      <c r="K287" s="10" t="str">
        <f t="shared" si="32"/>
        <v/>
      </c>
      <c r="Q287" s="100" t="s">
        <v>475</v>
      </c>
    </row>
    <row r="288" spans="1:17" ht="16" customHeight="1" x14ac:dyDescent="0.2">
      <c r="A288" s="91" t="s">
        <v>476</v>
      </c>
      <c r="B288" s="34">
        <v>0</v>
      </c>
      <c r="C288" s="6"/>
      <c r="D288" s="17"/>
      <c r="E288" s="5">
        <v>0</v>
      </c>
      <c r="F288" s="18">
        <f t="shared" si="28"/>
        <v>1.0000000000000018E-4</v>
      </c>
      <c r="G288" s="19" t="str">
        <f t="shared" si="29"/>
        <v>no DCF</v>
      </c>
      <c r="H288" s="18">
        <f t="shared" si="33"/>
        <v>9.9999999999999995E-7</v>
      </c>
      <c r="I288" s="9" t="str">
        <f t="shared" si="30"/>
        <v/>
      </c>
      <c r="J288" s="18" t="str">
        <f t="shared" si="31"/>
        <v/>
      </c>
      <c r="K288" s="10" t="str">
        <f t="shared" si="32"/>
        <v/>
      </c>
      <c r="Q288" s="100" t="s">
        <v>477</v>
      </c>
    </row>
    <row r="289" spans="1:17" ht="16" customHeight="1" x14ac:dyDescent="0.2">
      <c r="A289" s="91" t="s">
        <v>478</v>
      </c>
      <c r="B289" s="34">
        <v>0</v>
      </c>
      <c r="C289" s="6"/>
      <c r="D289" s="17"/>
      <c r="E289" s="5">
        <v>0</v>
      </c>
      <c r="F289" s="18">
        <f t="shared" si="28"/>
        <v>1.0000000000000018E-4</v>
      </c>
      <c r="G289" s="19" t="str">
        <f t="shared" si="29"/>
        <v>no DCF</v>
      </c>
      <c r="H289" s="18">
        <f t="shared" si="33"/>
        <v>9.9999999999999995E-7</v>
      </c>
      <c r="I289" s="9" t="str">
        <f t="shared" si="30"/>
        <v/>
      </c>
      <c r="J289" s="18" t="str">
        <f t="shared" si="31"/>
        <v/>
      </c>
      <c r="K289" s="10" t="str">
        <f t="shared" si="32"/>
        <v/>
      </c>
      <c r="Q289" s="100" t="s">
        <v>379</v>
      </c>
    </row>
    <row r="290" spans="1:17" ht="16" customHeight="1" x14ac:dyDescent="0.2">
      <c r="A290" s="89" t="s">
        <v>479</v>
      </c>
      <c r="B290" s="34">
        <v>0</v>
      </c>
      <c r="C290" s="6"/>
      <c r="D290" s="17"/>
      <c r="E290" s="5">
        <v>0</v>
      </c>
      <c r="F290" s="18">
        <f t="shared" si="28"/>
        <v>1.0000000000000018E-4</v>
      </c>
      <c r="G290" s="19" t="str">
        <f t="shared" si="29"/>
        <v>no DCF</v>
      </c>
      <c r="H290" s="18">
        <f t="shared" si="33"/>
        <v>9.9999999999999995E-7</v>
      </c>
      <c r="I290" s="9" t="str">
        <f t="shared" si="30"/>
        <v/>
      </c>
      <c r="J290" s="18" t="str">
        <f t="shared" si="31"/>
        <v/>
      </c>
      <c r="K290" s="10" t="str">
        <f t="shared" si="32"/>
        <v/>
      </c>
      <c r="Q290" s="100" t="s">
        <v>381</v>
      </c>
    </row>
    <row r="291" spans="1:17" ht="15" customHeight="1" x14ac:dyDescent="0.2">
      <c r="A291" s="89" t="s">
        <v>480</v>
      </c>
      <c r="B291" s="34">
        <v>0</v>
      </c>
      <c r="C291" s="6"/>
      <c r="D291" s="17"/>
      <c r="E291" s="5">
        <v>0</v>
      </c>
      <c r="F291" s="18">
        <f t="shared" si="28"/>
        <v>1.0000000000000018E-4</v>
      </c>
      <c r="G291" s="19">
        <f t="shared" si="29"/>
        <v>2.7E-2</v>
      </c>
      <c r="H291" s="18">
        <f t="shared" si="33"/>
        <v>9.9999999999999995E-7</v>
      </c>
      <c r="I291" s="9">
        <f t="shared" si="30"/>
        <v>0</v>
      </c>
      <c r="J291" s="18">
        <f t="shared" si="31"/>
        <v>0</v>
      </c>
      <c r="K291" s="10">
        <f t="shared" si="32"/>
        <v>0</v>
      </c>
      <c r="Q291" s="100" t="s">
        <v>383</v>
      </c>
    </row>
    <row r="292" spans="1:17" ht="16" customHeight="1" x14ac:dyDescent="0.2">
      <c r="A292" s="89" t="s">
        <v>481</v>
      </c>
      <c r="B292" s="34">
        <v>0</v>
      </c>
      <c r="C292" s="6"/>
      <c r="D292" s="17"/>
      <c r="E292" s="5">
        <v>0</v>
      </c>
      <c r="F292" s="18">
        <f t="shared" si="28"/>
        <v>1.0000000000000018E-4</v>
      </c>
      <c r="G292" s="19" t="str">
        <f t="shared" si="29"/>
        <v>no DCF</v>
      </c>
      <c r="H292" s="18">
        <f t="shared" si="33"/>
        <v>9.9999999999999995E-7</v>
      </c>
      <c r="I292" s="9" t="str">
        <f t="shared" si="30"/>
        <v/>
      </c>
      <c r="J292" s="18" t="str">
        <f t="shared" si="31"/>
        <v/>
      </c>
      <c r="K292" s="10" t="str">
        <f t="shared" si="32"/>
        <v/>
      </c>
      <c r="Q292" s="100" t="s">
        <v>385</v>
      </c>
    </row>
    <row r="293" spans="1:17" ht="16" customHeight="1" x14ac:dyDescent="0.2">
      <c r="A293" s="89" t="s">
        <v>482</v>
      </c>
      <c r="B293" s="34">
        <v>0</v>
      </c>
      <c r="C293" s="6"/>
      <c r="D293" s="17"/>
      <c r="E293" s="5">
        <v>0</v>
      </c>
      <c r="F293" s="18">
        <f t="shared" si="28"/>
        <v>1.0000000000000018E-4</v>
      </c>
      <c r="G293" s="19" t="str">
        <f t="shared" si="29"/>
        <v>no DCF</v>
      </c>
      <c r="H293" s="18">
        <f t="shared" si="33"/>
        <v>9.9999999999999995E-7</v>
      </c>
      <c r="I293" s="9" t="str">
        <f t="shared" si="30"/>
        <v/>
      </c>
      <c r="J293" s="18" t="str">
        <f t="shared" si="31"/>
        <v/>
      </c>
      <c r="K293" s="10" t="str">
        <f t="shared" si="32"/>
        <v/>
      </c>
      <c r="Q293" s="100" t="s">
        <v>386</v>
      </c>
    </row>
    <row r="294" spans="1:17" ht="16" customHeight="1" x14ac:dyDescent="0.2">
      <c r="A294" s="89" t="s">
        <v>483</v>
      </c>
      <c r="B294" s="34">
        <v>0</v>
      </c>
      <c r="C294" s="6"/>
      <c r="D294" s="17"/>
      <c r="E294" s="5">
        <v>0</v>
      </c>
      <c r="F294" s="18">
        <f t="shared" si="28"/>
        <v>1.0000000000000018E-4</v>
      </c>
      <c r="G294" s="19" t="str">
        <f t="shared" si="29"/>
        <v>no DCF</v>
      </c>
      <c r="H294" s="18">
        <f t="shared" si="33"/>
        <v>9.9999999999999995E-7</v>
      </c>
      <c r="I294" s="9" t="str">
        <f t="shared" si="30"/>
        <v/>
      </c>
      <c r="J294" s="18" t="str">
        <f t="shared" si="31"/>
        <v/>
      </c>
      <c r="K294" s="10" t="str">
        <f t="shared" si="32"/>
        <v/>
      </c>
      <c r="Q294" s="100" t="s">
        <v>388</v>
      </c>
    </row>
    <row r="295" spans="1:17" ht="16" customHeight="1" x14ac:dyDescent="0.2">
      <c r="A295" s="89" t="s">
        <v>484</v>
      </c>
      <c r="B295" s="34">
        <v>0</v>
      </c>
      <c r="C295" s="6"/>
      <c r="D295" s="17"/>
      <c r="E295" s="5">
        <v>0</v>
      </c>
      <c r="F295" s="18">
        <f t="shared" si="28"/>
        <v>1.0000000000000018E-4</v>
      </c>
      <c r="G295" s="19" t="str">
        <f t="shared" si="29"/>
        <v>no DCF</v>
      </c>
      <c r="H295" s="18">
        <f t="shared" si="33"/>
        <v>9.9999999999999995E-7</v>
      </c>
      <c r="I295" s="9" t="str">
        <f t="shared" si="30"/>
        <v/>
      </c>
      <c r="J295" s="18" t="str">
        <f t="shared" si="31"/>
        <v/>
      </c>
      <c r="K295" s="10" t="str">
        <f t="shared" si="32"/>
        <v/>
      </c>
      <c r="Q295" s="100" t="s">
        <v>485</v>
      </c>
    </row>
    <row r="296" spans="1:17" ht="16" customHeight="1" x14ac:dyDescent="0.2">
      <c r="A296" s="89" t="s">
        <v>486</v>
      </c>
      <c r="B296" s="34">
        <v>0</v>
      </c>
      <c r="C296" s="6"/>
      <c r="D296" s="17"/>
      <c r="E296" s="5">
        <v>0</v>
      </c>
      <c r="F296" s="18">
        <f t="shared" si="28"/>
        <v>1.0000000000000018E-4</v>
      </c>
      <c r="G296" s="19" t="str">
        <f t="shared" si="29"/>
        <v>no DCF</v>
      </c>
      <c r="H296" s="18">
        <f t="shared" si="33"/>
        <v>9.9999999999999995E-7</v>
      </c>
      <c r="I296" s="9" t="str">
        <f t="shared" si="30"/>
        <v/>
      </c>
      <c r="J296" s="18" t="str">
        <f t="shared" si="31"/>
        <v/>
      </c>
      <c r="K296" s="10" t="str">
        <f t="shared" si="32"/>
        <v/>
      </c>
      <c r="Q296" s="100" t="s">
        <v>487</v>
      </c>
    </row>
    <row r="297" spans="1:17" ht="16" customHeight="1" x14ac:dyDescent="0.2">
      <c r="A297" s="89" t="s">
        <v>488</v>
      </c>
      <c r="B297" s="34">
        <v>0</v>
      </c>
      <c r="C297" s="6"/>
      <c r="D297" s="17"/>
      <c r="E297" s="5">
        <v>0</v>
      </c>
      <c r="F297" s="18">
        <f t="shared" si="28"/>
        <v>1.0000000000000018E-4</v>
      </c>
      <c r="G297" s="19" t="str">
        <f t="shared" si="29"/>
        <v>no DCF</v>
      </c>
      <c r="H297" s="18">
        <f t="shared" si="33"/>
        <v>9.9999999999999995E-7</v>
      </c>
      <c r="I297" s="9" t="str">
        <f t="shared" si="30"/>
        <v/>
      </c>
      <c r="J297" s="18" t="str">
        <f t="shared" si="31"/>
        <v/>
      </c>
      <c r="K297" s="10" t="str">
        <f t="shared" si="32"/>
        <v/>
      </c>
      <c r="Q297" s="100" t="s">
        <v>389</v>
      </c>
    </row>
    <row r="298" spans="1:17" ht="16" customHeight="1" x14ac:dyDescent="0.2">
      <c r="A298" s="91" t="s">
        <v>489</v>
      </c>
      <c r="B298" s="34">
        <v>0</v>
      </c>
      <c r="C298" s="6"/>
      <c r="D298" s="17"/>
      <c r="E298" s="5">
        <v>0</v>
      </c>
      <c r="F298" s="18">
        <f t="shared" si="28"/>
        <v>1.0000000000000018E-4</v>
      </c>
      <c r="G298" s="19" t="str">
        <f t="shared" si="29"/>
        <v>no DCF</v>
      </c>
      <c r="H298" s="18">
        <f t="shared" si="33"/>
        <v>9.9999999999999995E-7</v>
      </c>
      <c r="I298" s="9" t="str">
        <f t="shared" si="30"/>
        <v/>
      </c>
      <c r="J298" s="18" t="str">
        <f t="shared" si="31"/>
        <v/>
      </c>
      <c r="K298" s="10" t="str">
        <f t="shared" si="32"/>
        <v/>
      </c>
      <c r="Q298" s="100" t="s">
        <v>390</v>
      </c>
    </row>
    <row r="299" spans="1:17" ht="16" customHeight="1" x14ac:dyDescent="0.2">
      <c r="A299" s="91" t="s">
        <v>490</v>
      </c>
      <c r="B299" s="34">
        <v>0</v>
      </c>
      <c r="C299" s="6"/>
      <c r="D299" s="17"/>
      <c r="E299" s="5">
        <v>0</v>
      </c>
      <c r="F299" s="18">
        <f t="shared" si="28"/>
        <v>1.0000000000000018E-4</v>
      </c>
      <c r="G299" s="19" t="str">
        <f t="shared" si="29"/>
        <v>no DCF</v>
      </c>
      <c r="H299" s="18">
        <f t="shared" si="33"/>
        <v>9.9999999999999995E-7</v>
      </c>
      <c r="I299" s="9" t="str">
        <f t="shared" si="30"/>
        <v/>
      </c>
      <c r="J299" s="18" t="str">
        <f t="shared" si="31"/>
        <v/>
      </c>
      <c r="K299" s="10" t="str">
        <f t="shared" si="32"/>
        <v/>
      </c>
      <c r="Q299" s="100" t="s">
        <v>391</v>
      </c>
    </row>
    <row r="300" spans="1:17" ht="16" customHeight="1" x14ac:dyDescent="0.2">
      <c r="A300" s="89" t="s">
        <v>491</v>
      </c>
      <c r="B300" s="34">
        <v>0</v>
      </c>
      <c r="C300" s="6"/>
      <c r="D300" s="17"/>
      <c r="E300" s="5">
        <v>0</v>
      </c>
      <c r="F300" s="18">
        <f t="shared" si="28"/>
        <v>1.0000000000000018E-4</v>
      </c>
      <c r="G300" s="19" t="str">
        <f t="shared" si="29"/>
        <v>no DCF</v>
      </c>
      <c r="H300" s="18">
        <f t="shared" si="33"/>
        <v>9.9999999999999995E-7</v>
      </c>
      <c r="I300" s="9" t="str">
        <f t="shared" si="30"/>
        <v/>
      </c>
      <c r="J300" s="18" t="str">
        <f t="shared" si="31"/>
        <v/>
      </c>
      <c r="K300" s="10" t="str">
        <f t="shared" si="32"/>
        <v/>
      </c>
      <c r="Q300" s="100" t="s">
        <v>492</v>
      </c>
    </row>
    <row r="301" spans="1:17" ht="15" customHeight="1" x14ac:dyDescent="0.2">
      <c r="A301" s="89" t="s">
        <v>493</v>
      </c>
      <c r="B301" s="34">
        <v>0</v>
      </c>
      <c r="C301" s="6"/>
      <c r="D301" s="17"/>
      <c r="E301" s="5">
        <v>0</v>
      </c>
      <c r="F301" s="18">
        <f t="shared" si="28"/>
        <v>1.0000000000000018E-4</v>
      </c>
      <c r="G301" s="19">
        <f t="shared" si="29"/>
        <v>2.3E-5</v>
      </c>
      <c r="H301" s="18">
        <f t="shared" si="33"/>
        <v>9.9999999999999995E-7</v>
      </c>
      <c r="I301" s="9">
        <f t="shared" si="30"/>
        <v>0</v>
      </c>
      <c r="J301" s="18">
        <f t="shared" si="31"/>
        <v>0</v>
      </c>
      <c r="K301" s="10">
        <f t="shared" si="32"/>
        <v>0</v>
      </c>
      <c r="Q301" s="100" t="s">
        <v>494</v>
      </c>
    </row>
    <row r="302" spans="1:17" ht="15" customHeight="1" x14ac:dyDescent="0.2">
      <c r="A302" s="89" t="s">
        <v>495</v>
      </c>
      <c r="B302" s="34">
        <v>0</v>
      </c>
      <c r="C302" s="6"/>
      <c r="D302" s="17"/>
      <c r="E302" s="5">
        <v>0</v>
      </c>
      <c r="F302" s="18">
        <f t="shared" si="28"/>
        <v>1.0000000000000018E-4</v>
      </c>
      <c r="G302" s="19">
        <f t="shared" si="29"/>
        <v>1.1E-12</v>
      </c>
      <c r="H302" s="18">
        <f t="shared" si="33"/>
        <v>9.9999999999999995E-7</v>
      </c>
      <c r="I302" s="9">
        <f t="shared" si="30"/>
        <v>0</v>
      </c>
      <c r="J302" s="18">
        <f t="shared" si="31"/>
        <v>0</v>
      </c>
      <c r="K302" s="10">
        <f t="shared" si="32"/>
        <v>0</v>
      </c>
      <c r="Q302" s="100" t="s">
        <v>392</v>
      </c>
    </row>
    <row r="303" spans="1:17" ht="15" customHeight="1" x14ac:dyDescent="0.2">
      <c r="A303" s="91" t="s">
        <v>496</v>
      </c>
      <c r="B303" s="34">
        <v>0</v>
      </c>
      <c r="C303" s="6"/>
      <c r="D303" s="17"/>
      <c r="E303" s="5">
        <v>0</v>
      </c>
      <c r="F303" s="18">
        <f t="shared" si="28"/>
        <v>1.0000000000000018E-4</v>
      </c>
      <c r="G303" s="19">
        <f t="shared" si="29"/>
        <v>7.8999999999999997E-13</v>
      </c>
      <c r="H303" s="18">
        <f t="shared" ref="H303:H333" si="34">IFERROR(IF(OR($B303&gt;$I$4,$B303= ""), IF($I$4&lt;=VLOOKUP($A303,DCF,18,FALSE),0.000001,IF(AND($I$4&gt;VLOOKUP($A303,DCF,18,FALSE),$I$4&lt;VLOOKUP($A303,DCF,20,FALSE)),0.001,IF($I$4&gt;VLOOKUP($A303,DCF,20,FALSE),1))), IF($B303&lt;=VLOOKUP($A303,DCF,18,FALSE),0.000001,IF(AND($B303&gt;VLOOKUP($A303,DCF,18,FALSE),$B303&lt;VLOOKUP($A303,DCF,20,FALSE)),0.001,IF($B303&gt;VLOOKUP($A303,DCF,20,FALSE),1)))),"")</f>
        <v>9.9999999999999995E-7</v>
      </c>
      <c r="I303" s="9">
        <f t="shared" si="30"/>
        <v>0</v>
      </c>
      <c r="J303" s="18">
        <f t="shared" si="31"/>
        <v>0</v>
      </c>
      <c r="K303" s="10">
        <f t="shared" si="32"/>
        <v>0</v>
      </c>
      <c r="Q303" s="100" t="s">
        <v>393</v>
      </c>
    </row>
    <row r="304" spans="1:17" ht="16" customHeight="1" x14ac:dyDescent="0.2">
      <c r="A304" s="91" t="s">
        <v>497</v>
      </c>
      <c r="B304" s="34">
        <v>0</v>
      </c>
      <c r="C304" s="6"/>
      <c r="D304" s="17"/>
      <c r="E304" s="5">
        <v>0</v>
      </c>
      <c r="F304" s="18">
        <f t="shared" si="28"/>
        <v>1.0000000000000018E-4</v>
      </c>
      <c r="G304" s="19" t="str">
        <f t="shared" si="29"/>
        <v>no DCF</v>
      </c>
      <c r="H304" s="18">
        <f t="shared" si="34"/>
        <v>9.9999999999999995E-7</v>
      </c>
      <c r="I304" s="9" t="str">
        <f t="shared" si="30"/>
        <v/>
      </c>
      <c r="J304" s="18" t="str">
        <f t="shared" si="31"/>
        <v/>
      </c>
      <c r="K304" s="10" t="str">
        <f t="shared" si="32"/>
        <v/>
      </c>
      <c r="Q304" s="100" t="s">
        <v>394</v>
      </c>
    </row>
    <row r="305" spans="1:17" ht="16" customHeight="1" x14ac:dyDescent="0.2">
      <c r="A305" s="91" t="s">
        <v>498</v>
      </c>
      <c r="B305" s="34">
        <v>0</v>
      </c>
      <c r="C305" s="6"/>
      <c r="D305" s="17"/>
      <c r="E305" s="5">
        <v>0</v>
      </c>
      <c r="F305" s="18">
        <f t="shared" si="28"/>
        <v>1.0000000000000018E-4</v>
      </c>
      <c r="G305" s="19" t="str">
        <f t="shared" si="29"/>
        <v>no DCF</v>
      </c>
      <c r="H305" s="18">
        <f t="shared" si="34"/>
        <v>9.9999999999999995E-7</v>
      </c>
      <c r="I305" s="9" t="str">
        <f t="shared" si="30"/>
        <v/>
      </c>
      <c r="J305" s="18" t="str">
        <f t="shared" si="31"/>
        <v/>
      </c>
      <c r="K305" s="10" t="str">
        <f t="shared" si="32"/>
        <v/>
      </c>
      <c r="Q305" s="100" t="s">
        <v>396</v>
      </c>
    </row>
    <row r="306" spans="1:17" ht="16" customHeight="1" x14ac:dyDescent="0.2">
      <c r="A306" s="91" t="s">
        <v>499</v>
      </c>
      <c r="B306" s="34">
        <v>0</v>
      </c>
      <c r="C306" s="6"/>
      <c r="D306" s="17"/>
      <c r="E306" s="5">
        <v>0</v>
      </c>
      <c r="F306" s="18">
        <f t="shared" si="28"/>
        <v>1.0000000000000018E-4</v>
      </c>
      <c r="G306" s="19" t="str">
        <f t="shared" si="29"/>
        <v>no DCF</v>
      </c>
      <c r="H306" s="18">
        <f t="shared" si="34"/>
        <v>9.9999999999999995E-7</v>
      </c>
      <c r="I306" s="9" t="str">
        <f t="shared" si="30"/>
        <v/>
      </c>
      <c r="J306" s="18" t="str">
        <f t="shared" si="31"/>
        <v/>
      </c>
      <c r="K306" s="10" t="str">
        <f t="shared" si="32"/>
        <v/>
      </c>
      <c r="Q306" s="100" t="s">
        <v>500</v>
      </c>
    </row>
    <row r="307" spans="1:17" ht="16" customHeight="1" x14ac:dyDescent="0.2">
      <c r="A307" s="89" t="s">
        <v>501</v>
      </c>
      <c r="B307" s="34">
        <v>0</v>
      </c>
      <c r="C307" s="6"/>
      <c r="D307" s="17"/>
      <c r="E307" s="5">
        <v>0</v>
      </c>
      <c r="F307" s="18">
        <f t="shared" si="28"/>
        <v>1.0000000000000018E-4</v>
      </c>
      <c r="G307" s="19" t="str">
        <f t="shared" si="29"/>
        <v>no DCF</v>
      </c>
      <c r="H307" s="18">
        <f t="shared" si="34"/>
        <v>9.9999999999999995E-7</v>
      </c>
      <c r="I307" s="9" t="str">
        <f t="shared" si="30"/>
        <v/>
      </c>
      <c r="J307" s="18" t="str">
        <f t="shared" si="31"/>
        <v/>
      </c>
      <c r="K307" s="10" t="str">
        <f t="shared" si="32"/>
        <v/>
      </c>
      <c r="Q307" s="100" t="s">
        <v>502</v>
      </c>
    </row>
    <row r="308" spans="1:17" ht="16" customHeight="1" x14ac:dyDescent="0.2">
      <c r="A308" s="89" t="s">
        <v>503</v>
      </c>
      <c r="B308" s="34">
        <v>0</v>
      </c>
      <c r="C308" s="6"/>
      <c r="D308" s="17"/>
      <c r="E308" s="5">
        <v>0</v>
      </c>
      <c r="F308" s="18">
        <f t="shared" si="28"/>
        <v>1.0000000000000018E-4</v>
      </c>
      <c r="G308" s="19" t="str">
        <f t="shared" si="29"/>
        <v>no DCF</v>
      </c>
      <c r="H308" s="18">
        <f t="shared" si="34"/>
        <v>9.9999999999999995E-7</v>
      </c>
      <c r="I308" s="9" t="str">
        <f t="shared" si="30"/>
        <v/>
      </c>
      <c r="J308" s="18" t="str">
        <f t="shared" si="31"/>
        <v/>
      </c>
      <c r="K308" s="10" t="str">
        <f t="shared" si="32"/>
        <v/>
      </c>
      <c r="Q308" s="100" t="s">
        <v>504</v>
      </c>
    </row>
    <row r="309" spans="1:17" ht="15" customHeight="1" x14ac:dyDescent="0.2">
      <c r="A309" s="91" t="s">
        <v>505</v>
      </c>
      <c r="B309" s="34">
        <v>0</v>
      </c>
      <c r="C309" s="6"/>
      <c r="D309" s="17"/>
      <c r="E309" s="5">
        <v>0</v>
      </c>
      <c r="F309" s="18">
        <f t="shared" si="28"/>
        <v>1.0000000000000018E-4</v>
      </c>
      <c r="G309" s="19">
        <f t="shared" si="29"/>
        <v>0.11</v>
      </c>
      <c r="H309" s="18">
        <f t="shared" si="34"/>
        <v>9.9999999999999995E-7</v>
      </c>
      <c r="I309" s="9">
        <f t="shared" si="30"/>
        <v>0</v>
      </c>
      <c r="J309" s="18">
        <f t="shared" si="31"/>
        <v>0</v>
      </c>
      <c r="K309" s="10">
        <f t="shared" si="32"/>
        <v>0</v>
      </c>
      <c r="Q309" s="100" t="s">
        <v>506</v>
      </c>
    </row>
    <row r="310" spans="1:17" ht="16" customHeight="1" x14ac:dyDescent="0.2">
      <c r="A310" s="89" t="s">
        <v>507</v>
      </c>
      <c r="B310" s="34">
        <v>0</v>
      </c>
      <c r="C310" s="6"/>
      <c r="D310" s="17"/>
      <c r="E310" s="5">
        <v>0</v>
      </c>
      <c r="F310" s="18">
        <f t="shared" si="28"/>
        <v>1.0000000000000018E-4</v>
      </c>
      <c r="G310" s="19" t="str">
        <f t="shared" si="29"/>
        <v>no DCF</v>
      </c>
      <c r="H310" s="18">
        <f t="shared" si="34"/>
        <v>9.9999999999999995E-7</v>
      </c>
      <c r="I310" s="9" t="str">
        <f t="shared" si="30"/>
        <v/>
      </c>
      <c r="J310" s="18" t="str">
        <f t="shared" si="31"/>
        <v/>
      </c>
      <c r="K310" s="10" t="str">
        <f t="shared" si="32"/>
        <v/>
      </c>
      <c r="Q310" s="100" t="s">
        <v>508</v>
      </c>
    </row>
    <row r="311" spans="1:17" ht="15" customHeight="1" x14ac:dyDescent="0.2">
      <c r="A311" s="89" t="s">
        <v>509</v>
      </c>
      <c r="B311" s="34">
        <v>0</v>
      </c>
      <c r="C311" s="6"/>
      <c r="D311" s="17"/>
      <c r="E311" s="5">
        <v>0</v>
      </c>
      <c r="F311" s="18">
        <f t="shared" si="28"/>
        <v>1.0000000000000018E-4</v>
      </c>
      <c r="G311" s="19">
        <f t="shared" si="29"/>
        <v>0.26</v>
      </c>
      <c r="H311" s="18">
        <f t="shared" si="34"/>
        <v>9.9999999999999995E-7</v>
      </c>
      <c r="I311" s="9">
        <f t="shared" si="30"/>
        <v>0</v>
      </c>
      <c r="J311" s="18">
        <f t="shared" si="31"/>
        <v>0</v>
      </c>
      <c r="K311" s="10">
        <f t="shared" si="32"/>
        <v>0</v>
      </c>
      <c r="Q311" s="100" t="s">
        <v>510</v>
      </c>
    </row>
    <row r="312" spans="1:17" ht="15" customHeight="1" x14ac:dyDescent="0.2">
      <c r="A312" s="89" t="s">
        <v>511</v>
      </c>
      <c r="B312" s="34">
        <v>0</v>
      </c>
      <c r="C312" s="6"/>
      <c r="D312" s="17"/>
      <c r="E312" s="5">
        <v>0</v>
      </c>
      <c r="F312" s="18">
        <f t="shared" si="28"/>
        <v>1.0000000000000018E-4</v>
      </c>
      <c r="G312" s="19">
        <f t="shared" si="29"/>
        <v>0.28999999999999998</v>
      </c>
      <c r="H312" s="18">
        <f t="shared" si="34"/>
        <v>9.9999999999999995E-7</v>
      </c>
      <c r="I312" s="9">
        <f t="shared" si="30"/>
        <v>0</v>
      </c>
      <c r="J312" s="18">
        <f t="shared" si="31"/>
        <v>0</v>
      </c>
      <c r="K312" s="10">
        <f t="shared" si="32"/>
        <v>0</v>
      </c>
      <c r="Q312" s="100" t="s">
        <v>512</v>
      </c>
    </row>
    <row r="313" spans="1:17" ht="15" customHeight="1" x14ac:dyDescent="0.2">
      <c r="A313" s="89" t="s">
        <v>513</v>
      </c>
      <c r="B313" s="34">
        <v>0</v>
      </c>
      <c r="C313" s="6"/>
      <c r="D313" s="17"/>
      <c r="E313" s="5">
        <v>0</v>
      </c>
      <c r="F313" s="18">
        <f t="shared" si="28"/>
        <v>1.0000000000000018E-4</v>
      </c>
      <c r="G313" s="19">
        <f t="shared" si="29"/>
        <v>0.28999999999999998</v>
      </c>
      <c r="H313" s="18">
        <f t="shared" si="34"/>
        <v>9.9999999999999995E-7</v>
      </c>
      <c r="I313" s="9">
        <f t="shared" si="30"/>
        <v>0</v>
      </c>
      <c r="J313" s="18">
        <f t="shared" si="31"/>
        <v>0</v>
      </c>
      <c r="K313" s="10">
        <f t="shared" si="32"/>
        <v>0</v>
      </c>
      <c r="Q313" s="100" t="s">
        <v>407</v>
      </c>
    </row>
    <row r="314" spans="1:17" ht="15" customHeight="1" x14ac:dyDescent="0.2">
      <c r="A314" s="89" t="s">
        <v>514</v>
      </c>
      <c r="B314" s="34">
        <v>0</v>
      </c>
      <c r="C314" s="6"/>
      <c r="D314" s="17"/>
      <c r="E314" s="5">
        <v>0</v>
      </c>
      <c r="F314" s="18">
        <f t="shared" si="28"/>
        <v>1.0000000000000018E-4</v>
      </c>
      <c r="G314" s="19">
        <f t="shared" si="29"/>
        <v>5.3E-3</v>
      </c>
      <c r="H314" s="18">
        <f t="shared" si="34"/>
        <v>9.9999999999999995E-7</v>
      </c>
      <c r="I314" s="9">
        <f t="shared" si="30"/>
        <v>0</v>
      </c>
      <c r="J314" s="18">
        <f t="shared" si="31"/>
        <v>0</v>
      </c>
      <c r="K314" s="10">
        <f t="shared" si="32"/>
        <v>0</v>
      </c>
      <c r="Q314" s="100" t="s">
        <v>410</v>
      </c>
    </row>
    <row r="315" spans="1:17" ht="15" customHeight="1" x14ac:dyDescent="0.2">
      <c r="A315" s="89" t="s">
        <v>515</v>
      </c>
      <c r="B315" s="34">
        <v>0</v>
      </c>
      <c r="C315" s="6"/>
      <c r="D315" s="17"/>
      <c r="E315" s="5">
        <v>0</v>
      </c>
      <c r="F315" s="18">
        <f t="shared" si="28"/>
        <v>1.0000000000000018E-4</v>
      </c>
      <c r="G315" s="19">
        <f t="shared" si="29"/>
        <v>0.27</v>
      </c>
      <c r="H315" s="18">
        <f t="shared" si="34"/>
        <v>9.9999999999999995E-7</v>
      </c>
      <c r="I315" s="9">
        <f t="shared" si="30"/>
        <v>0</v>
      </c>
      <c r="J315" s="18">
        <f t="shared" si="31"/>
        <v>0</v>
      </c>
      <c r="K315" s="10">
        <f t="shared" si="32"/>
        <v>0</v>
      </c>
      <c r="Q315" s="100" t="s">
        <v>411</v>
      </c>
    </row>
    <row r="316" spans="1:17" ht="16" customHeight="1" x14ac:dyDescent="0.2">
      <c r="A316" s="91" t="s">
        <v>516</v>
      </c>
      <c r="B316" s="34">
        <v>0</v>
      </c>
      <c r="C316" s="6"/>
      <c r="D316" s="17"/>
      <c r="E316" s="5">
        <v>0</v>
      </c>
      <c r="F316" s="18">
        <f t="shared" si="28"/>
        <v>1.0000000000000018E-4</v>
      </c>
      <c r="G316" s="19" t="str">
        <f t="shared" si="29"/>
        <v>no DCF</v>
      </c>
      <c r="H316" s="18">
        <f t="shared" si="34"/>
        <v>9.9999999999999995E-7</v>
      </c>
      <c r="I316" s="9" t="str">
        <f t="shared" si="30"/>
        <v/>
      </c>
      <c r="J316" s="18" t="str">
        <f t="shared" si="31"/>
        <v/>
      </c>
      <c r="K316" s="10" t="str">
        <f t="shared" si="32"/>
        <v/>
      </c>
      <c r="Q316" s="100" t="s">
        <v>412</v>
      </c>
    </row>
    <row r="317" spans="1:17" ht="16" customHeight="1" x14ac:dyDescent="0.2">
      <c r="A317" s="91" t="s">
        <v>517</v>
      </c>
      <c r="B317" s="34">
        <v>0</v>
      </c>
      <c r="C317" s="6"/>
      <c r="D317" s="17"/>
      <c r="E317" s="5">
        <v>0</v>
      </c>
      <c r="F317" s="18">
        <f t="shared" si="28"/>
        <v>1.0000000000000018E-4</v>
      </c>
      <c r="G317" s="19" t="str">
        <f t="shared" si="29"/>
        <v>no DCF</v>
      </c>
      <c r="H317" s="18">
        <f t="shared" si="34"/>
        <v>9.9999999999999995E-7</v>
      </c>
      <c r="I317" s="9" t="str">
        <f t="shared" si="30"/>
        <v/>
      </c>
      <c r="J317" s="18" t="str">
        <f t="shared" si="31"/>
        <v/>
      </c>
      <c r="K317" s="10" t="str">
        <f t="shared" si="32"/>
        <v/>
      </c>
      <c r="Q317" s="100" t="s">
        <v>518</v>
      </c>
    </row>
    <row r="318" spans="1:17" ht="16" customHeight="1" x14ac:dyDescent="0.2">
      <c r="A318" s="89" t="s">
        <v>519</v>
      </c>
      <c r="B318" s="34">
        <v>0</v>
      </c>
      <c r="C318" s="6"/>
      <c r="D318" s="17"/>
      <c r="E318" s="5">
        <v>0</v>
      </c>
      <c r="F318" s="18">
        <f t="shared" si="28"/>
        <v>1.0000000000000018E-4</v>
      </c>
      <c r="G318" s="19" t="str">
        <f t="shared" si="29"/>
        <v>no DCF</v>
      </c>
      <c r="H318" s="18">
        <f t="shared" si="34"/>
        <v>9.9999999999999995E-7</v>
      </c>
      <c r="I318" s="9" t="str">
        <f t="shared" si="30"/>
        <v/>
      </c>
      <c r="J318" s="18" t="str">
        <f t="shared" si="31"/>
        <v/>
      </c>
      <c r="K318" s="10" t="str">
        <f t="shared" si="32"/>
        <v/>
      </c>
      <c r="Q318" s="100" t="s">
        <v>520</v>
      </c>
    </row>
    <row r="319" spans="1:17" ht="16" customHeight="1" x14ac:dyDescent="0.2">
      <c r="A319" s="89" t="s">
        <v>521</v>
      </c>
      <c r="B319" s="34">
        <v>0</v>
      </c>
      <c r="C319" s="6"/>
      <c r="D319" s="17"/>
      <c r="E319" s="5">
        <v>0</v>
      </c>
      <c r="F319" s="18">
        <f t="shared" si="28"/>
        <v>1.0000000000000018E-4</v>
      </c>
      <c r="G319" s="19" t="str">
        <f t="shared" si="29"/>
        <v>no DCF</v>
      </c>
      <c r="H319" s="18">
        <f t="shared" si="34"/>
        <v>9.9999999999999995E-7</v>
      </c>
      <c r="I319" s="9" t="str">
        <f t="shared" si="30"/>
        <v/>
      </c>
      <c r="J319" s="18" t="str">
        <f t="shared" si="31"/>
        <v/>
      </c>
      <c r="K319" s="10" t="str">
        <f t="shared" si="32"/>
        <v/>
      </c>
      <c r="Q319" s="100" t="s">
        <v>423</v>
      </c>
    </row>
    <row r="320" spans="1:17" ht="16" customHeight="1" x14ac:dyDescent="0.2">
      <c r="A320" s="89" t="s">
        <v>522</v>
      </c>
      <c r="B320" s="34">
        <v>0</v>
      </c>
      <c r="C320" s="6"/>
      <c r="D320" s="17"/>
      <c r="E320" s="5">
        <v>0</v>
      </c>
      <c r="F320" s="18">
        <f t="shared" si="28"/>
        <v>1.0000000000000018E-4</v>
      </c>
      <c r="G320" s="19" t="str">
        <f t="shared" si="29"/>
        <v>no DCF</v>
      </c>
      <c r="H320" s="18">
        <f t="shared" si="34"/>
        <v>9.9999999999999995E-7</v>
      </c>
      <c r="I320" s="9" t="str">
        <f t="shared" si="30"/>
        <v/>
      </c>
      <c r="J320" s="18" t="str">
        <f t="shared" si="31"/>
        <v/>
      </c>
      <c r="K320" s="10" t="str">
        <f t="shared" si="32"/>
        <v/>
      </c>
      <c r="Q320" s="100" t="s">
        <v>425</v>
      </c>
    </row>
    <row r="321" spans="1:17" ht="16" customHeight="1" x14ac:dyDescent="0.2">
      <c r="A321" s="89" t="s">
        <v>523</v>
      </c>
      <c r="B321" s="34">
        <v>0</v>
      </c>
      <c r="C321" s="6"/>
      <c r="D321" s="17"/>
      <c r="E321" s="5">
        <v>0</v>
      </c>
      <c r="F321" s="18">
        <f t="shared" si="28"/>
        <v>1.0000000000000018E-4</v>
      </c>
      <c r="G321" s="19" t="str">
        <f t="shared" si="29"/>
        <v>no DCF</v>
      </c>
      <c r="H321" s="18">
        <f t="shared" si="34"/>
        <v>9.9999999999999995E-7</v>
      </c>
      <c r="I321" s="9" t="str">
        <f t="shared" si="30"/>
        <v/>
      </c>
      <c r="J321" s="18" t="str">
        <f t="shared" si="31"/>
        <v/>
      </c>
      <c r="K321" s="10" t="str">
        <f t="shared" si="32"/>
        <v/>
      </c>
      <c r="Q321" s="100" t="s">
        <v>524</v>
      </c>
    </row>
    <row r="322" spans="1:17" ht="15" customHeight="1" x14ac:dyDescent="0.2">
      <c r="A322" s="89" t="s">
        <v>525</v>
      </c>
      <c r="B322" s="34">
        <v>0</v>
      </c>
      <c r="C322" s="6"/>
      <c r="D322" s="17"/>
      <c r="E322" s="5">
        <v>0</v>
      </c>
      <c r="F322" s="18">
        <f t="shared" si="28"/>
        <v>1.0000000000000018E-4</v>
      </c>
      <c r="G322" s="19">
        <f t="shared" si="29"/>
        <v>0.13</v>
      </c>
      <c r="H322" s="18">
        <f t="shared" si="34"/>
        <v>9.9999999999999995E-7</v>
      </c>
      <c r="I322" s="9">
        <f t="shared" si="30"/>
        <v>0</v>
      </c>
      <c r="J322" s="18">
        <f t="shared" si="31"/>
        <v>0</v>
      </c>
      <c r="K322" s="10">
        <f t="shared" si="32"/>
        <v>0</v>
      </c>
      <c r="Q322" s="100" t="s">
        <v>427</v>
      </c>
    </row>
    <row r="323" spans="1:17" ht="16" customHeight="1" x14ac:dyDescent="0.2">
      <c r="A323" s="89" t="s">
        <v>526</v>
      </c>
      <c r="B323" s="34">
        <v>0</v>
      </c>
      <c r="C323" s="6"/>
      <c r="D323" s="17"/>
      <c r="E323" s="5">
        <v>0</v>
      </c>
      <c r="F323" s="18">
        <f t="shared" si="28"/>
        <v>1.0000000000000018E-4</v>
      </c>
      <c r="G323" s="19" t="str">
        <f t="shared" si="29"/>
        <v>no DCF</v>
      </c>
      <c r="H323" s="18">
        <f t="shared" si="34"/>
        <v>9.9999999999999995E-7</v>
      </c>
      <c r="I323" s="9" t="str">
        <f t="shared" si="30"/>
        <v/>
      </c>
      <c r="J323" s="18" t="str">
        <f t="shared" si="31"/>
        <v/>
      </c>
      <c r="K323" s="10" t="str">
        <f t="shared" si="32"/>
        <v/>
      </c>
      <c r="Q323" s="100" t="s">
        <v>429</v>
      </c>
    </row>
    <row r="324" spans="1:17" ht="16" customHeight="1" x14ac:dyDescent="0.2">
      <c r="A324" s="89" t="s">
        <v>527</v>
      </c>
      <c r="B324" s="34">
        <v>0</v>
      </c>
      <c r="C324" s="6"/>
      <c r="D324" s="17"/>
      <c r="E324" s="5">
        <v>0</v>
      </c>
      <c r="F324" s="18">
        <f t="shared" si="28"/>
        <v>1.0000000000000018E-4</v>
      </c>
      <c r="G324" s="19" t="str">
        <f t="shared" si="29"/>
        <v>no DCF</v>
      </c>
      <c r="H324" s="18">
        <f t="shared" si="34"/>
        <v>9.9999999999999995E-7</v>
      </c>
      <c r="I324" s="9" t="str">
        <f t="shared" si="30"/>
        <v/>
      </c>
      <c r="J324" s="18" t="str">
        <f t="shared" si="31"/>
        <v/>
      </c>
      <c r="K324" s="10" t="str">
        <f t="shared" si="32"/>
        <v/>
      </c>
      <c r="Q324" s="100" t="s">
        <v>431</v>
      </c>
    </row>
    <row r="325" spans="1:17" ht="16" customHeight="1" x14ac:dyDescent="0.2">
      <c r="A325" s="89" t="s">
        <v>528</v>
      </c>
      <c r="B325" s="34">
        <v>0</v>
      </c>
      <c r="C325" s="6"/>
      <c r="D325" s="17"/>
      <c r="E325" s="5">
        <v>0</v>
      </c>
      <c r="F325" s="18">
        <f t="shared" si="28"/>
        <v>1.0000000000000018E-4</v>
      </c>
      <c r="G325" s="19" t="str">
        <f t="shared" si="29"/>
        <v>no DCF</v>
      </c>
      <c r="H325" s="18">
        <f t="shared" si="34"/>
        <v>9.9999999999999995E-7</v>
      </c>
      <c r="I325" s="9" t="str">
        <f t="shared" si="30"/>
        <v/>
      </c>
      <c r="J325" s="18" t="str">
        <f t="shared" si="31"/>
        <v/>
      </c>
      <c r="K325" s="10" t="str">
        <f t="shared" si="32"/>
        <v/>
      </c>
      <c r="Q325" s="100" t="s">
        <v>433</v>
      </c>
    </row>
    <row r="326" spans="1:17" ht="15" customHeight="1" x14ac:dyDescent="0.2">
      <c r="A326" s="89" t="s">
        <v>529</v>
      </c>
      <c r="B326" s="34">
        <v>0</v>
      </c>
      <c r="C326" s="6"/>
      <c r="D326" s="17"/>
      <c r="E326" s="5">
        <v>0</v>
      </c>
      <c r="F326" s="18">
        <f t="shared" si="28"/>
        <v>1.0000000000000018E-4</v>
      </c>
      <c r="G326" s="19">
        <f t="shared" si="29"/>
        <v>1.1000000000000001E-11</v>
      </c>
      <c r="H326" s="18">
        <f t="shared" si="34"/>
        <v>9.9999999999999995E-7</v>
      </c>
      <c r="I326" s="9">
        <f t="shared" si="30"/>
        <v>0</v>
      </c>
      <c r="J326" s="18">
        <f t="shared" si="31"/>
        <v>0</v>
      </c>
      <c r="K326" s="10">
        <f t="shared" si="32"/>
        <v>0</v>
      </c>
      <c r="Q326" s="100" t="s">
        <v>435</v>
      </c>
    </row>
    <row r="327" spans="1:17" ht="15" customHeight="1" x14ac:dyDescent="0.2">
      <c r="A327" s="91" t="s">
        <v>530</v>
      </c>
      <c r="B327" s="34">
        <v>0</v>
      </c>
      <c r="C327" s="6"/>
      <c r="D327" s="17"/>
      <c r="E327" s="5">
        <v>0</v>
      </c>
      <c r="F327" s="18">
        <f t="shared" si="28"/>
        <v>1.0000000000000018E-4</v>
      </c>
      <c r="G327" s="19">
        <f t="shared" si="29"/>
        <v>3.5000000000000002E-8</v>
      </c>
      <c r="H327" s="18">
        <f t="shared" si="34"/>
        <v>9.9999999999999995E-7</v>
      </c>
      <c r="I327" s="9">
        <f t="shared" si="30"/>
        <v>0</v>
      </c>
      <c r="J327" s="18">
        <f t="shared" si="31"/>
        <v>0</v>
      </c>
      <c r="K327" s="10">
        <f t="shared" si="32"/>
        <v>0</v>
      </c>
      <c r="Q327" s="100" t="s">
        <v>437</v>
      </c>
    </row>
    <row r="328" spans="1:17" ht="15" customHeight="1" x14ac:dyDescent="0.2">
      <c r="A328" s="91" t="s">
        <v>531</v>
      </c>
      <c r="B328" s="34">
        <v>0</v>
      </c>
      <c r="C328" s="6"/>
      <c r="D328" s="17"/>
      <c r="E328" s="5">
        <v>0</v>
      </c>
      <c r="F328" s="18">
        <f t="shared" si="28"/>
        <v>1.0000000000000018E-4</v>
      </c>
      <c r="G328" s="19">
        <f t="shared" si="29"/>
        <v>4.2000000000000004E-9</v>
      </c>
      <c r="H328" s="18">
        <f t="shared" si="34"/>
        <v>9.9999999999999995E-7</v>
      </c>
      <c r="I328" s="9">
        <f t="shared" si="30"/>
        <v>0</v>
      </c>
      <c r="J328" s="18">
        <f t="shared" si="31"/>
        <v>0</v>
      </c>
      <c r="K328" s="10">
        <f t="shared" si="32"/>
        <v>0</v>
      </c>
      <c r="Q328" s="100" t="s">
        <v>439</v>
      </c>
    </row>
    <row r="329" spans="1:17" ht="16" customHeight="1" x14ac:dyDescent="0.2">
      <c r="A329" s="89" t="s">
        <v>532</v>
      </c>
      <c r="B329" s="34">
        <v>0</v>
      </c>
      <c r="C329" s="6"/>
      <c r="D329" s="17"/>
      <c r="E329" s="5">
        <v>0</v>
      </c>
      <c r="F329" s="18">
        <f t="shared" ref="F329:F392" si="35">IF(A329="","",IF($K$4="","", IF(H329=1, 1,(1-0.99)^$K$4)))</f>
        <v>1.0000000000000018E-4</v>
      </c>
      <c r="G329" s="19" t="str">
        <f t="shared" ref="G329:G392" si="36">IFERROR(IF($C$4="CFA", VLOOKUP($A329,DCF,3,FALSE), IF($C$4="CITRC",VLOOKUP($A329,DCF,4,FALSE),IF($C$4="INTEC", VLOOKUP($A329,DCF,5,FALSE),IF($C$4="INTECMS", VLOOKUP($A329,DCF,6,FALSE), IF($C$4="MFC",VLOOKUP($A329,DCF,7,FALSE), IF($C$4="MFCMS", VLOOKUP($A329,DCF,8,FALSE),IF($C$4="NRF",VLOOKUP($A329,DCF,9,FALSE), IF($C$4="NSTR", VLOOKUP($A329,DCF,10,FALSE), IF($C$4="REC", VLOOKUP($A329,DCF,11,FALSE), IF($C$4="ATRComplex", VLOOKUP($A329,DCF,12,FALSE), IF($C$4="ATR", VLOOKUP($A329,DCF,13,FALSE),IF($C$4="ATRMTR", VLOOKUP($A329,DCF,14,FALSE),IF($C$4="RWMC", VLOOKUP($A329,DCF,15,FALSE),IF($C$4="SMC", VLOOKUP($A329,DCF,16,FALSE),IF($C$4="RRTRSouth", VLOOKUP($A329,DCF,17,FALSE), ""))))))))))))))),"")</f>
        <v>no DCF</v>
      </c>
      <c r="H329" s="18">
        <f t="shared" si="34"/>
        <v>9.9999999999999995E-7</v>
      </c>
      <c r="I329" s="9" t="str">
        <f t="shared" ref="I329:I392" si="37">IFERROR(E329*G329*H329,"")</f>
        <v/>
      </c>
      <c r="J329" s="18" t="str">
        <f t="shared" ref="J329:J392" si="38">IFERROR(I329*F329,"")</f>
        <v/>
      </c>
      <c r="K329" s="10" t="str">
        <f t="shared" ref="K329:K392" si="39">IFERROR(I329/$E$6, "")</f>
        <v/>
      </c>
      <c r="Q329" s="100" t="s">
        <v>441</v>
      </c>
    </row>
    <row r="330" spans="1:17" ht="15" customHeight="1" x14ac:dyDescent="0.2">
      <c r="A330" s="89" t="s">
        <v>533</v>
      </c>
      <c r="B330" s="34">
        <v>0</v>
      </c>
      <c r="C330" s="6"/>
      <c r="D330" s="17"/>
      <c r="E330" s="5">
        <v>0</v>
      </c>
      <c r="F330" s="18">
        <f t="shared" si="35"/>
        <v>1.0000000000000018E-4</v>
      </c>
      <c r="G330" s="19">
        <f t="shared" si="36"/>
        <v>1.9000000000000001E-4</v>
      </c>
      <c r="H330" s="18">
        <f t="shared" si="34"/>
        <v>9.9999999999999995E-7</v>
      </c>
      <c r="I330" s="9">
        <f t="shared" si="37"/>
        <v>0</v>
      </c>
      <c r="J330" s="18">
        <f t="shared" si="38"/>
        <v>0</v>
      </c>
      <c r="K330" s="10">
        <f t="shared" si="39"/>
        <v>0</v>
      </c>
      <c r="Q330" s="100" t="s">
        <v>443</v>
      </c>
    </row>
    <row r="331" spans="1:17" ht="15" customHeight="1" x14ac:dyDescent="0.2">
      <c r="A331" s="89" t="s">
        <v>534</v>
      </c>
      <c r="B331" s="34">
        <v>0</v>
      </c>
      <c r="C331" s="6"/>
      <c r="D331" s="17"/>
      <c r="E331" s="5">
        <v>0</v>
      </c>
      <c r="F331" s="18">
        <f t="shared" si="35"/>
        <v>1.0000000000000018E-4</v>
      </c>
      <c r="G331" s="19">
        <f t="shared" si="36"/>
        <v>9.1E-4</v>
      </c>
      <c r="H331" s="18">
        <f t="shared" si="34"/>
        <v>9.9999999999999995E-7</v>
      </c>
      <c r="I331" s="9">
        <f t="shared" si="37"/>
        <v>0</v>
      </c>
      <c r="J331" s="18">
        <f t="shared" si="38"/>
        <v>0</v>
      </c>
      <c r="K331" s="10">
        <f t="shared" si="39"/>
        <v>0</v>
      </c>
      <c r="Q331" s="100" t="s">
        <v>445</v>
      </c>
    </row>
    <row r="332" spans="1:17" ht="15" customHeight="1" x14ac:dyDescent="0.2">
      <c r="A332" s="89" t="s">
        <v>535</v>
      </c>
      <c r="B332" s="34">
        <v>0</v>
      </c>
      <c r="C332" s="6"/>
      <c r="D332" s="17"/>
      <c r="E332" s="5">
        <v>0</v>
      </c>
      <c r="F332" s="18">
        <f t="shared" si="35"/>
        <v>1.0000000000000018E-4</v>
      </c>
      <c r="G332" s="19">
        <f t="shared" si="36"/>
        <v>7.0999999999999998E-6</v>
      </c>
      <c r="H332" s="18">
        <f t="shared" si="34"/>
        <v>9.9999999999999995E-7</v>
      </c>
      <c r="I332" s="9">
        <f t="shared" si="37"/>
        <v>0</v>
      </c>
      <c r="J332" s="18">
        <f t="shared" si="38"/>
        <v>0</v>
      </c>
      <c r="K332" s="10">
        <f t="shared" si="39"/>
        <v>0</v>
      </c>
      <c r="Q332" s="100" t="s">
        <v>536</v>
      </c>
    </row>
    <row r="333" spans="1:17" ht="15" customHeight="1" x14ac:dyDescent="0.2">
      <c r="A333" s="89" t="s">
        <v>537</v>
      </c>
      <c r="B333" s="34">
        <v>0</v>
      </c>
      <c r="C333" s="6"/>
      <c r="D333" s="17"/>
      <c r="E333" s="5">
        <v>0</v>
      </c>
      <c r="F333" s="18">
        <f t="shared" si="35"/>
        <v>1.0000000000000018E-4</v>
      </c>
      <c r="G333" s="19">
        <f t="shared" si="36"/>
        <v>4.1999999999999997E-3</v>
      </c>
      <c r="H333" s="18">
        <f t="shared" si="34"/>
        <v>9.9999999999999995E-7</v>
      </c>
      <c r="I333" s="9">
        <f t="shared" si="37"/>
        <v>0</v>
      </c>
      <c r="J333" s="18">
        <f t="shared" si="38"/>
        <v>0</v>
      </c>
      <c r="K333" s="10">
        <f t="shared" si="39"/>
        <v>0</v>
      </c>
      <c r="Q333" s="100" t="s">
        <v>449</v>
      </c>
    </row>
    <row r="334" spans="1:17" ht="15" customHeight="1" x14ac:dyDescent="0.2">
      <c r="A334" s="89" t="s">
        <v>538</v>
      </c>
      <c r="B334" s="34">
        <v>0</v>
      </c>
      <c r="C334" s="6"/>
      <c r="D334" s="17"/>
      <c r="E334" s="5">
        <v>0</v>
      </c>
      <c r="F334" s="18">
        <f t="shared" si="35"/>
        <v>1.0000000000000018E-4</v>
      </c>
      <c r="G334" s="19">
        <f t="shared" si="36"/>
        <v>3.0000000000000001E-6</v>
      </c>
      <c r="H334" s="18">
        <f>IFERROR(IF(OR($B334&gt;$I$4,$B334= ""), IF($I$4&lt;=VLOOKUP($A334,DCF,18,FALSE),0.000001,IF(AND($I$4&gt;VLOOKUP($A334,DCF,18,FALSE),$I$4&lt;VLOOKUP($A334,DCF,20,FALSE)),0.001,IF($I$4&gt;VLOOKUP($A334,DCF,20,FALSE),1))),  IF($B334&lt;=VLOOKUP($A334,DCF,18,FALSE),0.000001,IF(AND($B334&gt;VLOOKUP($A334,DCF,18,FALSE),$B334&lt;VLOOKUP($A334,DCF,20,FALSE)),0.001,IF($B334&gt;VLOOKUP($A334,DCF,20,FALSE),1)))),"")</f>
        <v>9.9999999999999995E-7</v>
      </c>
      <c r="I334" s="9">
        <f t="shared" si="37"/>
        <v>0</v>
      </c>
      <c r="J334" s="18">
        <f t="shared" si="38"/>
        <v>0</v>
      </c>
      <c r="K334" s="10">
        <f t="shared" si="39"/>
        <v>0</v>
      </c>
      <c r="Q334" s="100" t="s">
        <v>450</v>
      </c>
    </row>
    <row r="335" spans="1:17" ht="15" customHeight="1" x14ac:dyDescent="0.2">
      <c r="A335" s="91" t="s">
        <v>539</v>
      </c>
      <c r="B335" s="34">
        <v>0</v>
      </c>
      <c r="C335" s="6"/>
      <c r="D335" s="17"/>
      <c r="E335" s="5">
        <v>0</v>
      </c>
      <c r="F335" s="18">
        <f t="shared" si="35"/>
        <v>1.0000000000000018E-4</v>
      </c>
      <c r="G335" s="19">
        <f t="shared" si="36"/>
        <v>2.3999999999999999E-6</v>
      </c>
      <c r="H335" s="18">
        <f t="shared" ref="H335:H366" si="40">IFERROR(IF(OR($B335&gt;$I$4,$B335= ""), IF($I$4&lt;=VLOOKUP($A335,DCF,18,FALSE),0.000001,IF(AND($I$4&gt;VLOOKUP($A335,DCF,18,FALSE),$I$4&lt;VLOOKUP($A335,DCF,20,FALSE)),0.001,IF($I$4&gt;VLOOKUP($A335,DCF,20,FALSE),1))), IF($B335&lt;=VLOOKUP($A335,DCF,18,FALSE),0.000001,IF(AND($B335&gt;VLOOKUP($A335,DCF,18,FALSE),$B335&lt;VLOOKUP($A335,DCF,20,FALSE)),0.001,IF($B335&gt;VLOOKUP($A335,DCF,20,FALSE),1)))),"")</f>
        <v>9.9999999999999995E-7</v>
      </c>
      <c r="I335" s="9">
        <f t="shared" si="37"/>
        <v>0</v>
      </c>
      <c r="J335" s="18">
        <f t="shared" si="38"/>
        <v>0</v>
      </c>
      <c r="K335" s="10">
        <f t="shared" si="39"/>
        <v>0</v>
      </c>
      <c r="Q335" s="100" t="s">
        <v>454</v>
      </c>
    </row>
    <row r="336" spans="1:17" ht="16" customHeight="1" x14ac:dyDescent="0.2">
      <c r="A336" s="91" t="s">
        <v>540</v>
      </c>
      <c r="B336" s="34">
        <v>0</v>
      </c>
      <c r="C336" s="6"/>
      <c r="D336" s="17"/>
      <c r="E336" s="5">
        <v>0</v>
      </c>
      <c r="F336" s="18">
        <f t="shared" si="35"/>
        <v>1.0000000000000018E-4</v>
      </c>
      <c r="G336" s="19" t="str">
        <f t="shared" si="36"/>
        <v>no DCF</v>
      </c>
      <c r="H336" s="18">
        <f t="shared" si="40"/>
        <v>9.9999999999999995E-7</v>
      </c>
      <c r="I336" s="9" t="str">
        <f t="shared" si="37"/>
        <v/>
      </c>
      <c r="J336" s="18" t="str">
        <f t="shared" si="38"/>
        <v/>
      </c>
      <c r="K336" s="10" t="str">
        <f t="shared" si="39"/>
        <v/>
      </c>
      <c r="Q336" s="100" t="s">
        <v>541</v>
      </c>
    </row>
    <row r="337" spans="1:17" ht="16" customHeight="1" x14ac:dyDescent="0.2">
      <c r="A337" s="89" t="s">
        <v>542</v>
      </c>
      <c r="B337" s="34">
        <v>0</v>
      </c>
      <c r="C337" s="6"/>
      <c r="D337" s="17"/>
      <c r="E337" s="5">
        <v>0</v>
      </c>
      <c r="F337" s="18">
        <f t="shared" si="35"/>
        <v>1.0000000000000018E-4</v>
      </c>
      <c r="G337" s="19" t="str">
        <f t="shared" si="36"/>
        <v>no DCF</v>
      </c>
      <c r="H337" s="18">
        <f t="shared" si="40"/>
        <v>9.9999999999999995E-7</v>
      </c>
      <c r="I337" s="9" t="str">
        <f t="shared" si="37"/>
        <v/>
      </c>
      <c r="J337" s="18" t="str">
        <f t="shared" si="38"/>
        <v/>
      </c>
      <c r="K337" s="10" t="str">
        <f t="shared" si="39"/>
        <v/>
      </c>
      <c r="Q337" s="100" t="s">
        <v>455</v>
      </c>
    </row>
    <row r="338" spans="1:17" ht="15" customHeight="1" x14ac:dyDescent="0.2">
      <c r="A338" s="91" t="s">
        <v>543</v>
      </c>
      <c r="B338" s="34">
        <v>0</v>
      </c>
      <c r="C338" s="6"/>
      <c r="D338" s="17"/>
      <c r="E338" s="5">
        <v>0</v>
      </c>
      <c r="F338" s="18">
        <f t="shared" si="35"/>
        <v>1.0000000000000018E-4</v>
      </c>
      <c r="G338" s="19">
        <f t="shared" si="36"/>
        <v>1.8999999999999999E-10</v>
      </c>
      <c r="H338" s="18">
        <f t="shared" si="40"/>
        <v>9.9999999999999995E-7</v>
      </c>
      <c r="I338" s="9">
        <f t="shared" si="37"/>
        <v>0</v>
      </c>
      <c r="J338" s="18">
        <f t="shared" si="38"/>
        <v>0</v>
      </c>
      <c r="K338" s="10">
        <f t="shared" si="39"/>
        <v>0</v>
      </c>
      <c r="Q338" s="100" t="s">
        <v>544</v>
      </c>
    </row>
    <row r="339" spans="1:17" ht="16" customHeight="1" x14ac:dyDescent="0.2">
      <c r="A339" s="91" t="s">
        <v>545</v>
      </c>
      <c r="B339" s="34">
        <v>0</v>
      </c>
      <c r="C339" s="6"/>
      <c r="D339" s="17"/>
      <c r="E339" s="5">
        <v>0</v>
      </c>
      <c r="F339" s="18">
        <f t="shared" si="35"/>
        <v>1.0000000000000018E-4</v>
      </c>
      <c r="G339" s="19" t="str">
        <f t="shared" si="36"/>
        <v>no DCF</v>
      </c>
      <c r="H339" s="18">
        <f t="shared" si="40"/>
        <v>9.9999999999999995E-7</v>
      </c>
      <c r="I339" s="9" t="str">
        <f t="shared" si="37"/>
        <v/>
      </c>
      <c r="J339" s="18" t="str">
        <f t="shared" si="38"/>
        <v/>
      </c>
      <c r="K339" s="10" t="str">
        <f t="shared" si="39"/>
        <v/>
      </c>
      <c r="Q339" s="100" t="s">
        <v>456</v>
      </c>
    </row>
    <row r="340" spans="1:17" ht="16" customHeight="1" x14ac:dyDescent="0.2">
      <c r="A340" s="89" t="s">
        <v>546</v>
      </c>
      <c r="B340" s="34">
        <v>0</v>
      </c>
      <c r="C340" s="6"/>
      <c r="D340" s="17"/>
      <c r="E340" s="5">
        <v>0</v>
      </c>
      <c r="F340" s="18">
        <f t="shared" si="35"/>
        <v>1.0000000000000018E-4</v>
      </c>
      <c r="G340" s="19" t="str">
        <f t="shared" si="36"/>
        <v>no DCF</v>
      </c>
      <c r="H340" s="18">
        <f t="shared" si="40"/>
        <v>9.9999999999999995E-7</v>
      </c>
      <c r="I340" s="9" t="str">
        <f t="shared" si="37"/>
        <v/>
      </c>
      <c r="J340" s="18" t="str">
        <f t="shared" si="38"/>
        <v/>
      </c>
      <c r="K340" s="10" t="str">
        <f t="shared" si="39"/>
        <v/>
      </c>
      <c r="Q340" s="100" t="s">
        <v>547</v>
      </c>
    </row>
    <row r="341" spans="1:17" ht="15" customHeight="1" x14ac:dyDescent="0.2">
      <c r="A341" s="89" t="s">
        <v>548</v>
      </c>
      <c r="B341" s="34">
        <v>0</v>
      </c>
      <c r="C341" s="6"/>
      <c r="D341" s="17"/>
      <c r="E341" s="5">
        <v>0</v>
      </c>
      <c r="F341" s="18">
        <f t="shared" si="35"/>
        <v>1.0000000000000018E-4</v>
      </c>
      <c r="G341" s="19">
        <f t="shared" si="36"/>
        <v>1.7999999999999999E-6</v>
      </c>
      <c r="H341" s="18">
        <f t="shared" si="40"/>
        <v>9.9999999999999995E-7</v>
      </c>
      <c r="I341" s="9">
        <f t="shared" si="37"/>
        <v>0</v>
      </c>
      <c r="J341" s="18">
        <f t="shared" si="38"/>
        <v>0</v>
      </c>
      <c r="K341" s="10">
        <f t="shared" si="39"/>
        <v>0</v>
      </c>
      <c r="Q341" s="100" t="s">
        <v>549</v>
      </c>
    </row>
    <row r="342" spans="1:17" ht="15" customHeight="1" x14ac:dyDescent="0.2">
      <c r="A342" s="89" t="s">
        <v>550</v>
      </c>
      <c r="B342" s="34">
        <v>0</v>
      </c>
      <c r="C342" s="6"/>
      <c r="D342" s="17"/>
      <c r="E342" s="5">
        <v>0</v>
      </c>
      <c r="F342" s="18">
        <f t="shared" si="35"/>
        <v>1.0000000000000018E-4</v>
      </c>
      <c r="G342" s="19">
        <f t="shared" si="36"/>
        <v>0</v>
      </c>
      <c r="H342" s="18">
        <f t="shared" si="40"/>
        <v>9.9999999999999995E-7</v>
      </c>
      <c r="I342" s="9">
        <f t="shared" si="37"/>
        <v>0</v>
      </c>
      <c r="J342" s="18">
        <f t="shared" si="38"/>
        <v>0</v>
      </c>
      <c r="K342" s="10">
        <f t="shared" si="39"/>
        <v>0</v>
      </c>
      <c r="Q342" s="100" t="s">
        <v>551</v>
      </c>
    </row>
    <row r="343" spans="1:17" ht="15" customHeight="1" x14ac:dyDescent="0.2">
      <c r="A343" s="91" t="s">
        <v>552</v>
      </c>
      <c r="B343" s="34">
        <v>0</v>
      </c>
      <c r="C343" s="6"/>
      <c r="D343" s="17"/>
      <c r="E343" s="5">
        <v>0</v>
      </c>
      <c r="F343" s="18">
        <f t="shared" si="35"/>
        <v>1.0000000000000018E-4</v>
      </c>
      <c r="G343" s="19">
        <f t="shared" si="36"/>
        <v>9.0999999999999997E-7</v>
      </c>
      <c r="H343" s="18">
        <f t="shared" si="40"/>
        <v>9.9999999999999995E-7</v>
      </c>
      <c r="I343" s="9">
        <f t="shared" si="37"/>
        <v>0</v>
      </c>
      <c r="J343" s="18">
        <f t="shared" si="38"/>
        <v>0</v>
      </c>
      <c r="K343" s="10">
        <f t="shared" si="39"/>
        <v>0</v>
      </c>
      <c r="Q343" s="100" t="s">
        <v>553</v>
      </c>
    </row>
    <row r="344" spans="1:17" ht="16" customHeight="1" x14ac:dyDescent="0.2">
      <c r="A344" s="91" t="s">
        <v>554</v>
      </c>
      <c r="B344" s="34">
        <v>0</v>
      </c>
      <c r="C344" s="6"/>
      <c r="D344" s="17"/>
      <c r="E344" s="5">
        <v>0</v>
      </c>
      <c r="F344" s="18">
        <f t="shared" si="35"/>
        <v>1.0000000000000018E-4</v>
      </c>
      <c r="G344" s="19" t="str">
        <f t="shared" si="36"/>
        <v>no DCF</v>
      </c>
      <c r="H344" s="18">
        <f t="shared" si="40"/>
        <v>9.9999999999999995E-7</v>
      </c>
      <c r="I344" s="9" t="str">
        <f t="shared" si="37"/>
        <v/>
      </c>
      <c r="J344" s="18" t="str">
        <f t="shared" si="38"/>
        <v/>
      </c>
      <c r="K344" s="10" t="str">
        <f t="shared" si="39"/>
        <v/>
      </c>
      <c r="Q344" s="100" t="s">
        <v>462</v>
      </c>
    </row>
    <row r="345" spans="1:17" ht="16" customHeight="1" x14ac:dyDescent="0.2">
      <c r="A345" s="91" t="s">
        <v>555</v>
      </c>
      <c r="B345" s="34">
        <v>0</v>
      </c>
      <c r="C345" s="6"/>
      <c r="D345" s="17"/>
      <c r="E345" s="5">
        <v>0</v>
      </c>
      <c r="F345" s="18">
        <f t="shared" si="35"/>
        <v>1.0000000000000018E-4</v>
      </c>
      <c r="G345" s="19" t="str">
        <f t="shared" si="36"/>
        <v>no DCF</v>
      </c>
      <c r="H345" s="18">
        <f t="shared" si="40"/>
        <v>9.9999999999999995E-7</v>
      </c>
      <c r="I345" s="9" t="str">
        <f t="shared" si="37"/>
        <v/>
      </c>
      <c r="J345" s="18" t="str">
        <f t="shared" si="38"/>
        <v/>
      </c>
      <c r="K345" s="10" t="str">
        <f t="shared" si="39"/>
        <v/>
      </c>
      <c r="Q345" s="100" t="s">
        <v>464</v>
      </c>
    </row>
    <row r="346" spans="1:17" ht="16" customHeight="1" x14ac:dyDescent="0.2">
      <c r="A346" s="89" t="s">
        <v>556</v>
      </c>
      <c r="B346" s="34">
        <v>0</v>
      </c>
      <c r="C346" s="6"/>
      <c r="D346" s="17"/>
      <c r="E346" s="5">
        <v>0</v>
      </c>
      <c r="F346" s="18">
        <f t="shared" si="35"/>
        <v>1.0000000000000018E-4</v>
      </c>
      <c r="G346" s="19" t="str">
        <f t="shared" si="36"/>
        <v>no DCF</v>
      </c>
      <c r="H346" s="18">
        <f t="shared" si="40"/>
        <v>9.9999999999999995E-7</v>
      </c>
      <c r="I346" s="9" t="str">
        <f t="shared" si="37"/>
        <v/>
      </c>
      <c r="J346" s="18" t="str">
        <f t="shared" si="38"/>
        <v/>
      </c>
      <c r="K346" s="10" t="str">
        <f t="shared" si="39"/>
        <v/>
      </c>
      <c r="Q346" s="100" t="s">
        <v>466</v>
      </c>
    </row>
    <row r="347" spans="1:17" ht="16" customHeight="1" x14ac:dyDescent="0.2">
      <c r="A347" s="89" t="s">
        <v>557</v>
      </c>
      <c r="B347" s="34">
        <v>0</v>
      </c>
      <c r="C347" s="6"/>
      <c r="D347" s="17"/>
      <c r="E347" s="5">
        <v>0</v>
      </c>
      <c r="F347" s="18">
        <f t="shared" si="35"/>
        <v>1</v>
      </c>
      <c r="G347" s="19" t="str">
        <f t="shared" si="36"/>
        <v>no DCF</v>
      </c>
      <c r="H347" s="18">
        <f t="shared" si="40"/>
        <v>1</v>
      </c>
      <c r="I347" s="9" t="str">
        <f t="shared" si="37"/>
        <v/>
      </c>
      <c r="J347" s="18" t="str">
        <f t="shared" si="38"/>
        <v/>
      </c>
      <c r="K347" s="10" t="str">
        <f t="shared" si="39"/>
        <v/>
      </c>
      <c r="Q347" s="100" t="s">
        <v>468</v>
      </c>
    </row>
    <row r="348" spans="1:17" ht="16" customHeight="1" x14ac:dyDescent="0.2">
      <c r="A348" s="89" t="s">
        <v>558</v>
      </c>
      <c r="B348" s="34">
        <v>0</v>
      </c>
      <c r="C348" s="6"/>
      <c r="D348" s="17"/>
      <c r="E348" s="5">
        <v>0</v>
      </c>
      <c r="F348" s="18">
        <f t="shared" si="35"/>
        <v>1</v>
      </c>
      <c r="G348" s="19" t="str">
        <f t="shared" si="36"/>
        <v>no DCF</v>
      </c>
      <c r="H348" s="18">
        <f t="shared" si="40"/>
        <v>1</v>
      </c>
      <c r="I348" s="9" t="str">
        <f t="shared" si="37"/>
        <v/>
      </c>
      <c r="J348" s="18" t="str">
        <f t="shared" si="38"/>
        <v/>
      </c>
      <c r="K348" s="10" t="str">
        <f t="shared" si="39"/>
        <v/>
      </c>
      <c r="Q348" s="100" t="s">
        <v>470</v>
      </c>
    </row>
    <row r="349" spans="1:17" ht="16" customHeight="1" x14ac:dyDescent="0.2">
      <c r="A349" s="89" t="s">
        <v>559</v>
      </c>
      <c r="B349" s="34">
        <v>0</v>
      </c>
      <c r="C349" s="6"/>
      <c r="D349" s="17"/>
      <c r="E349" s="5">
        <v>0</v>
      </c>
      <c r="F349" s="18">
        <f t="shared" si="35"/>
        <v>1</v>
      </c>
      <c r="G349" s="19" t="str">
        <f t="shared" si="36"/>
        <v>no DCF</v>
      </c>
      <c r="H349" s="18">
        <f t="shared" si="40"/>
        <v>1</v>
      </c>
      <c r="I349" s="9" t="str">
        <f t="shared" si="37"/>
        <v/>
      </c>
      <c r="J349" s="18" t="str">
        <f t="shared" si="38"/>
        <v/>
      </c>
      <c r="K349" s="10" t="str">
        <f t="shared" si="39"/>
        <v/>
      </c>
      <c r="Q349" s="100" t="s">
        <v>472</v>
      </c>
    </row>
    <row r="350" spans="1:17" ht="15" customHeight="1" x14ac:dyDescent="0.2">
      <c r="A350" s="91" t="s">
        <v>560</v>
      </c>
      <c r="B350" s="34">
        <v>0</v>
      </c>
      <c r="C350" s="6"/>
      <c r="D350" s="17"/>
      <c r="E350" s="5">
        <v>0</v>
      </c>
      <c r="F350" s="18">
        <f t="shared" si="35"/>
        <v>1.0000000000000018E-4</v>
      </c>
      <c r="G350" s="19">
        <f t="shared" si="36"/>
        <v>1.1E-4</v>
      </c>
      <c r="H350" s="18">
        <f t="shared" si="40"/>
        <v>9.9999999999999995E-7</v>
      </c>
      <c r="I350" s="9">
        <f t="shared" si="37"/>
        <v>0</v>
      </c>
      <c r="J350" s="18">
        <f t="shared" si="38"/>
        <v>0</v>
      </c>
      <c r="K350" s="10">
        <f t="shared" si="39"/>
        <v>0</v>
      </c>
      <c r="Q350" s="100" t="s">
        <v>474</v>
      </c>
    </row>
    <row r="351" spans="1:17" ht="16" customHeight="1" x14ac:dyDescent="0.2">
      <c r="A351" s="89" t="s">
        <v>561</v>
      </c>
      <c r="B351" s="34">
        <v>0</v>
      </c>
      <c r="C351" s="6"/>
      <c r="D351" s="17"/>
      <c r="E351" s="5">
        <v>0</v>
      </c>
      <c r="F351" s="18">
        <f t="shared" si="35"/>
        <v>1.0000000000000018E-4</v>
      </c>
      <c r="G351" s="19" t="str">
        <f t="shared" si="36"/>
        <v>no DCF</v>
      </c>
      <c r="H351" s="18">
        <f t="shared" si="40"/>
        <v>9.9999999999999995E-7</v>
      </c>
      <c r="I351" s="9" t="str">
        <f t="shared" si="37"/>
        <v/>
      </c>
      <c r="J351" s="18" t="str">
        <f t="shared" si="38"/>
        <v/>
      </c>
      <c r="K351" s="10" t="str">
        <f t="shared" si="39"/>
        <v/>
      </c>
      <c r="Q351" s="100" t="s">
        <v>476</v>
      </c>
    </row>
    <row r="352" spans="1:17" ht="15" customHeight="1" x14ac:dyDescent="0.2">
      <c r="A352" s="91" t="s">
        <v>562</v>
      </c>
      <c r="B352" s="34">
        <v>0</v>
      </c>
      <c r="C352" s="6"/>
      <c r="D352" s="17"/>
      <c r="E352" s="5">
        <v>0</v>
      </c>
      <c r="F352" s="18">
        <f t="shared" si="35"/>
        <v>1.0000000000000018E-4</v>
      </c>
      <c r="G352" s="19">
        <f t="shared" si="36"/>
        <v>1E-3</v>
      </c>
      <c r="H352" s="18">
        <f t="shared" si="40"/>
        <v>9.9999999999999995E-7</v>
      </c>
      <c r="I352" s="9">
        <f t="shared" si="37"/>
        <v>0</v>
      </c>
      <c r="J352" s="18">
        <f t="shared" si="38"/>
        <v>0</v>
      </c>
      <c r="K352" s="10">
        <f t="shared" si="39"/>
        <v>0</v>
      </c>
      <c r="Q352" s="100" t="s">
        <v>478</v>
      </c>
    </row>
    <row r="353" spans="1:17" ht="16" customHeight="1" x14ac:dyDescent="0.2">
      <c r="A353" s="91" t="s">
        <v>563</v>
      </c>
      <c r="B353" s="34">
        <v>0</v>
      </c>
      <c r="C353" s="6"/>
      <c r="D353" s="17"/>
      <c r="E353" s="5">
        <v>0</v>
      </c>
      <c r="F353" s="18">
        <f t="shared" si="35"/>
        <v>1.0000000000000018E-4</v>
      </c>
      <c r="G353" s="19" t="str">
        <f t="shared" si="36"/>
        <v>no DCF</v>
      </c>
      <c r="H353" s="18">
        <f t="shared" si="40"/>
        <v>9.9999999999999995E-7</v>
      </c>
      <c r="I353" s="9" t="str">
        <f t="shared" si="37"/>
        <v/>
      </c>
      <c r="J353" s="18" t="str">
        <f t="shared" si="38"/>
        <v/>
      </c>
      <c r="K353" s="10" t="str">
        <f t="shared" si="39"/>
        <v/>
      </c>
      <c r="Q353" s="100" t="s">
        <v>479</v>
      </c>
    </row>
    <row r="354" spans="1:17" ht="16" customHeight="1" x14ac:dyDescent="0.2">
      <c r="A354" s="89" t="s">
        <v>564</v>
      </c>
      <c r="B354" s="34">
        <v>0</v>
      </c>
      <c r="C354" s="6"/>
      <c r="D354" s="17"/>
      <c r="E354" s="5">
        <v>0</v>
      </c>
      <c r="F354" s="18">
        <f t="shared" si="35"/>
        <v>1.0000000000000018E-4</v>
      </c>
      <c r="G354" s="19" t="str">
        <f t="shared" si="36"/>
        <v>no DCF</v>
      </c>
      <c r="H354" s="18">
        <f t="shared" si="40"/>
        <v>9.9999999999999995E-7</v>
      </c>
      <c r="I354" s="9" t="str">
        <f t="shared" si="37"/>
        <v/>
      </c>
      <c r="J354" s="18" t="str">
        <f t="shared" si="38"/>
        <v/>
      </c>
      <c r="K354" s="10" t="str">
        <f t="shared" si="39"/>
        <v/>
      </c>
      <c r="Q354" s="100" t="s">
        <v>565</v>
      </c>
    </row>
    <row r="355" spans="1:17" ht="15" customHeight="1" x14ac:dyDescent="0.2">
      <c r="A355" s="89" t="s">
        <v>566</v>
      </c>
      <c r="B355" s="34">
        <v>0</v>
      </c>
      <c r="C355" s="6"/>
      <c r="D355" s="17"/>
      <c r="E355" s="5">
        <v>0</v>
      </c>
      <c r="F355" s="18">
        <f t="shared" si="35"/>
        <v>1.0000000000000018E-4</v>
      </c>
      <c r="G355" s="19">
        <f t="shared" si="36"/>
        <v>1E-4</v>
      </c>
      <c r="H355" s="18">
        <f t="shared" si="40"/>
        <v>9.9999999999999995E-7</v>
      </c>
      <c r="I355" s="9">
        <f t="shared" si="37"/>
        <v>0</v>
      </c>
      <c r="J355" s="18">
        <f t="shared" si="38"/>
        <v>0</v>
      </c>
      <c r="K355" s="10">
        <f t="shared" si="39"/>
        <v>0</v>
      </c>
      <c r="Q355" s="100" t="s">
        <v>567</v>
      </c>
    </row>
    <row r="356" spans="1:17" ht="15" customHeight="1" x14ac:dyDescent="0.2">
      <c r="A356" s="89" t="s">
        <v>568</v>
      </c>
      <c r="B356" s="34">
        <v>0</v>
      </c>
      <c r="C356" s="6"/>
      <c r="D356" s="17"/>
      <c r="E356" s="5">
        <v>0</v>
      </c>
      <c r="F356" s="18">
        <f t="shared" si="35"/>
        <v>1.0000000000000018E-4</v>
      </c>
      <c r="G356" s="19">
        <f t="shared" si="36"/>
        <v>1.1E-5</v>
      </c>
      <c r="H356" s="18">
        <f t="shared" si="40"/>
        <v>9.9999999999999995E-7</v>
      </c>
      <c r="I356" s="9">
        <f t="shared" si="37"/>
        <v>0</v>
      </c>
      <c r="J356" s="18">
        <f t="shared" si="38"/>
        <v>0</v>
      </c>
      <c r="K356" s="10">
        <f t="shared" si="39"/>
        <v>0</v>
      </c>
      <c r="Q356" s="100" t="s">
        <v>569</v>
      </c>
    </row>
    <row r="357" spans="1:17" ht="15" customHeight="1" x14ac:dyDescent="0.2">
      <c r="A357" s="89" t="s">
        <v>570</v>
      </c>
      <c r="B357" s="34">
        <v>0</v>
      </c>
      <c r="C357" s="6"/>
      <c r="D357" s="17"/>
      <c r="E357" s="5">
        <v>0</v>
      </c>
      <c r="F357" s="18">
        <f t="shared" si="35"/>
        <v>1.0000000000000018E-4</v>
      </c>
      <c r="G357" s="19">
        <f t="shared" si="36"/>
        <v>5.8E-4</v>
      </c>
      <c r="H357" s="18">
        <f t="shared" si="40"/>
        <v>9.9999999999999995E-7</v>
      </c>
      <c r="I357" s="9">
        <f t="shared" si="37"/>
        <v>0</v>
      </c>
      <c r="J357" s="18">
        <f t="shared" si="38"/>
        <v>0</v>
      </c>
      <c r="K357" s="10">
        <f t="shared" si="39"/>
        <v>0</v>
      </c>
      <c r="Q357" s="100" t="s">
        <v>571</v>
      </c>
    </row>
    <row r="358" spans="1:17" ht="15" customHeight="1" x14ac:dyDescent="0.2">
      <c r="A358" s="89" t="s">
        <v>572</v>
      </c>
      <c r="B358" s="34">
        <v>0</v>
      </c>
      <c r="C358" s="6"/>
      <c r="D358" s="17"/>
      <c r="E358" s="5">
        <v>0</v>
      </c>
      <c r="F358" s="18">
        <f t="shared" si="35"/>
        <v>1.0000000000000018E-4</v>
      </c>
      <c r="G358" s="19">
        <f t="shared" si="36"/>
        <v>1.9E-3</v>
      </c>
      <c r="H358" s="18">
        <f t="shared" si="40"/>
        <v>9.9999999999999995E-7</v>
      </c>
      <c r="I358" s="9">
        <f t="shared" si="37"/>
        <v>0</v>
      </c>
      <c r="J358" s="18">
        <f t="shared" si="38"/>
        <v>0</v>
      </c>
      <c r="K358" s="10">
        <f t="shared" si="39"/>
        <v>0</v>
      </c>
      <c r="Q358" s="100" t="s">
        <v>573</v>
      </c>
    </row>
    <row r="359" spans="1:17" ht="15" customHeight="1" x14ac:dyDescent="0.2">
      <c r="A359" s="89" t="s">
        <v>574</v>
      </c>
      <c r="B359" s="34">
        <v>0</v>
      </c>
      <c r="C359" s="6"/>
      <c r="D359" s="17"/>
      <c r="E359" s="5">
        <v>0</v>
      </c>
      <c r="F359" s="18">
        <f t="shared" si="35"/>
        <v>1.0000000000000018E-4</v>
      </c>
      <c r="G359" s="19">
        <f t="shared" si="36"/>
        <v>1.9000000000000001E-4</v>
      </c>
      <c r="H359" s="18">
        <f t="shared" si="40"/>
        <v>9.9999999999999995E-7</v>
      </c>
      <c r="I359" s="9">
        <f t="shared" si="37"/>
        <v>0</v>
      </c>
      <c r="J359" s="18">
        <f t="shared" si="38"/>
        <v>0</v>
      </c>
      <c r="K359" s="10">
        <f t="shared" si="39"/>
        <v>0</v>
      </c>
      <c r="Q359" s="100" t="s">
        <v>480</v>
      </c>
    </row>
    <row r="360" spans="1:17" ht="16" customHeight="1" x14ac:dyDescent="0.2">
      <c r="A360" s="89" t="s">
        <v>575</v>
      </c>
      <c r="B360" s="34">
        <v>0</v>
      </c>
      <c r="C360" s="6"/>
      <c r="D360" s="17"/>
      <c r="E360" s="5">
        <v>0</v>
      </c>
      <c r="F360" s="18">
        <f t="shared" si="35"/>
        <v>1.0000000000000018E-4</v>
      </c>
      <c r="G360" s="19" t="str">
        <f t="shared" si="36"/>
        <v>no DCF</v>
      </c>
      <c r="H360" s="18">
        <f t="shared" si="40"/>
        <v>9.9999999999999995E-7</v>
      </c>
      <c r="I360" s="9" t="str">
        <f t="shared" si="37"/>
        <v/>
      </c>
      <c r="J360" s="18" t="str">
        <f t="shared" si="38"/>
        <v/>
      </c>
      <c r="K360" s="10" t="str">
        <f t="shared" si="39"/>
        <v/>
      </c>
      <c r="Q360" s="100" t="s">
        <v>489</v>
      </c>
    </row>
    <row r="361" spans="1:17" ht="15" customHeight="1" x14ac:dyDescent="0.2">
      <c r="A361" s="91" t="s">
        <v>576</v>
      </c>
      <c r="B361" s="34">
        <v>0</v>
      </c>
      <c r="C361" s="6"/>
      <c r="D361" s="17"/>
      <c r="E361" s="5">
        <v>0</v>
      </c>
      <c r="F361" s="18">
        <f t="shared" si="35"/>
        <v>1.0000000000000018E-4</v>
      </c>
      <c r="G361" s="19">
        <f t="shared" si="36"/>
        <v>2.0999999999999999E-5</v>
      </c>
      <c r="H361" s="18">
        <f t="shared" si="40"/>
        <v>9.9999999999999995E-7</v>
      </c>
      <c r="I361" s="9">
        <f t="shared" si="37"/>
        <v>0</v>
      </c>
      <c r="J361" s="18">
        <f t="shared" si="38"/>
        <v>0</v>
      </c>
      <c r="K361" s="10">
        <f t="shared" si="39"/>
        <v>0</v>
      </c>
      <c r="Q361" s="100" t="s">
        <v>577</v>
      </c>
    </row>
    <row r="362" spans="1:17" ht="16" customHeight="1" x14ac:dyDescent="0.2">
      <c r="A362" s="91" t="s">
        <v>578</v>
      </c>
      <c r="B362" s="34">
        <v>0</v>
      </c>
      <c r="C362" s="6"/>
      <c r="D362" s="17"/>
      <c r="E362" s="5">
        <v>0</v>
      </c>
      <c r="F362" s="18">
        <f t="shared" si="35"/>
        <v>1.0000000000000018E-4</v>
      </c>
      <c r="G362" s="19" t="str">
        <f t="shared" si="36"/>
        <v>no DCF</v>
      </c>
      <c r="H362" s="18">
        <f t="shared" si="40"/>
        <v>9.9999999999999995E-7</v>
      </c>
      <c r="I362" s="9" t="str">
        <f t="shared" si="37"/>
        <v/>
      </c>
      <c r="J362" s="18" t="str">
        <f t="shared" si="38"/>
        <v/>
      </c>
      <c r="K362" s="10" t="str">
        <f t="shared" si="39"/>
        <v/>
      </c>
      <c r="Q362" s="100" t="s">
        <v>493</v>
      </c>
    </row>
    <row r="363" spans="1:17" ht="16" customHeight="1" x14ac:dyDescent="0.2">
      <c r="A363" s="91" t="s">
        <v>579</v>
      </c>
      <c r="B363" s="34">
        <v>0</v>
      </c>
      <c r="C363" s="6"/>
      <c r="D363" s="17"/>
      <c r="E363" s="5">
        <v>0</v>
      </c>
      <c r="F363" s="18">
        <f t="shared" si="35"/>
        <v>1.0000000000000018E-4</v>
      </c>
      <c r="G363" s="19" t="str">
        <f t="shared" si="36"/>
        <v>no DCF</v>
      </c>
      <c r="H363" s="18">
        <f t="shared" si="40"/>
        <v>9.9999999999999995E-7</v>
      </c>
      <c r="I363" s="9" t="str">
        <f t="shared" si="37"/>
        <v/>
      </c>
      <c r="J363" s="18" t="str">
        <f t="shared" si="38"/>
        <v/>
      </c>
      <c r="K363" s="10" t="str">
        <f t="shared" si="39"/>
        <v/>
      </c>
      <c r="Q363" s="100" t="s">
        <v>495</v>
      </c>
    </row>
    <row r="364" spans="1:17" ht="16" customHeight="1" x14ac:dyDescent="0.2">
      <c r="A364" s="91" t="s">
        <v>580</v>
      </c>
      <c r="B364" s="34">
        <v>0</v>
      </c>
      <c r="C364" s="6"/>
      <c r="D364" s="17"/>
      <c r="E364" s="5">
        <v>0</v>
      </c>
      <c r="F364" s="18">
        <f t="shared" si="35"/>
        <v>1.0000000000000018E-4</v>
      </c>
      <c r="G364" s="19" t="str">
        <f t="shared" si="36"/>
        <v>no DCF</v>
      </c>
      <c r="H364" s="18">
        <f t="shared" si="40"/>
        <v>9.9999999999999995E-7</v>
      </c>
      <c r="I364" s="9" t="str">
        <f t="shared" si="37"/>
        <v/>
      </c>
      <c r="J364" s="18" t="str">
        <f t="shared" si="38"/>
        <v/>
      </c>
      <c r="K364" s="10" t="str">
        <f t="shared" si="39"/>
        <v/>
      </c>
      <c r="Q364" s="100" t="s">
        <v>496</v>
      </c>
    </row>
    <row r="365" spans="1:17" ht="16" customHeight="1" x14ac:dyDescent="0.2">
      <c r="A365" s="91" t="s">
        <v>581</v>
      </c>
      <c r="B365" s="34">
        <v>0</v>
      </c>
      <c r="C365" s="6"/>
      <c r="D365" s="17"/>
      <c r="E365" s="5">
        <v>0</v>
      </c>
      <c r="F365" s="18">
        <f t="shared" si="35"/>
        <v>1.0000000000000018E-4</v>
      </c>
      <c r="G365" s="19" t="str">
        <f t="shared" si="36"/>
        <v>no DCF</v>
      </c>
      <c r="H365" s="18">
        <f t="shared" si="40"/>
        <v>9.9999999999999995E-7</v>
      </c>
      <c r="I365" s="9" t="str">
        <f t="shared" si="37"/>
        <v/>
      </c>
      <c r="J365" s="18" t="str">
        <f t="shared" si="38"/>
        <v/>
      </c>
      <c r="K365" s="10" t="str">
        <f t="shared" si="39"/>
        <v/>
      </c>
      <c r="Q365" s="100" t="s">
        <v>497</v>
      </c>
    </row>
    <row r="366" spans="1:17" ht="16" customHeight="1" x14ac:dyDescent="0.2">
      <c r="A366" s="91" t="s">
        <v>582</v>
      </c>
      <c r="B366" s="34">
        <v>0</v>
      </c>
      <c r="C366" s="6"/>
      <c r="D366" s="17"/>
      <c r="E366" s="5">
        <v>0</v>
      </c>
      <c r="F366" s="18">
        <f t="shared" si="35"/>
        <v>1.0000000000000018E-4</v>
      </c>
      <c r="G366" s="19" t="str">
        <f t="shared" si="36"/>
        <v>no DCF</v>
      </c>
      <c r="H366" s="18">
        <f t="shared" si="40"/>
        <v>9.9999999999999995E-7</v>
      </c>
      <c r="I366" s="9" t="str">
        <f t="shared" si="37"/>
        <v/>
      </c>
      <c r="J366" s="18" t="str">
        <f t="shared" si="38"/>
        <v/>
      </c>
      <c r="K366" s="10" t="str">
        <f t="shared" si="39"/>
        <v/>
      </c>
      <c r="Q366" s="100" t="s">
        <v>498</v>
      </c>
    </row>
    <row r="367" spans="1:17" ht="16" customHeight="1" x14ac:dyDescent="0.2">
      <c r="A367" s="91" t="s">
        <v>583</v>
      </c>
      <c r="B367" s="34">
        <v>0</v>
      </c>
      <c r="C367" s="6"/>
      <c r="D367" s="17"/>
      <c r="E367" s="5">
        <v>0</v>
      </c>
      <c r="F367" s="18">
        <f t="shared" si="35"/>
        <v>1.0000000000000018E-4</v>
      </c>
      <c r="G367" s="19" t="str">
        <f t="shared" si="36"/>
        <v>no DCF</v>
      </c>
      <c r="H367" s="18">
        <f t="shared" ref="H367:H397" si="41">IFERROR(IF(OR($B367&gt;$I$4,$B367= ""), IF($I$4&lt;=VLOOKUP($A367,DCF,18,FALSE),0.000001,IF(AND($I$4&gt;VLOOKUP($A367,DCF,18,FALSE),$I$4&lt;VLOOKUP($A367,DCF,20,FALSE)),0.001,IF($I$4&gt;VLOOKUP($A367,DCF,20,FALSE),1))), IF($B367&lt;=VLOOKUP($A367,DCF,18,FALSE),0.000001,IF(AND($B367&gt;VLOOKUP($A367,DCF,18,FALSE),$B367&lt;VLOOKUP($A367,DCF,20,FALSE)),0.001,IF($B367&gt;VLOOKUP($A367,DCF,20,FALSE),1)))),"")</f>
        <v>9.9999999999999995E-7</v>
      </c>
      <c r="I367" s="9" t="str">
        <f t="shared" si="37"/>
        <v/>
      </c>
      <c r="J367" s="18" t="str">
        <f t="shared" si="38"/>
        <v/>
      </c>
      <c r="K367" s="10" t="str">
        <f t="shared" si="39"/>
        <v/>
      </c>
      <c r="Q367" s="100" t="s">
        <v>499</v>
      </c>
    </row>
    <row r="368" spans="1:17" ht="16" customHeight="1" x14ac:dyDescent="0.2">
      <c r="A368" s="89" t="s">
        <v>584</v>
      </c>
      <c r="B368" s="34">
        <v>0</v>
      </c>
      <c r="C368" s="6"/>
      <c r="D368" s="17"/>
      <c r="E368" s="5">
        <v>0</v>
      </c>
      <c r="F368" s="18">
        <f t="shared" si="35"/>
        <v>1.0000000000000018E-4</v>
      </c>
      <c r="G368" s="19" t="str">
        <f t="shared" si="36"/>
        <v>no DCF</v>
      </c>
      <c r="H368" s="18">
        <f t="shared" si="41"/>
        <v>9.9999999999999995E-7</v>
      </c>
      <c r="I368" s="9" t="str">
        <f t="shared" si="37"/>
        <v/>
      </c>
      <c r="J368" s="18" t="str">
        <f t="shared" si="38"/>
        <v/>
      </c>
      <c r="K368" s="10" t="str">
        <f t="shared" si="39"/>
        <v/>
      </c>
      <c r="Q368" s="100" t="s">
        <v>501</v>
      </c>
    </row>
    <row r="369" spans="1:17" ht="15" customHeight="1" x14ac:dyDescent="0.2">
      <c r="A369" s="89" t="s">
        <v>585</v>
      </c>
      <c r="B369" s="34">
        <v>0</v>
      </c>
      <c r="C369" s="6"/>
      <c r="D369" s="17"/>
      <c r="E369" s="5">
        <v>0</v>
      </c>
      <c r="F369" s="18">
        <f t="shared" si="35"/>
        <v>1.0000000000000018E-4</v>
      </c>
      <c r="G369" s="19">
        <f t="shared" si="36"/>
        <v>8.0000000000000004E-4</v>
      </c>
      <c r="H369" s="18">
        <f t="shared" si="41"/>
        <v>9.9999999999999995E-7</v>
      </c>
      <c r="I369" s="9">
        <f t="shared" si="37"/>
        <v>0</v>
      </c>
      <c r="J369" s="18">
        <f t="shared" si="38"/>
        <v>0</v>
      </c>
      <c r="K369" s="10">
        <f t="shared" si="39"/>
        <v>0</v>
      </c>
      <c r="Q369" s="100" t="s">
        <v>586</v>
      </c>
    </row>
    <row r="370" spans="1:17" ht="16" customHeight="1" x14ac:dyDescent="0.2">
      <c r="A370" s="89" t="s">
        <v>587</v>
      </c>
      <c r="B370" s="34">
        <v>0</v>
      </c>
      <c r="C370" s="6"/>
      <c r="D370" s="17"/>
      <c r="E370" s="5">
        <v>0</v>
      </c>
      <c r="F370" s="18">
        <f t="shared" si="35"/>
        <v>1.0000000000000018E-4</v>
      </c>
      <c r="G370" s="19" t="str">
        <f t="shared" si="36"/>
        <v>no DCF</v>
      </c>
      <c r="H370" s="18">
        <f t="shared" si="41"/>
        <v>9.9999999999999995E-7</v>
      </c>
      <c r="I370" s="9" t="str">
        <f t="shared" si="37"/>
        <v/>
      </c>
      <c r="J370" s="18" t="str">
        <f t="shared" si="38"/>
        <v/>
      </c>
      <c r="K370" s="10" t="str">
        <f t="shared" si="39"/>
        <v/>
      </c>
      <c r="Q370" s="100" t="s">
        <v>588</v>
      </c>
    </row>
    <row r="371" spans="1:17" ht="16" customHeight="1" x14ac:dyDescent="0.2">
      <c r="A371" s="89" t="s">
        <v>589</v>
      </c>
      <c r="B371" s="34">
        <v>0</v>
      </c>
      <c r="C371" s="6"/>
      <c r="D371" s="17"/>
      <c r="E371" s="5">
        <v>0</v>
      </c>
      <c r="F371" s="18">
        <f t="shared" si="35"/>
        <v>1.0000000000000018E-4</v>
      </c>
      <c r="G371" s="19" t="str">
        <f t="shared" si="36"/>
        <v>no DCF</v>
      </c>
      <c r="H371" s="18">
        <f t="shared" si="41"/>
        <v>9.9999999999999995E-7</v>
      </c>
      <c r="I371" s="9" t="str">
        <f t="shared" si="37"/>
        <v/>
      </c>
      <c r="J371" s="18" t="str">
        <f t="shared" si="38"/>
        <v/>
      </c>
      <c r="K371" s="10" t="str">
        <f t="shared" si="39"/>
        <v/>
      </c>
      <c r="Q371" s="100" t="s">
        <v>590</v>
      </c>
    </row>
    <row r="372" spans="1:17" ht="16" customHeight="1" x14ac:dyDescent="0.2">
      <c r="A372" s="91" t="s">
        <v>591</v>
      </c>
      <c r="B372" s="34">
        <v>0</v>
      </c>
      <c r="C372" s="6"/>
      <c r="D372" s="17"/>
      <c r="E372" s="5">
        <v>0</v>
      </c>
      <c r="F372" s="18">
        <f t="shared" si="35"/>
        <v>1.0000000000000018E-4</v>
      </c>
      <c r="G372" s="19" t="str">
        <f t="shared" si="36"/>
        <v>no DCF</v>
      </c>
      <c r="H372" s="18">
        <f t="shared" si="41"/>
        <v>9.9999999999999995E-7</v>
      </c>
      <c r="I372" s="9" t="str">
        <f t="shared" si="37"/>
        <v/>
      </c>
      <c r="J372" s="18" t="str">
        <f t="shared" si="38"/>
        <v/>
      </c>
      <c r="K372" s="10" t="str">
        <f t="shared" si="39"/>
        <v/>
      </c>
      <c r="Q372" s="100" t="s">
        <v>592</v>
      </c>
    </row>
    <row r="373" spans="1:17" ht="16" customHeight="1" x14ac:dyDescent="0.2">
      <c r="A373" s="89" t="s">
        <v>593</v>
      </c>
      <c r="B373" s="34">
        <v>0</v>
      </c>
      <c r="C373" s="6"/>
      <c r="D373" s="17"/>
      <c r="E373" s="5">
        <v>0</v>
      </c>
      <c r="F373" s="18">
        <f t="shared" si="35"/>
        <v>1.0000000000000018E-4</v>
      </c>
      <c r="G373" s="19" t="str">
        <f t="shared" si="36"/>
        <v>no DCF</v>
      </c>
      <c r="H373" s="18">
        <f t="shared" si="41"/>
        <v>9.9999999999999995E-7</v>
      </c>
      <c r="I373" s="9" t="str">
        <f t="shared" si="37"/>
        <v/>
      </c>
      <c r="J373" s="18" t="str">
        <f t="shared" si="38"/>
        <v/>
      </c>
      <c r="K373" s="10" t="str">
        <f t="shared" si="39"/>
        <v/>
      </c>
      <c r="Q373" s="100" t="s">
        <v>594</v>
      </c>
    </row>
    <row r="374" spans="1:17" ht="16" customHeight="1" x14ac:dyDescent="0.2">
      <c r="A374" s="91" t="s">
        <v>595</v>
      </c>
      <c r="B374" s="34">
        <v>0</v>
      </c>
      <c r="C374" s="6"/>
      <c r="D374" s="17"/>
      <c r="E374" s="5">
        <v>0</v>
      </c>
      <c r="F374" s="18">
        <f t="shared" si="35"/>
        <v>1.0000000000000018E-4</v>
      </c>
      <c r="G374" s="19" t="str">
        <f t="shared" si="36"/>
        <v>no DCF</v>
      </c>
      <c r="H374" s="18">
        <f t="shared" si="41"/>
        <v>9.9999999999999995E-7</v>
      </c>
      <c r="I374" s="9" t="str">
        <f t="shared" si="37"/>
        <v/>
      </c>
      <c r="J374" s="18" t="str">
        <f t="shared" si="38"/>
        <v/>
      </c>
      <c r="K374" s="10" t="str">
        <f t="shared" si="39"/>
        <v/>
      </c>
      <c r="Q374" s="100" t="s">
        <v>596</v>
      </c>
    </row>
    <row r="375" spans="1:17" ht="16" customHeight="1" x14ac:dyDescent="0.2">
      <c r="A375" s="89" t="s">
        <v>597</v>
      </c>
      <c r="B375" s="34">
        <v>0</v>
      </c>
      <c r="C375" s="6"/>
      <c r="D375" s="17"/>
      <c r="E375" s="5">
        <v>0</v>
      </c>
      <c r="F375" s="18">
        <f t="shared" si="35"/>
        <v>1.0000000000000018E-4</v>
      </c>
      <c r="G375" s="19" t="str">
        <f t="shared" si="36"/>
        <v>no DCF</v>
      </c>
      <c r="H375" s="18">
        <f t="shared" si="41"/>
        <v>9.9999999999999995E-7</v>
      </c>
      <c r="I375" s="9" t="str">
        <f t="shared" si="37"/>
        <v/>
      </c>
      <c r="J375" s="18" t="str">
        <f t="shared" si="38"/>
        <v/>
      </c>
      <c r="K375" s="10" t="str">
        <f t="shared" si="39"/>
        <v/>
      </c>
      <c r="Q375" s="100" t="s">
        <v>598</v>
      </c>
    </row>
    <row r="376" spans="1:17" ht="15" customHeight="1" x14ac:dyDescent="0.2">
      <c r="A376" s="89" t="s">
        <v>599</v>
      </c>
      <c r="B376" s="34">
        <v>0</v>
      </c>
      <c r="C376" s="6"/>
      <c r="D376" s="17"/>
      <c r="E376" s="5">
        <v>0</v>
      </c>
      <c r="F376" s="18">
        <f t="shared" si="35"/>
        <v>1.0000000000000018E-4</v>
      </c>
      <c r="G376" s="19">
        <f t="shared" si="36"/>
        <v>9E-13</v>
      </c>
      <c r="H376" s="18">
        <f t="shared" si="41"/>
        <v>9.9999999999999995E-7</v>
      </c>
      <c r="I376" s="9">
        <f t="shared" si="37"/>
        <v>0</v>
      </c>
      <c r="J376" s="18">
        <f t="shared" si="38"/>
        <v>0</v>
      </c>
      <c r="K376" s="10">
        <f t="shared" si="39"/>
        <v>0</v>
      </c>
      <c r="Q376" s="100" t="s">
        <v>505</v>
      </c>
    </row>
    <row r="377" spans="1:17" ht="15" customHeight="1" x14ac:dyDescent="0.2">
      <c r="A377" s="91" t="s">
        <v>600</v>
      </c>
      <c r="B377" s="34">
        <v>0</v>
      </c>
      <c r="C377" s="6"/>
      <c r="D377" s="17"/>
      <c r="E377" s="5">
        <v>0</v>
      </c>
      <c r="F377" s="18">
        <f t="shared" si="35"/>
        <v>1.0000000000000018E-4</v>
      </c>
      <c r="G377" s="19">
        <f t="shared" si="36"/>
        <v>4.1000000000000003E-9</v>
      </c>
      <c r="H377" s="18">
        <f t="shared" si="41"/>
        <v>9.9999999999999995E-7</v>
      </c>
      <c r="I377" s="9">
        <f t="shared" si="37"/>
        <v>0</v>
      </c>
      <c r="J377" s="18">
        <f t="shared" si="38"/>
        <v>0</v>
      </c>
      <c r="K377" s="10">
        <f t="shared" si="39"/>
        <v>0</v>
      </c>
      <c r="Q377" s="100" t="s">
        <v>507</v>
      </c>
    </row>
    <row r="378" spans="1:17" ht="16" customHeight="1" x14ac:dyDescent="0.2">
      <c r="A378" s="91" t="s">
        <v>601</v>
      </c>
      <c r="B378" s="34">
        <v>0</v>
      </c>
      <c r="C378" s="6"/>
      <c r="D378" s="17"/>
      <c r="E378" s="5">
        <v>0</v>
      </c>
      <c r="F378" s="18">
        <f t="shared" si="35"/>
        <v>1.0000000000000018E-4</v>
      </c>
      <c r="G378" s="19" t="str">
        <f t="shared" si="36"/>
        <v>no DCF</v>
      </c>
      <c r="H378" s="18">
        <f t="shared" si="41"/>
        <v>9.9999999999999995E-7</v>
      </c>
      <c r="I378" s="9" t="str">
        <f t="shared" si="37"/>
        <v/>
      </c>
      <c r="J378" s="18" t="str">
        <f t="shared" si="38"/>
        <v/>
      </c>
      <c r="K378" s="10" t="str">
        <f t="shared" si="39"/>
        <v/>
      </c>
      <c r="Q378" s="100" t="s">
        <v>509</v>
      </c>
    </row>
    <row r="379" spans="1:17" ht="16" customHeight="1" x14ac:dyDescent="0.2">
      <c r="A379" s="89" t="s">
        <v>602</v>
      </c>
      <c r="B379" s="34">
        <v>0</v>
      </c>
      <c r="C379" s="6"/>
      <c r="D379" s="17"/>
      <c r="E379" s="5">
        <v>0</v>
      </c>
      <c r="F379" s="18">
        <f t="shared" si="35"/>
        <v>1.0000000000000018E-4</v>
      </c>
      <c r="G379" s="19" t="str">
        <f t="shared" si="36"/>
        <v>no DCF</v>
      </c>
      <c r="H379" s="18">
        <f t="shared" si="41"/>
        <v>9.9999999999999995E-7</v>
      </c>
      <c r="I379" s="9" t="str">
        <f t="shared" si="37"/>
        <v/>
      </c>
      <c r="J379" s="18" t="str">
        <f t="shared" si="38"/>
        <v/>
      </c>
      <c r="K379" s="10" t="str">
        <f t="shared" si="39"/>
        <v/>
      </c>
      <c r="Q379" s="100" t="s">
        <v>511</v>
      </c>
    </row>
    <row r="380" spans="1:17" ht="16" customHeight="1" x14ac:dyDescent="0.2">
      <c r="A380" s="89" t="s">
        <v>603</v>
      </c>
      <c r="B380" s="34">
        <v>0</v>
      </c>
      <c r="C380" s="6"/>
      <c r="D380" s="17"/>
      <c r="E380" s="5">
        <v>0</v>
      </c>
      <c r="F380" s="18">
        <f t="shared" si="35"/>
        <v>1.0000000000000018E-4</v>
      </c>
      <c r="G380" s="19" t="str">
        <f t="shared" si="36"/>
        <v>no DCF</v>
      </c>
      <c r="H380" s="18">
        <f t="shared" si="41"/>
        <v>9.9999999999999995E-7</v>
      </c>
      <c r="I380" s="9" t="str">
        <f t="shared" si="37"/>
        <v/>
      </c>
      <c r="J380" s="18" t="str">
        <f t="shared" si="38"/>
        <v/>
      </c>
      <c r="K380" s="10" t="str">
        <f t="shared" si="39"/>
        <v/>
      </c>
      <c r="Q380" s="100" t="s">
        <v>513</v>
      </c>
    </row>
    <row r="381" spans="1:17" ht="15" customHeight="1" x14ac:dyDescent="0.2">
      <c r="A381" s="89" t="s">
        <v>604</v>
      </c>
      <c r="B381" s="34">
        <v>0</v>
      </c>
      <c r="C381" s="6"/>
      <c r="D381" s="17"/>
      <c r="E381" s="5">
        <v>0</v>
      </c>
      <c r="F381" s="18">
        <f t="shared" si="35"/>
        <v>1.0000000000000018E-4</v>
      </c>
      <c r="G381" s="19">
        <f t="shared" si="36"/>
        <v>3.7000000000000002E-3</v>
      </c>
      <c r="H381" s="18">
        <f t="shared" si="41"/>
        <v>9.9999999999999995E-7</v>
      </c>
      <c r="I381" s="9">
        <f t="shared" si="37"/>
        <v>0</v>
      </c>
      <c r="J381" s="18">
        <f t="shared" si="38"/>
        <v>0</v>
      </c>
      <c r="K381" s="10">
        <f t="shared" si="39"/>
        <v>0</v>
      </c>
      <c r="Q381" s="100" t="s">
        <v>514</v>
      </c>
    </row>
    <row r="382" spans="1:17" ht="16" customHeight="1" x14ac:dyDescent="0.2">
      <c r="A382" s="89" t="s">
        <v>605</v>
      </c>
      <c r="B382" s="34">
        <v>0</v>
      </c>
      <c r="C382" s="6"/>
      <c r="D382" s="17"/>
      <c r="E382" s="5">
        <v>0</v>
      </c>
      <c r="F382" s="18">
        <f t="shared" si="35"/>
        <v>1.0000000000000018E-4</v>
      </c>
      <c r="G382" s="19" t="str">
        <f t="shared" si="36"/>
        <v>no DCF</v>
      </c>
      <c r="H382" s="18">
        <f t="shared" si="41"/>
        <v>9.9999999999999995E-7</v>
      </c>
      <c r="I382" s="9" t="str">
        <f t="shared" si="37"/>
        <v/>
      </c>
      <c r="J382" s="18" t="str">
        <f t="shared" si="38"/>
        <v/>
      </c>
      <c r="K382" s="10" t="str">
        <f t="shared" si="39"/>
        <v/>
      </c>
      <c r="Q382" s="100" t="s">
        <v>515</v>
      </c>
    </row>
    <row r="383" spans="1:17" ht="16" customHeight="1" x14ac:dyDescent="0.2">
      <c r="A383" s="89" t="s">
        <v>606</v>
      </c>
      <c r="B383" s="34">
        <v>0</v>
      </c>
      <c r="C383" s="6"/>
      <c r="D383" s="17"/>
      <c r="E383" s="5">
        <v>0</v>
      </c>
      <c r="F383" s="18">
        <f t="shared" si="35"/>
        <v>1.0000000000000018E-4</v>
      </c>
      <c r="G383" s="19" t="str">
        <f t="shared" si="36"/>
        <v>no DCF</v>
      </c>
      <c r="H383" s="18">
        <f t="shared" si="41"/>
        <v>9.9999999999999995E-7</v>
      </c>
      <c r="I383" s="9" t="str">
        <f t="shared" si="37"/>
        <v/>
      </c>
      <c r="J383" s="18" t="str">
        <f t="shared" si="38"/>
        <v/>
      </c>
      <c r="K383" s="10" t="str">
        <f t="shared" si="39"/>
        <v/>
      </c>
      <c r="Q383" s="100" t="s">
        <v>516</v>
      </c>
    </row>
    <row r="384" spans="1:17" ht="15" customHeight="1" x14ac:dyDescent="0.2">
      <c r="A384" s="89" t="s">
        <v>607</v>
      </c>
      <c r="B384" s="34">
        <v>0</v>
      </c>
      <c r="C384" s="6"/>
      <c r="D384" s="17"/>
      <c r="E384" s="5">
        <v>0</v>
      </c>
      <c r="F384" s="18">
        <f t="shared" si="35"/>
        <v>1.0000000000000018E-4</v>
      </c>
      <c r="G384" s="19">
        <f t="shared" si="36"/>
        <v>2.6999999999999999E-5</v>
      </c>
      <c r="H384" s="18">
        <f t="shared" si="41"/>
        <v>9.9999999999999995E-7</v>
      </c>
      <c r="I384" s="9">
        <f t="shared" si="37"/>
        <v>0</v>
      </c>
      <c r="J384" s="18">
        <f t="shared" si="38"/>
        <v>0</v>
      </c>
      <c r="K384" s="10">
        <f t="shared" si="39"/>
        <v>0</v>
      </c>
      <c r="Q384" s="100" t="s">
        <v>521</v>
      </c>
    </row>
    <row r="385" spans="1:17" ht="15" customHeight="1" x14ac:dyDescent="0.2">
      <c r="A385" s="91" t="s">
        <v>608</v>
      </c>
      <c r="B385" s="34">
        <v>0</v>
      </c>
      <c r="C385" s="6"/>
      <c r="D385" s="17"/>
      <c r="E385" s="5">
        <v>0</v>
      </c>
      <c r="F385" s="18">
        <f t="shared" si="35"/>
        <v>1.0000000000000018E-4</v>
      </c>
      <c r="G385" s="19">
        <f t="shared" si="36"/>
        <v>3.1E-6</v>
      </c>
      <c r="H385" s="18">
        <f t="shared" si="41"/>
        <v>9.9999999999999995E-7</v>
      </c>
      <c r="I385" s="9">
        <f t="shared" si="37"/>
        <v>0</v>
      </c>
      <c r="J385" s="18">
        <f t="shared" si="38"/>
        <v>0</v>
      </c>
      <c r="K385" s="10">
        <f t="shared" si="39"/>
        <v>0</v>
      </c>
      <c r="Q385" s="100" t="s">
        <v>522</v>
      </c>
    </row>
    <row r="386" spans="1:17" ht="16" customHeight="1" x14ac:dyDescent="0.2">
      <c r="A386" s="91" t="s">
        <v>609</v>
      </c>
      <c r="B386" s="34">
        <v>0</v>
      </c>
      <c r="C386" s="6"/>
      <c r="D386" s="17"/>
      <c r="E386" s="5">
        <v>0</v>
      </c>
      <c r="F386" s="18">
        <f t="shared" si="35"/>
        <v>1.0000000000000018E-4</v>
      </c>
      <c r="G386" s="19" t="str">
        <f t="shared" si="36"/>
        <v>no DCF</v>
      </c>
      <c r="H386" s="18">
        <f t="shared" si="41"/>
        <v>9.9999999999999995E-7</v>
      </c>
      <c r="I386" s="9" t="str">
        <f t="shared" si="37"/>
        <v/>
      </c>
      <c r="J386" s="18" t="str">
        <f t="shared" si="38"/>
        <v/>
      </c>
      <c r="K386" s="10" t="str">
        <f t="shared" si="39"/>
        <v/>
      </c>
      <c r="Q386" s="100" t="s">
        <v>523</v>
      </c>
    </row>
    <row r="387" spans="1:17" ht="16" customHeight="1" x14ac:dyDescent="0.2">
      <c r="A387" s="91" t="s">
        <v>610</v>
      </c>
      <c r="B387" s="34">
        <v>0</v>
      </c>
      <c r="C387" s="6"/>
      <c r="D387" s="17"/>
      <c r="E387" s="5">
        <v>0</v>
      </c>
      <c r="F387" s="18">
        <f t="shared" si="35"/>
        <v>1.0000000000000018E-4</v>
      </c>
      <c r="G387" s="19" t="str">
        <f t="shared" si="36"/>
        <v>no DCF</v>
      </c>
      <c r="H387" s="18">
        <f t="shared" si="41"/>
        <v>9.9999999999999995E-7</v>
      </c>
      <c r="I387" s="9" t="str">
        <f t="shared" si="37"/>
        <v/>
      </c>
      <c r="J387" s="18" t="str">
        <f t="shared" si="38"/>
        <v/>
      </c>
      <c r="K387" s="10" t="str">
        <f t="shared" si="39"/>
        <v/>
      </c>
      <c r="Q387" s="100" t="s">
        <v>525</v>
      </c>
    </row>
    <row r="388" spans="1:17" ht="16" customHeight="1" x14ac:dyDescent="0.2">
      <c r="A388" s="89" t="s">
        <v>611</v>
      </c>
      <c r="B388" s="34">
        <v>0</v>
      </c>
      <c r="C388" s="6"/>
      <c r="D388" s="17"/>
      <c r="E388" s="5">
        <v>0</v>
      </c>
      <c r="F388" s="18">
        <f t="shared" si="35"/>
        <v>1.0000000000000018E-4</v>
      </c>
      <c r="G388" s="19" t="str">
        <f t="shared" si="36"/>
        <v>no DCF</v>
      </c>
      <c r="H388" s="18">
        <f t="shared" si="41"/>
        <v>9.9999999999999995E-7</v>
      </c>
      <c r="I388" s="9" t="str">
        <f t="shared" si="37"/>
        <v/>
      </c>
      <c r="J388" s="18" t="str">
        <f t="shared" si="38"/>
        <v/>
      </c>
      <c r="K388" s="10" t="str">
        <f t="shared" si="39"/>
        <v/>
      </c>
      <c r="Q388" s="100" t="s">
        <v>526</v>
      </c>
    </row>
    <row r="389" spans="1:17" ht="15" customHeight="1" x14ac:dyDescent="0.2">
      <c r="A389" s="89" t="s">
        <v>612</v>
      </c>
      <c r="B389" s="34">
        <v>0</v>
      </c>
      <c r="C389" s="6"/>
      <c r="D389" s="17"/>
      <c r="E389" s="5">
        <v>0</v>
      </c>
      <c r="F389" s="18">
        <f t="shared" si="35"/>
        <v>1.0000000000000018E-4</v>
      </c>
      <c r="G389" s="19">
        <f t="shared" si="36"/>
        <v>2.1000000000000001E-4</v>
      </c>
      <c r="H389" s="18">
        <f t="shared" si="41"/>
        <v>9.9999999999999995E-7</v>
      </c>
      <c r="I389" s="9">
        <f t="shared" si="37"/>
        <v>0</v>
      </c>
      <c r="J389" s="18">
        <f t="shared" si="38"/>
        <v>0</v>
      </c>
      <c r="K389" s="10">
        <f t="shared" si="39"/>
        <v>0</v>
      </c>
      <c r="Q389" s="100" t="s">
        <v>613</v>
      </c>
    </row>
    <row r="390" spans="1:17" ht="16" customHeight="1" x14ac:dyDescent="0.2">
      <c r="A390" s="89" t="s">
        <v>614</v>
      </c>
      <c r="B390" s="34">
        <v>0</v>
      </c>
      <c r="C390" s="6"/>
      <c r="D390" s="17"/>
      <c r="E390" s="5">
        <v>0</v>
      </c>
      <c r="F390" s="18">
        <f t="shared" si="35"/>
        <v>1.0000000000000018E-4</v>
      </c>
      <c r="G390" s="19" t="str">
        <f t="shared" si="36"/>
        <v>no DCF</v>
      </c>
      <c r="H390" s="18">
        <f t="shared" si="41"/>
        <v>9.9999999999999995E-7</v>
      </c>
      <c r="I390" s="9" t="str">
        <f t="shared" si="37"/>
        <v/>
      </c>
      <c r="J390" s="18" t="str">
        <f t="shared" si="38"/>
        <v/>
      </c>
      <c r="K390" s="10" t="str">
        <f t="shared" si="39"/>
        <v/>
      </c>
      <c r="Q390" s="100" t="s">
        <v>527</v>
      </c>
    </row>
    <row r="391" spans="1:17" ht="15" customHeight="1" x14ac:dyDescent="0.2">
      <c r="A391" s="89" t="s">
        <v>615</v>
      </c>
      <c r="B391" s="34">
        <v>0</v>
      </c>
      <c r="C391" s="6"/>
      <c r="D391" s="17"/>
      <c r="E391" s="5">
        <v>0</v>
      </c>
      <c r="F391" s="18">
        <f t="shared" si="35"/>
        <v>1.0000000000000018E-4</v>
      </c>
      <c r="G391" s="19">
        <f t="shared" si="36"/>
        <v>5.8E-5</v>
      </c>
      <c r="H391" s="18">
        <f t="shared" si="41"/>
        <v>9.9999999999999995E-7</v>
      </c>
      <c r="I391" s="9">
        <f t="shared" si="37"/>
        <v>0</v>
      </c>
      <c r="J391" s="18">
        <f t="shared" si="38"/>
        <v>0</v>
      </c>
      <c r="K391" s="10">
        <f t="shared" si="39"/>
        <v>0</v>
      </c>
      <c r="Q391" s="100" t="s">
        <v>528</v>
      </c>
    </row>
    <row r="392" spans="1:17" ht="15" customHeight="1" x14ac:dyDescent="0.2">
      <c r="A392" s="89" t="s">
        <v>616</v>
      </c>
      <c r="B392" s="34">
        <v>0</v>
      </c>
      <c r="C392" s="6"/>
      <c r="D392" s="17"/>
      <c r="E392" s="5">
        <v>0</v>
      </c>
      <c r="F392" s="18">
        <f t="shared" si="35"/>
        <v>1.0000000000000018E-4</v>
      </c>
      <c r="G392" s="19">
        <f t="shared" si="36"/>
        <v>8.1999999999999998E-7</v>
      </c>
      <c r="H392" s="18">
        <f t="shared" si="41"/>
        <v>9.9999999999999995E-7</v>
      </c>
      <c r="I392" s="9">
        <f t="shared" si="37"/>
        <v>0</v>
      </c>
      <c r="J392" s="18">
        <f t="shared" si="38"/>
        <v>0</v>
      </c>
      <c r="K392" s="10">
        <f t="shared" si="39"/>
        <v>0</v>
      </c>
      <c r="Q392" s="100" t="s">
        <v>529</v>
      </c>
    </row>
    <row r="393" spans="1:17" ht="16" customHeight="1" x14ac:dyDescent="0.2">
      <c r="A393" s="89" t="s">
        <v>617</v>
      </c>
      <c r="B393" s="34">
        <v>0</v>
      </c>
      <c r="C393" s="6"/>
      <c r="D393" s="17"/>
      <c r="E393" s="5">
        <v>0</v>
      </c>
      <c r="F393" s="18">
        <f t="shared" ref="F393:F456" si="42">IF(A393="","",IF($K$4="","", IF(H393=1, 1,(1-0.99)^$K$4)))</f>
        <v>1.0000000000000018E-4</v>
      </c>
      <c r="G393" s="19" t="str">
        <f t="shared" ref="G393:G456" si="43">IFERROR(IF($C$4="CFA", VLOOKUP($A393,DCF,3,FALSE), IF($C$4="CITRC",VLOOKUP($A393,DCF,4,FALSE),IF($C$4="INTEC", VLOOKUP($A393,DCF,5,FALSE),IF($C$4="INTECMS", VLOOKUP($A393,DCF,6,FALSE), IF($C$4="MFC",VLOOKUP($A393,DCF,7,FALSE), IF($C$4="MFCMS", VLOOKUP($A393,DCF,8,FALSE),IF($C$4="NRF",VLOOKUP($A393,DCF,9,FALSE), IF($C$4="NSTR", VLOOKUP($A393,DCF,10,FALSE), IF($C$4="REC", VLOOKUP($A393,DCF,11,FALSE), IF($C$4="ATRComplex", VLOOKUP($A393,DCF,12,FALSE), IF($C$4="ATR", VLOOKUP($A393,DCF,13,FALSE),IF($C$4="ATRMTR", VLOOKUP($A393,DCF,14,FALSE),IF($C$4="RWMC", VLOOKUP($A393,DCF,15,FALSE),IF($C$4="SMC", VLOOKUP($A393,DCF,16,FALSE),IF($C$4="RRTRSouth", VLOOKUP($A393,DCF,17,FALSE), ""))))))))))))))),"")</f>
        <v>no DCF</v>
      </c>
      <c r="H393" s="18">
        <f t="shared" si="41"/>
        <v>9.9999999999999995E-7</v>
      </c>
      <c r="I393" s="9" t="str">
        <f t="shared" ref="I393:I456" si="44">IFERROR(E393*G393*H393,"")</f>
        <v/>
      </c>
      <c r="J393" s="18" t="str">
        <f t="shared" ref="J393:J456" si="45">IFERROR(I393*F393,"")</f>
        <v/>
      </c>
      <c r="K393" s="10" t="str">
        <f t="shared" ref="K393:K456" si="46">IFERROR(I393/$E$6, "")</f>
        <v/>
      </c>
      <c r="Q393" s="100" t="s">
        <v>530</v>
      </c>
    </row>
    <row r="394" spans="1:17" ht="15" customHeight="1" x14ac:dyDescent="0.2">
      <c r="A394" s="91" t="s">
        <v>618</v>
      </c>
      <c r="B394" s="34">
        <v>0</v>
      </c>
      <c r="C394" s="6"/>
      <c r="D394" s="17"/>
      <c r="E394" s="5">
        <v>0</v>
      </c>
      <c r="F394" s="18">
        <f t="shared" si="42"/>
        <v>1.0000000000000018E-4</v>
      </c>
      <c r="G394" s="19">
        <f t="shared" si="43"/>
        <v>2.4000000000000001E-4</v>
      </c>
      <c r="H394" s="18">
        <f t="shared" si="41"/>
        <v>9.9999999999999995E-7</v>
      </c>
      <c r="I394" s="9">
        <f t="shared" si="44"/>
        <v>0</v>
      </c>
      <c r="J394" s="18">
        <f t="shared" si="45"/>
        <v>0</v>
      </c>
      <c r="K394" s="10">
        <f t="shared" si="46"/>
        <v>0</v>
      </c>
      <c r="Q394" s="100" t="s">
        <v>531</v>
      </c>
    </row>
    <row r="395" spans="1:17" ht="16" customHeight="1" x14ac:dyDescent="0.2">
      <c r="A395" s="89" t="s">
        <v>619</v>
      </c>
      <c r="B395" s="34">
        <v>0</v>
      </c>
      <c r="C395" s="6"/>
      <c r="D395" s="17"/>
      <c r="E395" s="5">
        <v>0</v>
      </c>
      <c r="F395" s="18">
        <f t="shared" si="42"/>
        <v>1.0000000000000018E-4</v>
      </c>
      <c r="G395" s="19" t="str">
        <f t="shared" si="43"/>
        <v>no DCF</v>
      </c>
      <c r="H395" s="18">
        <f t="shared" si="41"/>
        <v>9.9999999999999995E-7</v>
      </c>
      <c r="I395" s="9" t="str">
        <f t="shared" si="44"/>
        <v/>
      </c>
      <c r="J395" s="18" t="str">
        <f t="shared" si="45"/>
        <v/>
      </c>
      <c r="K395" s="10" t="str">
        <f t="shared" si="46"/>
        <v/>
      </c>
      <c r="Q395" s="100" t="s">
        <v>532</v>
      </c>
    </row>
    <row r="396" spans="1:17" ht="15" customHeight="1" x14ac:dyDescent="0.2">
      <c r="A396" s="91" t="s">
        <v>620</v>
      </c>
      <c r="B396" s="34">
        <v>0</v>
      </c>
      <c r="C396" s="6"/>
      <c r="D396" s="17"/>
      <c r="E396" s="5">
        <v>0</v>
      </c>
      <c r="F396" s="18">
        <f t="shared" si="42"/>
        <v>1.0000000000000018E-4</v>
      </c>
      <c r="G396" s="19">
        <f t="shared" si="43"/>
        <v>7.4999999999999993E-5</v>
      </c>
      <c r="H396" s="18">
        <f t="shared" si="41"/>
        <v>9.9999999999999995E-7</v>
      </c>
      <c r="I396" s="9">
        <f t="shared" si="44"/>
        <v>0</v>
      </c>
      <c r="J396" s="18">
        <f t="shared" si="45"/>
        <v>0</v>
      </c>
      <c r="K396" s="10">
        <f t="shared" si="46"/>
        <v>0</v>
      </c>
      <c r="Q396" s="100" t="s">
        <v>621</v>
      </c>
    </row>
    <row r="397" spans="1:17" ht="16" customHeight="1" x14ac:dyDescent="0.2">
      <c r="A397" s="89" t="s">
        <v>622</v>
      </c>
      <c r="B397" s="34">
        <v>0</v>
      </c>
      <c r="C397" s="6"/>
      <c r="D397" s="17"/>
      <c r="E397" s="5">
        <v>0</v>
      </c>
      <c r="F397" s="18">
        <f t="shared" si="42"/>
        <v>1.0000000000000018E-4</v>
      </c>
      <c r="G397" s="19" t="str">
        <f t="shared" si="43"/>
        <v>no DCF</v>
      </c>
      <c r="H397" s="18">
        <f t="shared" si="41"/>
        <v>9.9999999999999995E-7</v>
      </c>
      <c r="I397" s="9" t="str">
        <f t="shared" si="44"/>
        <v/>
      </c>
      <c r="J397" s="18" t="str">
        <f t="shared" si="45"/>
        <v/>
      </c>
      <c r="K397" s="10" t="str">
        <f t="shared" si="46"/>
        <v/>
      </c>
      <c r="Q397" s="100" t="s">
        <v>623</v>
      </c>
    </row>
    <row r="398" spans="1:17" ht="16" customHeight="1" x14ac:dyDescent="0.2">
      <c r="A398" s="91" t="s">
        <v>624</v>
      </c>
      <c r="B398" s="34">
        <v>0</v>
      </c>
      <c r="C398" s="6"/>
      <c r="D398" s="17"/>
      <c r="E398" s="5">
        <v>0</v>
      </c>
      <c r="F398" s="18">
        <f t="shared" si="42"/>
        <v>1.0000000000000018E-4</v>
      </c>
      <c r="G398" s="19" t="str">
        <f t="shared" si="43"/>
        <v>no DCF</v>
      </c>
      <c r="H398" s="18">
        <f>IFERROR(IF(OR($B398&gt;$I$4,$B398= ""), IF($I$4&lt;=VLOOKUP($A398,DCF,18,FALSE),0.000001,IF(AND($I$4&gt;VLOOKUP($A398,DCF,18,FALSE),$I$4&lt;VLOOKUP($A398,DCF,20,FALSE)),0.001,IF($I$4&gt;VLOOKUP($A398,DCF,20,FALSE),1))),  IF($B398&lt;=VLOOKUP($A398,DCF,18,FALSE),0.000001,IF(AND($B398&gt;VLOOKUP($A398,DCF,18,FALSE),$B398&lt;VLOOKUP($A398,DCF,20,FALSE)),0.001,IF($B398&gt;VLOOKUP($A398,DCF,20,FALSE),1)))),"")</f>
        <v>9.9999999999999995E-7</v>
      </c>
      <c r="I398" s="9" t="str">
        <f t="shared" si="44"/>
        <v/>
      </c>
      <c r="J398" s="18" t="str">
        <f t="shared" si="45"/>
        <v/>
      </c>
      <c r="K398" s="10" t="str">
        <f t="shared" si="46"/>
        <v/>
      </c>
      <c r="Q398" s="100" t="s">
        <v>625</v>
      </c>
    </row>
    <row r="399" spans="1:17" ht="16" customHeight="1" x14ac:dyDescent="0.2">
      <c r="A399" s="91" t="s">
        <v>626</v>
      </c>
      <c r="B399" s="34">
        <v>0</v>
      </c>
      <c r="C399" s="6"/>
      <c r="D399" s="17"/>
      <c r="E399" s="5">
        <v>0</v>
      </c>
      <c r="F399" s="18">
        <f t="shared" si="42"/>
        <v>1.0000000000000018E-4</v>
      </c>
      <c r="G399" s="19" t="str">
        <f t="shared" si="43"/>
        <v>no DCF</v>
      </c>
      <c r="H399" s="18">
        <f t="shared" ref="H399:H430" si="47">IFERROR(IF(OR($B399&gt;$I$4,$B399= ""), IF($I$4&lt;=VLOOKUP($A399,DCF,18,FALSE),0.000001,IF(AND($I$4&gt;VLOOKUP($A399,DCF,18,FALSE),$I$4&lt;VLOOKUP($A399,DCF,20,FALSE)),0.001,IF($I$4&gt;VLOOKUP($A399,DCF,20,FALSE),1))), IF($B399&lt;=VLOOKUP($A399,DCF,18,FALSE),0.000001,IF(AND($B399&gt;VLOOKUP($A399,DCF,18,FALSE),$B399&lt;VLOOKUP($A399,DCF,20,FALSE)),0.001,IF($B399&gt;VLOOKUP($A399,DCF,20,FALSE),1)))),"")</f>
        <v>9.9999999999999995E-7</v>
      </c>
      <c r="I399" s="9" t="str">
        <f t="shared" si="44"/>
        <v/>
      </c>
      <c r="J399" s="18" t="str">
        <f t="shared" si="45"/>
        <v/>
      </c>
      <c r="K399" s="10" t="str">
        <f t="shared" si="46"/>
        <v/>
      </c>
      <c r="Q399" s="100" t="s">
        <v>627</v>
      </c>
    </row>
    <row r="400" spans="1:17" ht="16" customHeight="1" x14ac:dyDescent="0.2">
      <c r="A400" s="91" t="s">
        <v>628</v>
      </c>
      <c r="B400" s="34">
        <v>0</v>
      </c>
      <c r="C400" s="6"/>
      <c r="D400" s="17"/>
      <c r="E400" s="5">
        <v>0</v>
      </c>
      <c r="F400" s="18">
        <f t="shared" si="42"/>
        <v>1.0000000000000018E-4</v>
      </c>
      <c r="G400" s="19" t="str">
        <f t="shared" si="43"/>
        <v>no DCF</v>
      </c>
      <c r="H400" s="18">
        <f t="shared" si="47"/>
        <v>9.9999999999999995E-7</v>
      </c>
      <c r="I400" s="9" t="str">
        <f t="shared" si="44"/>
        <v/>
      </c>
      <c r="J400" s="18" t="str">
        <f t="shared" si="45"/>
        <v/>
      </c>
      <c r="K400" s="10" t="str">
        <f t="shared" si="46"/>
        <v/>
      </c>
      <c r="Q400" s="100" t="s">
        <v>629</v>
      </c>
    </row>
    <row r="401" spans="1:17" ht="16" customHeight="1" x14ac:dyDescent="0.2">
      <c r="A401" s="91" t="s">
        <v>630</v>
      </c>
      <c r="B401" s="34">
        <v>0</v>
      </c>
      <c r="C401" s="6"/>
      <c r="D401" s="17"/>
      <c r="E401" s="5">
        <v>0</v>
      </c>
      <c r="F401" s="18">
        <f t="shared" si="42"/>
        <v>1.0000000000000018E-4</v>
      </c>
      <c r="G401" s="19" t="str">
        <f t="shared" si="43"/>
        <v>no DCF</v>
      </c>
      <c r="H401" s="18">
        <f t="shared" si="47"/>
        <v>9.9999999999999995E-7</v>
      </c>
      <c r="I401" s="9" t="str">
        <f t="shared" si="44"/>
        <v/>
      </c>
      <c r="J401" s="18" t="str">
        <f t="shared" si="45"/>
        <v/>
      </c>
      <c r="K401" s="10" t="str">
        <f t="shared" si="46"/>
        <v/>
      </c>
      <c r="Q401" s="100" t="s">
        <v>631</v>
      </c>
    </row>
    <row r="402" spans="1:17" ht="16" customHeight="1" x14ac:dyDescent="0.2">
      <c r="A402" s="91" t="s">
        <v>632</v>
      </c>
      <c r="B402" s="34">
        <v>0</v>
      </c>
      <c r="C402" s="6"/>
      <c r="D402" s="17"/>
      <c r="E402" s="5">
        <v>0</v>
      </c>
      <c r="F402" s="18">
        <f t="shared" si="42"/>
        <v>1.0000000000000018E-4</v>
      </c>
      <c r="G402" s="19" t="str">
        <f t="shared" si="43"/>
        <v>no DCF</v>
      </c>
      <c r="H402" s="18">
        <f t="shared" si="47"/>
        <v>9.9999999999999995E-7</v>
      </c>
      <c r="I402" s="9" t="str">
        <f t="shared" si="44"/>
        <v/>
      </c>
      <c r="J402" s="18" t="str">
        <f t="shared" si="45"/>
        <v/>
      </c>
      <c r="K402" s="10" t="str">
        <f t="shared" si="46"/>
        <v/>
      </c>
      <c r="Q402" s="100" t="s">
        <v>633</v>
      </c>
    </row>
    <row r="403" spans="1:17" ht="16" customHeight="1" x14ac:dyDescent="0.2">
      <c r="A403" s="89" t="s">
        <v>634</v>
      </c>
      <c r="B403" s="34">
        <v>0</v>
      </c>
      <c r="C403" s="6"/>
      <c r="D403" s="17"/>
      <c r="E403" s="5">
        <v>0</v>
      </c>
      <c r="F403" s="18">
        <f t="shared" si="42"/>
        <v>1.0000000000000018E-4</v>
      </c>
      <c r="G403" s="19" t="str">
        <f t="shared" si="43"/>
        <v>no DCF</v>
      </c>
      <c r="H403" s="18">
        <f t="shared" si="47"/>
        <v>9.9999999999999995E-7</v>
      </c>
      <c r="I403" s="9" t="str">
        <f t="shared" si="44"/>
        <v/>
      </c>
      <c r="J403" s="18" t="str">
        <f t="shared" si="45"/>
        <v/>
      </c>
      <c r="K403" s="10" t="str">
        <f t="shared" si="46"/>
        <v/>
      </c>
      <c r="Q403" s="100" t="s">
        <v>543</v>
      </c>
    </row>
    <row r="404" spans="1:17" ht="15" customHeight="1" x14ac:dyDescent="0.2">
      <c r="A404" s="89" t="s">
        <v>635</v>
      </c>
      <c r="B404" s="34">
        <v>0</v>
      </c>
      <c r="C404" s="6"/>
      <c r="D404" s="17"/>
      <c r="E404" s="5">
        <v>0</v>
      </c>
      <c r="F404" s="18">
        <f t="shared" si="42"/>
        <v>1.0000000000000018E-4</v>
      </c>
      <c r="G404" s="19">
        <f t="shared" si="43"/>
        <v>3.8000000000000001E-7</v>
      </c>
      <c r="H404" s="18">
        <f t="shared" si="47"/>
        <v>9.9999999999999995E-7</v>
      </c>
      <c r="I404" s="9">
        <f t="shared" si="44"/>
        <v>0</v>
      </c>
      <c r="J404" s="18">
        <f t="shared" si="45"/>
        <v>0</v>
      </c>
      <c r="K404" s="10">
        <f t="shared" si="46"/>
        <v>0</v>
      </c>
      <c r="Q404" s="100" t="s">
        <v>548</v>
      </c>
    </row>
    <row r="405" spans="1:17" ht="15" customHeight="1" x14ac:dyDescent="0.2">
      <c r="A405" s="91" t="s">
        <v>636</v>
      </c>
      <c r="B405" s="34">
        <v>0</v>
      </c>
      <c r="C405" s="6"/>
      <c r="D405" s="17"/>
      <c r="E405" s="5">
        <v>0</v>
      </c>
      <c r="F405" s="18">
        <f t="shared" si="42"/>
        <v>1.0000000000000018E-4</v>
      </c>
      <c r="G405" s="19">
        <f t="shared" si="43"/>
        <v>1.8000000000000001E-4</v>
      </c>
      <c r="H405" s="18">
        <f t="shared" si="47"/>
        <v>9.9999999999999995E-7</v>
      </c>
      <c r="I405" s="9">
        <f t="shared" si="44"/>
        <v>0</v>
      </c>
      <c r="J405" s="18">
        <f t="shared" si="45"/>
        <v>0</v>
      </c>
      <c r="K405" s="10">
        <f t="shared" si="46"/>
        <v>0</v>
      </c>
      <c r="Q405" s="100" t="s">
        <v>637</v>
      </c>
    </row>
    <row r="406" spans="1:17" ht="16" customHeight="1" x14ac:dyDescent="0.2">
      <c r="A406" s="89" t="s">
        <v>638</v>
      </c>
      <c r="B406" s="34">
        <v>0</v>
      </c>
      <c r="C406" s="6"/>
      <c r="D406" s="17"/>
      <c r="E406" s="5">
        <v>0</v>
      </c>
      <c r="F406" s="18">
        <f t="shared" si="42"/>
        <v>1.0000000000000018E-4</v>
      </c>
      <c r="G406" s="19" t="str">
        <f t="shared" si="43"/>
        <v>no DCF</v>
      </c>
      <c r="H406" s="18">
        <f t="shared" si="47"/>
        <v>9.9999999999999995E-7</v>
      </c>
      <c r="I406" s="9" t="str">
        <f t="shared" si="44"/>
        <v/>
      </c>
      <c r="J406" s="18" t="str">
        <f t="shared" si="45"/>
        <v/>
      </c>
      <c r="K406" s="10" t="str">
        <f t="shared" si="46"/>
        <v/>
      </c>
      <c r="Q406" s="100" t="s">
        <v>550</v>
      </c>
    </row>
    <row r="407" spans="1:17" ht="15" customHeight="1" x14ac:dyDescent="0.2">
      <c r="A407" s="89" t="s">
        <v>639</v>
      </c>
      <c r="B407" s="34">
        <v>0</v>
      </c>
      <c r="C407" s="6"/>
      <c r="D407" s="17"/>
      <c r="E407" s="5">
        <v>0</v>
      </c>
      <c r="F407" s="18">
        <f t="shared" si="42"/>
        <v>1.0000000000000018E-4</v>
      </c>
      <c r="G407" s="19">
        <f t="shared" si="43"/>
        <v>1.7000000000000001E-4</v>
      </c>
      <c r="H407" s="18">
        <f t="shared" si="47"/>
        <v>9.9999999999999995E-7</v>
      </c>
      <c r="I407" s="9">
        <f t="shared" si="44"/>
        <v>0</v>
      </c>
      <c r="J407" s="18">
        <f t="shared" si="45"/>
        <v>0</v>
      </c>
      <c r="K407" s="10">
        <f t="shared" si="46"/>
        <v>0</v>
      </c>
      <c r="Q407" s="100" t="s">
        <v>552</v>
      </c>
    </row>
    <row r="408" spans="1:17" ht="15" customHeight="1" x14ac:dyDescent="0.2">
      <c r="A408" s="89" t="s">
        <v>640</v>
      </c>
      <c r="B408" s="34">
        <v>0</v>
      </c>
      <c r="C408" s="6"/>
      <c r="D408" s="17"/>
      <c r="E408" s="5">
        <v>0</v>
      </c>
      <c r="F408" s="18">
        <f t="shared" si="42"/>
        <v>1.0000000000000018E-4</v>
      </c>
      <c r="G408" s="19">
        <f t="shared" si="43"/>
        <v>2.4E-2</v>
      </c>
      <c r="H408" s="18">
        <f t="shared" si="47"/>
        <v>9.9999999999999995E-7</v>
      </c>
      <c r="I408" s="9">
        <f t="shared" si="44"/>
        <v>0</v>
      </c>
      <c r="J408" s="18">
        <f t="shared" si="45"/>
        <v>0</v>
      </c>
      <c r="K408" s="10">
        <f t="shared" si="46"/>
        <v>0</v>
      </c>
      <c r="Q408" s="100" t="s">
        <v>554</v>
      </c>
    </row>
    <row r="409" spans="1:17" ht="15" customHeight="1" x14ac:dyDescent="0.2">
      <c r="A409" s="89" t="s">
        <v>641</v>
      </c>
      <c r="B409" s="34">
        <v>0</v>
      </c>
      <c r="C409" s="6"/>
      <c r="D409" s="17"/>
      <c r="E409" s="5">
        <v>0</v>
      </c>
      <c r="F409" s="18">
        <f t="shared" si="42"/>
        <v>1.0000000000000018E-4</v>
      </c>
      <c r="G409" s="19">
        <f t="shared" si="43"/>
        <v>3.7000000000000002E-6</v>
      </c>
      <c r="H409" s="18">
        <f t="shared" si="47"/>
        <v>9.9999999999999995E-7</v>
      </c>
      <c r="I409" s="9">
        <f t="shared" si="44"/>
        <v>0</v>
      </c>
      <c r="J409" s="18">
        <f t="shared" si="45"/>
        <v>0</v>
      </c>
      <c r="K409" s="10">
        <f t="shared" si="46"/>
        <v>0</v>
      </c>
      <c r="Q409" s="100" t="s">
        <v>555</v>
      </c>
    </row>
    <row r="410" spans="1:17" ht="15" customHeight="1" x14ac:dyDescent="0.2">
      <c r="A410" s="91" t="s">
        <v>642</v>
      </c>
      <c r="B410" s="34">
        <v>0</v>
      </c>
      <c r="C410" s="6"/>
      <c r="D410" s="17"/>
      <c r="E410" s="5">
        <v>0</v>
      </c>
      <c r="F410" s="18">
        <f t="shared" si="42"/>
        <v>1.0000000000000018E-4</v>
      </c>
      <c r="G410" s="19">
        <f t="shared" si="43"/>
        <v>1.1999999999999999E-6</v>
      </c>
      <c r="H410" s="18">
        <f t="shared" si="47"/>
        <v>9.9999999999999995E-7</v>
      </c>
      <c r="I410" s="9">
        <f t="shared" si="44"/>
        <v>0</v>
      </c>
      <c r="J410" s="18">
        <f t="shared" si="45"/>
        <v>0</v>
      </c>
      <c r="K410" s="10">
        <f t="shared" si="46"/>
        <v>0</v>
      </c>
      <c r="Q410" s="100" t="s">
        <v>643</v>
      </c>
    </row>
    <row r="411" spans="1:17" ht="16" customHeight="1" x14ac:dyDescent="0.2">
      <c r="A411" s="91" t="s">
        <v>644</v>
      </c>
      <c r="B411" s="34">
        <v>0</v>
      </c>
      <c r="C411" s="6"/>
      <c r="D411" s="17"/>
      <c r="E411" s="5">
        <v>0</v>
      </c>
      <c r="F411" s="18">
        <f t="shared" si="42"/>
        <v>1.0000000000000018E-4</v>
      </c>
      <c r="G411" s="19" t="str">
        <f t="shared" si="43"/>
        <v>no DCF</v>
      </c>
      <c r="H411" s="18">
        <f t="shared" si="47"/>
        <v>9.9999999999999995E-7</v>
      </c>
      <c r="I411" s="9" t="str">
        <f t="shared" si="44"/>
        <v/>
      </c>
      <c r="J411" s="18" t="str">
        <f t="shared" si="45"/>
        <v/>
      </c>
      <c r="K411" s="10" t="str">
        <f t="shared" si="46"/>
        <v/>
      </c>
      <c r="Q411" s="100" t="s">
        <v>556</v>
      </c>
    </row>
    <row r="412" spans="1:17" ht="16" customHeight="1" x14ac:dyDescent="0.2">
      <c r="A412" s="89" t="s">
        <v>645</v>
      </c>
      <c r="B412" s="34">
        <v>0</v>
      </c>
      <c r="C412" s="6"/>
      <c r="D412" s="17"/>
      <c r="E412" s="5">
        <v>0</v>
      </c>
      <c r="F412" s="18">
        <f t="shared" si="42"/>
        <v>1.0000000000000018E-4</v>
      </c>
      <c r="G412" s="19" t="str">
        <f t="shared" si="43"/>
        <v>no DCF</v>
      </c>
      <c r="H412" s="18">
        <f t="shared" si="47"/>
        <v>9.9999999999999995E-7</v>
      </c>
      <c r="I412" s="9" t="str">
        <f t="shared" si="44"/>
        <v/>
      </c>
      <c r="J412" s="18" t="str">
        <f t="shared" si="45"/>
        <v/>
      </c>
      <c r="K412" s="10" t="str">
        <f t="shared" si="46"/>
        <v/>
      </c>
      <c r="Q412" s="100" t="s">
        <v>646</v>
      </c>
    </row>
    <row r="413" spans="1:17" ht="15" customHeight="1" x14ac:dyDescent="0.2">
      <c r="A413" s="91" t="s">
        <v>647</v>
      </c>
      <c r="B413" s="34">
        <v>0</v>
      </c>
      <c r="C413" s="6"/>
      <c r="D413" s="17"/>
      <c r="E413" s="5">
        <v>0</v>
      </c>
      <c r="F413" s="18">
        <f t="shared" si="42"/>
        <v>1.0000000000000018E-4</v>
      </c>
      <c r="G413" s="19">
        <f t="shared" si="43"/>
        <v>6.4999999999999994E-5</v>
      </c>
      <c r="H413" s="18">
        <f t="shared" si="47"/>
        <v>9.9999999999999995E-7</v>
      </c>
      <c r="I413" s="9">
        <f t="shared" si="44"/>
        <v>0</v>
      </c>
      <c r="J413" s="18">
        <f t="shared" si="45"/>
        <v>0</v>
      </c>
      <c r="K413" s="10">
        <f t="shared" si="46"/>
        <v>0</v>
      </c>
      <c r="Q413" s="100" t="s">
        <v>648</v>
      </c>
    </row>
    <row r="414" spans="1:17" ht="16" customHeight="1" x14ac:dyDescent="0.2">
      <c r="A414" s="89" t="s">
        <v>649</v>
      </c>
      <c r="B414" s="34">
        <v>0</v>
      </c>
      <c r="C414" s="6"/>
      <c r="D414" s="17"/>
      <c r="E414" s="5">
        <v>0</v>
      </c>
      <c r="F414" s="18">
        <f t="shared" si="42"/>
        <v>1.0000000000000018E-4</v>
      </c>
      <c r="G414" s="19" t="str">
        <f t="shared" si="43"/>
        <v>no DCF</v>
      </c>
      <c r="H414" s="18">
        <f t="shared" si="47"/>
        <v>9.9999999999999995E-7</v>
      </c>
      <c r="I414" s="9" t="str">
        <f t="shared" si="44"/>
        <v/>
      </c>
      <c r="J414" s="18" t="str">
        <f t="shared" si="45"/>
        <v/>
      </c>
      <c r="K414" s="10" t="str">
        <f t="shared" si="46"/>
        <v/>
      </c>
      <c r="Q414" s="100" t="s">
        <v>650</v>
      </c>
    </row>
    <row r="415" spans="1:17" ht="15" customHeight="1" x14ac:dyDescent="0.2">
      <c r="A415" s="89" t="s">
        <v>651</v>
      </c>
      <c r="B415" s="34">
        <v>0</v>
      </c>
      <c r="C415" s="6"/>
      <c r="D415" s="17"/>
      <c r="E415" s="5">
        <v>0</v>
      </c>
      <c r="F415" s="18">
        <f t="shared" si="42"/>
        <v>1.0000000000000018E-4</v>
      </c>
      <c r="G415" s="19">
        <f t="shared" si="43"/>
        <v>6.9999999999999999E-4</v>
      </c>
      <c r="H415" s="18">
        <f t="shared" si="47"/>
        <v>9.9999999999999995E-7</v>
      </c>
      <c r="I415" s="9">
        <f t="shared" si="44"/>
        <v>0</v>
      </c>
      <c r="J415" s="18">
        <f t="shared" si="45"/>
        <v>0</v>
      </c>
      <c r="K415" s="10">
        <f t="shared" si="46"/>
        <v>0</v>
      </c>
      <c r="Q415" s="100" t="s">
        <v>652</v>
      </c>
    </row>
    <row r="416" spans="1:17" ht="15" customHeight="1" x14ac:dyDescent="0.2">
      <c r="A416" s="89" t="s">
        <v>653</v>
      </c>
      <c r="B416" s="34">
        <v>0</v>
      </c>
      <c r="C416" s="6"/>
      <c r="D416" s="17"/>
      <c r="E416" s="5">
        <v>0</v>
      </c>
      <c r="F416" s="18">
        <f t="shared" si="42"/>
        <v>1.0000000000000018E-4</v>
      </c>
      <c r="G416" s="19">
        <f t="shared" si="43"/>
        <v>1.7E-5</v>
      </c>
      <c r="H416" s="18">
        <f t="shared" si="47"/>
        <v>9.9999999999999995E-7</v>
      </c>
      <c r="I416" s="9">
        <f t="shared" si="44"/>
        <v>0</v>
      </c>
      <c r="J416" s="18">
        <f t="shared" si="45"/>
        <v>0</v>
      </c>
      <c r="K416" s="10">
        <f t="shared" si="46"/>
        <v>0</v>
      </c>
      <c r="Q416" s="100" t="s">
        <v>654</v>
      </c>
    </row>
    <row r="417" spans="1:17" ht="16" customHeight="1" x14ac:dyDescent="0.2">
      <c r="A417" s="89" t="s">
        <v>655</v>
      </c>
      <c r="B417" s="34">
        <v>0</v>
      </c>
      <c r="C417" s="6"/>
      <c r="D417" s="17"/>
      <c r="E417" s="5">
        <v>0</v>
      </c>
      <c r="F417" s="18">
        <f t="shared" si="42"/>
        <v>1.0000000000000018E-4</v>
      </c>
      <c r="G417" s="19" t="str">
        <f t="shared" si="43"/>
        <v>no DCF</v>
      </c>
      <c r="H417" s="18">
        <f t="shared" si="47"/>
        <v>9.9999999999999995E-7</v>
      </c>
      <c r="I417" s="9" t="str">
        <f t="shared" si="44"/>
        <v/>
      </c>
      <c r="J417" s="18" t="str">
        <f t="shared" si="45"/>
        <v/>
      </c>
      <c r="K417" s="10" t="str">
        <f t="shared" si="46"/>
        <v/>
      </c>
      <c r="Q417" s="100" t="s">
        <v>656</v>
      </c>
    </row>
    <row r="418" spans="1:17" ht="15" customHeight="1" x14ac:dyDescent="0.2">
      <c r="A418" s="89" t="s">
        <v>657</v>
      </c>
      <c r="B418" s="34">
        <v>0</v>
      </c>
      <c r="C418" s="6"/>
      <c r="D418" s="17"/>
      <c r="E418" s="5">
        <v>0</v>
      </c>
      <c r="F418" s="18">
        <f t="shared" si="42"/>
        <v>1.0000000000000018E-4</v>
      </c>
      <c r="G418" s="19">
        <f t="shared" si="43"/>
        <v>4.2999999999999999E-4</v>
      </c>
      <c r="H418" s="18">
        <f t="shared" si="47"/>
        <v>9.9999999999999995E-7</v>
      </c>
      <c r="I418" s="9">
        <f t="shared" si="44"/>
        <v>0</v>
      </c>
      <c r="J418" s="18">
        <f t="shared" si="45"/>
        <v>0</v>
      </c>
      <c r="K418" s="10">
        <f t="shared" si="46"/>
        <v>0</v>
      </c>
      <c r="Q418" s="100" t="s">
        <v>658</v>
      </c>
    </row>
    <row r="419" spans="1:17" ht="15" customHeight="1" x14ac:dyDescent="0.2">
      <c r="A419" s="91" t="s">
        <v>659</v>
      </c>
      <c r="B419" s="34">
        <v>0</v>
      </c>
      <c r="C419" s="6"/>
      <c r="D419" s="17"/>
      <c r="E419" s="5">
        <v>0</v>
      </c>
      <c r="F419" s="18">
        <f t="shared" si="42"/>
        <v>1.0000000000000018E-4</v>
      </c>
      <c r="G419" s="19">
        <f t="shared" si="43"/>
        <v>8.8000000000000004E-6</v>
      </c>
      <c r="H419" s="18">
        <f t="shared" si="47"/>
        <v>9.9999999999999995E-7</v>
      </c>
      <c r="I419" s="9">
        <f t="shared" si="44"/>
        <v>0</v>
      </c>
      <c r="J419" s="18">
        <f t="shared" si="45"/>
        <v>0</v>
      </c>
      <c r="K419" s="10">
        <f t="shared" si="46"/>
        <v>0</v>
      </c>
      <c r="Q419" s="100" t="s">
        <v>660</v>
      </c>
    </row>
    <row r="420" spans="1:17" ht="16" customHeight="1" x14ac:dyDescent="0.2">
      <c r="A420" s="91" t="s">
        <v>661</v>
      </c>
      <c r="B420" s="34">
        <v>0</v>
      </c>
      <c r="C420" s="6"/>
      <c r="D420" s="17"/>
      <c r="E420" s="5">
        <v>0</v>
      </c>
      <c r="F420" s="18">
        <f t="shared" si="42"/>
        <v>1.0000000000000018E-4</v>
      </c>
      <c r="G420" s="19" t="str">
        <f t="shared" si="43"/>
        <v>no DCF</v>
      </c>
      <c r="H420" s="18">
        <f t="shared" si="47"/>
        <v>9.9999999999999995E-7</v>
      </c>
      <c r="I420" s="9" t="str">
        <f t="shared" si="44"/>
        <v/>
      </c>
      <c r="J420" s="18" t="str">
        <f t="shared" si="45"/>
        <v/>
      </c>
      <c r="K420" s="10" t="str">
        <f t="shared" si="46"/>
        <v/>
      </c>
      <c r="Q420" s="100" t="s">
        <v>558</v>
      </c>
    </row>
    <row r="421" spans="1:17" ht="16" customHeight="1" x14ac:dyDescent="0.2">
      <c r="A421" s="91" t="s">
        <v>662</v>
      </c>
      <c r="B421" s="34">
        <v>0</v>
      </c>
      <c r="C421" s="6"/>
      <c r="D421" s="17"/>
      <c r="E421" s="5">
        <v>0</v>
      </c>
      <c r="F421" s="18">
        <f t="shared" si="42"/>
        <v>1.0000000000000018E-4</v>
      </c>
      <c r="G421" s="19" t="str">
        <f t="shared" si="43"/>
        <v>no DCF</v>
      </c>
      <c r="H421" s="18">
        <f t="shared" si="47"/>
        <v>9.9999999999999995E-7</v>
      </c>
      <c r="I421" s="9" t="str">
        <f t="shared" si="44"/>
        <v/>
      </c>
      <c r="J421" s="18" t="str">
        <f t="shared" si="45"/>
        <v/>
      </c>
      <c r="K421" s="10" t="str">
        <f t="shared" si="46"/>
        <v/>
      </c>
      <c r="Q421" s="100" t="s">
        <v>559</v>
      </c>
    </row>
    <row r="422" spans="1:17" ht="16" customHeight="1" x14ac:dyDescent="0.2">
      <c r="A422" s="89" t="s">
        <v>663</v>
      </c>
      <c r="B422" s="34">
        <v>0</v>
      </c>
      <c r="C422" s="6"/>
      <c r="D422" s="17"/>
      <c r="E422" s="5">
        <v>0</v>
      </c>
      <c r="F422" s="18">
        <f t="shared" si="42"/>
        <v>1.0000000000000018E-4</v>
      </c>
      <c r="G422" s="19" t="str">
        <f t="shared" si="43"/>
        <v>no DCF</v>
      </c>
      <c r="H422" s="18">
        <f t="shared" si="47"/>
        <v>9.9999999999999995E-7</v>
      </c>
      <c r="I422" s="9" t="str">
        <f t="shared" si="44"/>
        <v/>
      </c>
      <c r="J422" s="18" t="str">
        <f t="shared" si="45"/>
        <v/>
      </c>
      <c r="K422" s="10" t="str">
        <f t="shared" si="46"/>
        <v/>
      </c>
      <c r="Q422" s="100" t="s">
        <v>664</v>
      </c>
    </row>
    <row r="423" spans="1:17" ht="16" customHeight="1" x14ac:dyDescent="0.2">
      <c r="A423" s="91" t="s">
        <v>665</v>
      </c>
      <c r="B423" s="34">
        <v>0</v>
      </c>
      <c r="C423" s="6"/>
      <c r="D423" s="17"/>
      <c r="E423" s="5">
        <v>0</v>
      </c>
      <c r="F423" s="18">
        <f t="shared" si="42"/>
        <v>1.0000000000000018E-4</v>
      </c>
      <c r="G423" s="19" t="str">
        <f t="shared" si="43"/>
        <v>no DCF</v>
      </c>
      <c r="H423" s="18">
        <f t="shared" si="47"/>
        <v>9.9999999999999995E-7</v>
      </c>
      <c r="I423" s="9" t="str">
        <f t="shared" si="44"/>
        <v/>
      </c>
      <c r="J423" s="18" t="str">
        <f t="shared" si="45"/>
        <v/>
      </c>
      <c r="K423" s="10" t="str">
        <f t="shared" si="46"/>
        <v/>
      </c>
      <c r="Q423" s="100" t="s">
        <v>560</v>
      </c>
    </row>
    <row r="424" spans="1:17" ht="16" customHeight="1" x14ac:dyDescent="0.2">
      <c r="A424" s="89" t="s">
        <v>666</v>
      </c>
      <c r="B424" s="34">
        <v>0</v>
      </c>
      <c r="C424" s="6"/>
      <c r="D424" s="17"/>
      <c r="E424" s="5">
        <v>0</v>
      </c>
      <c r="F424" s="18">
        <f t="shared" si="42"/>
        <v>1.0000000000000018E-4</v>
      </c>
      <c r="G424" s="19" t="str">
        <f t="shared" si="43"/>
        <v>no DCF</v>
      </c>
      <c r="H424" s="18">
        <f t="shared" si="47"/>
        <v>9.9999999999999995E-7</v>
      </c>
      <c r="I424" s="9" t="str">
        <f t="shared" si="44"/>
        <v/>
      </c>
      <c r="J424" s="18" t="str">
        <f t="shared" si="45"/>
        <v/>
      </c>
      <c r="K424" s="10" t="str">
        <f t="shared" si="46"/>
        <v/>
      </c>
      <c r="Q424" s="100" t="s">
        <v>561</v>
      </c>
    </row>
    <row r="425" spans="1:17" ht="15" customHeight="1" x14ac:dyDescent="0.2">
      <c r="A425" s="89" t="s">
        <v>667</v>
      </c>
      <c r="B425" s="34">
        <v>0</v>
      </c>
      <c r="C425" s="6"/>
      <c r="D425" s="17"/>
      <c r="E425" s="5">
        <v>0</v>
      </c>
      <c r="F425" s="18">
        <f t="shared" si="42"/>
        <v>1.0000000000000018E-4</v>
      </c>
      <c r="G425" s="19">
        <f t="shared" si="43"/>
        <v>4.4000000000000003E-3</v>
      </c>
      <c r="H425" s="18">
        <f t="shared" si="47"/>
        <v>9.9999999999999995E-7</v>
      </c>
      <c r="I425" s="9">
        <f t="shared" si="44"/>
        <v>0</v>
      </c>
      <c r="J425" s="18">
        <f t="shared" si="45"/>
        <v>0</v>
      </c>
      <c r="K425" s="10">
        <f t="shared" si="46"/>
        <v>0</v>
      </c>
      <c r="Q425" s="100" t="s">
        <v>562</v>
      </c>
    </row>
    <row r="426" spans="1:17" ht="15" customHeight="1" x14ac:dyDescent="0.2">
      <c r="A426" s="91" t="s">
        <v>668</v>
      </c>
      <c r="B426" s="34">
        <v>0</v>
      </c>
      <c r="C426" s="6"/>
      <c r="D426" s="17"/>
      <c r="E426" s="5">
        <v>0</v>
      </c>
      <c r="F426" s="18">
        <f t="shared" si="42"/>
        <v>1.0000000000000018E-4</v>
      </c>
      <c r="G426" s="19">
        <f t="shared" si="43"/>
        <v>1.9000000000000001E-7</v>
      </c>
      <c r="H426" s="18">
        <f t="shared" si="47"/>
        <v>9.9999999999999995E-7</v>
      </c>
      <c r="I426" s="9">
        <f t="shared" si="44"/>
        <v>0</v>
      </c>
      <c r="J426" s="18">
        <f t="shared" si="45"/>
        <v>0</v>
      </c>
      <c r="K426" s="10">
        <f t="shared" si="46"/>
        <v>0</v>
      </c>
      <c r="Q426" s="100" t="s">
        <v>563</v>
      </c>
    </row>
    <row r="427" spans="1:17" ht="16" customHeight="1" x14ac:dyDescent="0.2">
      <c r="A427" s="91" t="s">
        <v>669</v>
      </c>
      <c r="B427" s="34">
        <v>0</v>
      </c>
      <c r="C427" s="6"/>
      <c r="D427" s="17"/>
      <c r="E427" s="5">
        <v>0</v>
      </c>
      <c r="F427" s="18">
        <f t="shared" si="42"/>
        <v>1.0000000000000018E-4</v>
      </c>
      <c r="G427" s="19" t="str">
        <f t="shared" si="43"/>
        <v>no DCF</v>
      </c>
      <c r="H427" s="18">
        <f t="shared" si="47"/>
        <v>9.9999999999999995E-7</v>
      </c>
      <c r="I427" s="9" t="str">
        <f t="shared" si="44"/>
        <v/>
      </c>
      <c r="J427" s="18" t="str">
        <f t="shared" si="45"/>
        <v/>
      </c>
      <c r="K427" s="10" t="str">
        <f t="shared" si="46"/>
        <v/>
      </c>
      <c r="Q427" s="100" t="s">
        <v>564</v>
      </c>
    </row>
    <row r="428" spans="1:17" ht="16" customHeight="1" x14ac:dyDescent="0.2">
      <c r="A428" s="91" t="s">
        <v>670</v>
      </c>
      <c r="B428" s="34">
        <v>0</v>
      </c>
      <c r="C428" s="6"/>
      <c r="D428" s="17"/>
      <c r="E428" s="5">
        <v>0</v>
      </c>
      <c r="F428" s="18">
        <f t="shared" si="42"/>
        <v>1.0000000000000018E-4</v>
      </c>
      <c r="G428" s="19" t="str">
        <f t="shared" si="43"/>
        <v>no DCF</v>
      </c>
      <c r="H428" s="18">
        <f t="shared" si="47"/>
        <v>9.9999999999999995E-7</v>
      </c>
      <c r="I428" s="9" t="str">
        <f t="shared" si="44"/>
        <v/>
      </c>
      <c r="J428" s="18" t="str">
        <f t="shared" si="45"/>
        <v/>
      </c>
      <c r="K428" s="10" t="str">
        <f t="shared" si="46"/>
        <v/>
      </c>
      <c r="Q428" s="100" t="s">
        <v>671</v>
      </c>
    </row>
    <row r="429" spans="1:17" ht="16" customHeight="1" x14ac:dyDescent="0.2">
      <c r="A429" s="91" t="s">
        <v>672</v>
      </c>
      <c r="B429" s="34">
        <v>0</v>
      </c>
      <c r="C429" s="6"/>
      <c r="D429" s="17"/>
      <c r="E429" s="5">
        <v>0</v>
      </c>
      <c r="F429" s="18">
        <f t="shared" si="42"/>
        <v>1.0000000000000018E-4</v>
      </c>
      <c r="G429" s="19" t="str">
        <f t="shared" si="43"/>
        <v>no DCF</v>
      </c>
      <c r="H429" s="18">
        <f t="shared" si="47"/>
        <v>9.9999999999999995E-7</v>
      </c>
      <c r="I429" s="9" t="str">
        <f t="shared" si="44"/>
        <v/>
      </c>
      <c r="J429" s="18" t="str">
        <f t="shared" si="45"/>
        <v/>
      </c>
      <c r="K429" s="10" t="str">
        <f t="shared" si="46"/>
        <v/>
      </c>
      <c r="Q429" s="100" t="s">
        <v>673</v>
      </c>
    </row>
    <row r="430" spans="1:17" ht="16" customHeight="1" x14ac:dyDescent="0.2">
      <c r="A430" s="91" t="s">
        <v>674</v>
      </c>
      <c r="B430" s="34">
        <v>0</v>
      </c>
      <c r="C430" s="6"/>
      <c r="D430" s="17"/>
      <c r="E430" s="5">
        <v>0</v>
      </c>
      <c r="F430" s="18">
        <f t="shared" si="42"/>
        <v>1.0000000000000018E-4</v>
      </c>
      <c r="G430" s="19" t="str">
        <f t="shared" si="43"/>
        <v>no DCF</v>
      </c>
      <c r="H430" s="18">
        <f t="shared" si="47"/>
        <v>9.9999999999999995E-7</v>
      </c>
      <c r="I430" s="9" t="str">
        <f t="shared" si="44"/>
        <v/>
      </c>
      <c r="J430" s="18" t="str">
        <f t="shared" si="45"/>
        <v/>
      </c>
      <c r="K430" s="10" t="str">
        <f t="shared" si="46"/>
        <v/>
      </c>
      <c r="Q430" s="100" t="s">
        <v>675</v>
      </c>
    </row>
    <row r="431" spans="1:17" ht="16" customHeight="1" x14ac:dyDescent="0.2">
      <c r="A431" s="89" t="s">
        <v>676</v>
      </c>
      <c r="B431" s="34">
        <v>0</v>
      </c>
      <c r="C431" s="6"/>
      <c r="D431" s="17"/>
      <c r="E431" s="5">
        <v>0</v>
      </c>
      <c r="F431" s="18">
        <f t="shared" si="42"/>
        <v>1.0000000000000018E-4</v>
      </c>
      <c r="G431" s="19" t="str">
        <f t="shared" si="43"/>
        <v>no DCF</v>
      </c>
      <c r="H431" s="18">
        <f t="shared" ref="H431:H461" si="48">IFERROR(IF(OR($B431&gt;$I$4,$B431= ""), IF($I$4&lt;=VLOOKUP($A431,DCF,18,FALSE),0.000001,IF(AND($I$4&gt;VLOOKUP($A431,DCF,18,FALSE),$I$4&lt;VLOOKUP($A431,DCF,20,FALSE)),0.001,IF($I$4&gt;VLOOKUP($A431,DCF,20,FALSE),1))), IF($B431&lt;=VLOOKUP($A431,DCF,18,FALSE),0.000001,IF(AND($B431&gt;VLOOKUP($A431,DCF,18,FALSE),$B431&lt;VLOOKUP($A431,DCF,20,FALSE)),0.001,IF($B431&gt;VLOOKUP($A431,DCF,20,FALSE),1)))),"")</f>
        <v>9.9999999999999995E-7</v>
      </c>
      <c r="I431" s="9" t="str">
        <f t="shared" si="44"/>
        <v/>
      </c>
      <c r="J431" s="18" t="str">
        <f t="shared" si="45"/>
        <v/>
      </c>
      <c r="K431" s="10" t="str">
        <f t="shared" si="46"/>
        <v/>
      </c>
      <c r="Q431" s="100" t="s">
        <v>677</v>
      </c>
    </row>
    <row r="432" spans="1:17" ht="16" customHeight="1" x14ac:dyDescent="0.2">
      <c r="A432" s="89" t="s">
        <v>678</v>
      </c>
      <c r="B432" s="34">
        <v>0</v>
      </c>
      <c r="C432" s="6"/>
      <c r="D432" s="17"/>
      <c r="E432" s="5">
        <v>0</v>
      </c>
      <c r="F432" s="18">
        <f t="shared" si="42"/>
        <v>1.0000000000000018E-4</v>
      </c>
      <c r="G432" s="19" t="str">
        <f t="shared" si="43"/>
        <v>no DCF</v>
      </c>
      <c r="H432" s="18">
        <f t="shared" si="48"/>
        <v>9.9999999999999995E-7</v>
      </c>
      <c r="I432" s="9" t="str">
        <f t="shared" si="44"/>
        <v/>
      </c>
      <c r="J432" s="18" t="str">
        <f t="shared" si="45"/>
        <v/>
      </c>
      <c r="K432" s="10" t="str">
        <f t="shared" si="46"/>
        <v/>
      </c>
      <c r="Q432" s="100" t="s">
        <v>679</v>
      </c>
    </row>
    <row r="433" spans="1:17" ht="16" customHeight="1" x14ac:dyDescent="0.2">
      <c r="A433" s="91" t="s">
        <v>680</v>
      </c>
      <c r="B433" s="34">
        <v>0</v>
      </c>
      <c r="C433" s="6"/>
      <c r="D433" s="17"/>
      <c r="E433" s="5">
        <v>0</v>
      </c>
      <c r="F433" s="18">
        <f t="shared" si="42"/>
        <v>1.0000000000000018E-4</v>
      </c>
      <c r="G433" s="19" t="str">
        <f t="shared" si="43"/>
        <v>no DCF</v>
      </c>
      <c r="H433" s="18">
        <f t="shared" si="48"/>
        <v>9.9999999999999995E-7</v>
      </c>
      <c r="I433" s="9" t="str">
        <f t="shared" si="44"/>
        <v/>
      </c>
      <c r="J433" s="18" t="str">
        <f t="shared" si="45"/>
        <v/>
      </c>
      <c r="K433" s="10" t="str">
        <f t="shared" si="46"/>
        <v/>
      </c>
      <c r="Q433" s="100" t="s">
        <v>681</v>
      </c>
    </row>
    <row r="434" spans="1:17" ht="16" customHeight="1" x14ac:dyDescent="0.2">
      <c r="A434" s="89" t="s">
        <v>682</v>
      </c>
      <c r="B434" s="34">
        <v>0</v>
      </c>
      <c r="C434" s="6"/>
      <c r="D434" s="17"/>
      <c r="E434" s="5">
        <v>0</v>
      </c>
      <c r="F434" s="18">
        <f t="shared" si="42"/>
        <v>1.0000000000000018E-4</v>
      </c>
      <c r="G434" s="19" t="str">
        <f t="shared" si="43"/>
        <v>no DCF</v>
      </c>
      <c r="H434" s="18">
        <f t="shared" si="48"/>
        <v>9.9999999999999995E-7</v>
      </c>
      <c r="I434" s="9" t="str">
        <f t="shared" si="44"/>
        <v/>
      </c>
      <c r="J434" s="18" t="str">
        <f t="shared" si="45"/>
        <v/>
      </c>
      <c r="K434" s="10" t="str">
        <f t="shared" si="46"/>
        <v/>
      </c>
      <c r="Q434" s="100" t="s">
        <v>683</v>
      </c>
    </row>
    <row r="435" spans="1:17" ht="15" customHeight="1" x14ac:dyDescent="0.2">
      <c r="A435" s="89" t="s">
        <v>684</v>
      </c>
      <c r="B435" s="34">
        <v>0</v>
      </c>
      <c r="C435" s="6"/>
      <c r="D435" s="17"/>
      <c r="E435" s="5">
        <v>0</v>
      </c>
      <c r="F435" s="18">
        <f t="shared" si="42"/>
        <v>1.0000000000000018E-4</v>
      </c>
      <c r="G435" s="19">
        <f t="shared" si="43"/>
        <v>1.7000000000000001E-4</v>
      </c>
      <c r="H435" s="18">
        <f t="shared" si="48"/>
        <v>9.9999999999999995E-7</v>
      </c>
      <c r="I435" s="9">
        <f t="shared" si="44"/>
        <v>0</v>
      </c>
      <c r="J435" s="18">
        <f t="shared" si="45"/>
        <v>0</v>
      </c>
      <c r="K435" s="10">
        <f t="shared" si="46"/>
        <v>0</v>
      </c>
      <c r="Q435" s="100" t="s">
        <v>685</v>
      </c>
    </row>
    <row r="436" spans="1:17" ht="15" customHeight="1" x14ac:dyDescent="0.2">
      <c r="A436" s="89" t="s">
        <v>686</v>
      </c>
      <c r="B436" s="34">
        <v>0</v>
      </c>
      <c r="C436" s="6"/>
      <c r="D436" s="17"/>
      <c r="E436" s="5">
        <v>0</v>
      </c>
      <c r="F436" s="18">
        <f t="shared" si="42"/>
        <v>1.0000000000000018E-4</v>
      </c>
      <c r="G436" s="19">
        <f t="shared" si="43"/>
        <v>5.7000000000000003E-5</v>
      </c>
      <c r="H436" s="18">
        <f t="shared" si="48"/>
        <v>9.9999999999999995E-7</v>
      </c>
      <c r="I436" s="9">
        <f t="shared" si="44"/>
        <v>0</v>
      </c>
      <c r="J436" s="18">
        <f t="shared" si="45"/>
        <v>0</v>
      </c>
      <c r="K436" s="10">
        <f t="shared" si="46"/>
        <v>0</v>
      </c>
      <c r="Q436" s="100" t="s">
        <v>566</v>
      </c>
    </row>
    <row r="437" spans="1:17" ht="15" customHeight="1" x14ac:dyDescent="0.2">
      <c r="A437" s="89" t="s">
        <v>687</v>
      </c>
      <c r="B437" s="34">
        <v>0</v>
      </c>
      <c r="C437" s="6"/>
      <c r="D437" s="17"/>
      <c r="E437" s="5">
        <v>0</v>
      </c>
      <c r="F437" s="18">
        <f t="shared" si="42"/>
        <v>1.0000000000000018E-4</v>
      </c>
      <c r="G437" s="19">
        <f t="shared" si="43"/>
        <v>3.4999999999999998E-7</v>
      </c>
      <c r="H437" s="18">
        <f t="shared" si="48"/>
        <v>9.9999999999999995E-7</v>
      </c>
      <c r="I437" s="9">
        <f t="shared" si="44"/>
        <v>0</v>
      </c>
      <c r="J437" s="18">
        <f t="shared" si="45"/>
        <v>0</v>
      </c>
      <c r="K437" s="10">
        <f t="shared" si="46"/>
        <v>0</v>
      </c>
      <c r="Q437" s="100" t="s">
        <v>688</v>
      </c>
    </row>
    <row r="438" spans="1:17" ht="15" customHeight="1" x14ac:dyDescent="0.2">
      <c r="A438" s="89" t="s">
        <v>689</v>
      </c>
      <c r="B438" s="34">
        <v>0</v>
      </c>
      <c r="C438" s="6"/>
      <c r="D438" s="17"/>
      <c r="E438" s="5">
        <v>0</v>
      </c>
      <c r="F438" s="18">
        <f t="shared" si="42"/>
        <v>1.0000000000000018E-4</v>
      </c>
      <c r="G438" s="19">
        <f t="shared" si="43"/>
        <v>1.8000000000000001E-4</v>
      </c>
      <c r="H438" s="18">
        <f t="shared" si="48"/>
        <v>9.9999999999999995E-7</v>
      </c>
      <c r="I438" s="9">
        <f t="shared" si="44"/>
        <v>0</v>
      </c>
      <c r="J438" s="18">
        <f t="shared" si="45"/>
        <v>0</v>
      </c>
      <c r="K438" s="10">
        <f t="shared" si="46"/>
        <v>0</v>
      </c>
      <c r="Q438" s="100" t="s">
        <v>690</v>
      </c>
    </row>
    <row r="439" spans="1:17" ht="15" customHeight="1" x14ac:dyDescent="0.2">
      <c r="A439" s="89" t="s">
        <v>691</v>
      </c>
      <c r="B439" s="34">
        <v>0</v>
      </c>
      <c r="C439" s="6"/>
      <c r="D439" s="17"/>
      <c r="E439" s="5">
        <v>0</v>
      </c>
      <c r="F439" s="18">
        <f t="shared" si="42"/>
        <v>1.0000000000000018E-4</v>
      </c>
      <c r="G439" s="19">
        <f t="shared" si="43"/>
        <v>1E-8</v>
      </c>
      <c r="H439" s="18">
        <f t="shared" si="48"/>
        <v>9.9999999999999995E-7</v>
      </c>
      <c r="I439" s="9">
        <f t="shared" si="44"/>
        <v>0</v>
      </c>
      <c r="J439" s="18">
        <f t="shared" si="45"/>
        <v>0</v>
      </c>
      <c r="K439" s="10">
        <f t="shared" si="46"/>
        <v>0</v>
      </c>
      <c r="Q439" s="100" t="s">
        <v>568</v>
      </c>
    </row>
    <row r="440" spans="1:17" ht="15" customHeight="1" x14ac:dyDescent="0.2">
      <c r="A440" s="89" t="s">
        <v>692</v>
      </c>
      <c r="B440" s="34">
        <v>0</v>
      </c>
      <c r="C440" s="6"/>
      <c r="D440" s="17"/>
      <c r="E440" s="5">
        <v>0</v>
      </c>
      <c r="F440" s="18">
        <f t="shared" si="42"/>
        <v>1.0000000000000018E-4</v>
      </c>
      <c r="G440" s="19">
        <f t="shared" si="43"/>
        <v>1.3999999999999999E-4</v>
      </c>
      <c r="H440" s="18">
        <f t="shared" si="48"/>
        <v>9.9999999999999995E-7</v>
      </c>
      <c r="I440" s="9">
        <f t="shared" si="44"/>
        <v>0</v>
      </c>
      <c r="J440" s="18">
        <f t="shared" si="45"/>
        <v>0</v>
      </c>
      <c r="K440" s="10">
        <f t="shared" si="46"/>
        <v>0</v>
      </c>
      <c r="Q440" s="100" t="s">
        <v>570</v>
      </c>
    </row>
    <row r="441" spans="1:17" ht="15" customHeight="1" x14ac:dyDescent="0.2">
      <c r="A441" s="89" t="s">
        <v>693</v>
      </c>
      <c r="B441" s="34">
        <v>0</v>
      </c>
      <c r="C441" s="6"/>
      <c r="D441" s="17"/>
      <c r="E441" s="5">
        <v>0</v>
      </c>
      <c r="F441" s="18">
        <f t="shared" si="42"/>
        <v>1.0000000000000018E-4</v>
      </c>
      <c r="G441" s="19">
        <f t="shared" si="43"/>
        <v>1.1000000000000001E-7</v>
      </c>
      <c r="H441" s="18">
        <f t="shared" si="48"/>
        <v>9.9999999999999995E-7</v>
      </c>
      <c r="I441" s="9">
        <f t="shared" si="44"/>
        <v>0</v>
      </c>
      <c r="J441" s="18">
        <f t="shared" si="45"/>
        <v>0</v>
      </c>
      <c r="K441" s="10">
        <f t="shared" si="46"/>
        <v>0</v>
      </c>
      <c r="Q441" s="100" t="s">
        <v>572</v>
      </c>
    </row>
    <row r="442" spans="1:17" ht="15" customHeight="1" x14ac:dyDescent="0.2">
      <c r="A442" s="89" t="s">
        <v>694</v>
      </c>
      <c r="B442" s="34">
        <v>0</v>
      </c>
      <c r="C442" s="6"/>
      <c r="D442" s="17"/>
      <c r="E442" s="5">
        <v>0</v>
      </c>
      <c r="F442" s="18">
        <f t="shared" si="42"/>
        <v>1.0000000000000018E-4</v>
      </c>
      <c r="G442" s="19">
        <f t="shared" si="43"/>
        <v>1.5999999999999999E-5</v>
      </c>
      <c r="H442" s="18">
        <f t="shared" si="48"/>
        <v>9.9999999999999995E-7</v>
      </c>
      <c r="I442" s="9">
        <f t="shared" si="44"/>
        <v>0</v>
      </c>
      <c r="J442" s="18">
        <f t="shared" si="45"/>
        <v>0</v>
      </c>
      <c r="K442" s="10">
        <f t="shared" si="46"/>
        <v>0</v>
      </c>
      <c r="Q442" s="100" t="s">
        <v>574</v>
      </c>
    </row>
    <row r="443" spans="1:17" ht="15" customHeight="1" x14ac:dyDescent="0.2">
      <c r="A443" s="91" t="s">
        <v>695</v>
      </c>
      <c r="B443" s="34">
        <v>0</v>
      </c>
      <c r="C443" s="6"/>
      <c r="D443" s="17"/>
      <c r="E443" s="5">
        <v>0</v>
      </c>
      <c r="F443" s="18">
        <f t="shared" si="42"/>
        <v>1.0000000000000018E-4</v>
      </c>
      <c r="G443" s="19">
        <f t="shared" si="43"/>
        <v>4.3999999999999999E-5</v>
      </c>
      <c r="H443" s="18">
        <f t="shared" si="48"/>
        <v>9.9999999999999995E-7</v>
      </c>
      <c r="I443" s="9">
        <f t="shared" si="44"/>
        <v>0</v>
      </c>
      <c r="J443" s="18">
        <f t="shared" si="45"/>
        <v>0</v>
      </c>
      <c r="K443" s="10">
        <f t="shared" si="46"/>
        <v>0</v>
      </c>
      <c r="Q443" s="100" t="s">
        <v>575</v>
      </c>
    </row>
    <row r="444" spans="1:17" ht="16" customHeight="1" x14ac:dyDescent="0.2">
      <c r="A444" s="91" t="s">
        <v>696</v>
      </c>
      <c r="B444" s="34">
        <v>0</v>
      </c>
      <c r="C444" s="6"/>
      <c r="D444" s="17"/>
      <c r="E444" s="5">
        <v>0</v>
      </c>
      <c r="F444" s="18">
        <f t="shared" si="42"/>
        <v>1.0000000000000018E-4</v>
      </c>
      <c r="G444" s="19" t="str">
        <f t="shared" si="43"/>
        <v>no DCF</v>
      </c>
      <c r="H444" s="18">
        <f t="shared" si="48"/>
        <v>9.9999999999999995E-7</v>
      </c>
      <c r="I444" s="9" t="str">
        <f t="shared" si="44"/>
        <v/>
      </c>
      <c r="J444" s="18" t="str">
        <f t="shared" si="45"/>
        <v/>
      </c>
      <c r="K444" s="10" t="str">
        <f t="shared" si="46"/>
        <v/>
      </c>
      <c r="Q444" s="100" t="s">
        <v>576</v>
      </c>
    </row>
    <row r="445" spans="1:17" ht="16" customHeight="1" x14ac:dyDescent="0.2">
      <c r="A445" s="91" t="s">
        <v>697</v>
      </c>
      <c r="B445" s="34">
        <v>0</v>
      </c>
      <c r="C445" s="6"/>
      <c r="D445" s="17"/>
      <c r="E445" s="5">
        <v>0</v>
      </c>
      <c r="F445" s="18">
        <f t="shared" si="42"/>
        <v>1.0000000000000018E-4</v>
      </c>
      <c r="G445" s="19" t="str">
        <f t="shared" si="43"/>
        <v>no DCF</v>
      </c>
      <c r="H445" s="18">
        <f t="shared" si="48"/>
        <v>9.9999999999999995E-7</v>
      </c>
      <c r="I445" s="9" t="str">
        <f t="shared" si="44"/>
        <v/>
      </c>
      <c r="J445" s="18" t="str">
        <f t="shared" si="45"/>
        <v/>
      </c>
      <c r="K445" s="10" t="str">
        <f t="shared" si="46"/>
        <v/>
      </c>
      <c r="Q445" s="100" t="s">
        <v>578</v>
      </c>
    </row>
    <row r="446" spans="1:17" ht="16" customHeight="1" x14ac:dyDescent="0.2">
      <c r="A446" s="89" t="s">
        <v>698</v>
      </c>
      <c r="B446" s="34">
        <v>0</v>
      </c>
      <c r="C446" s="6"/>
      <c r="D446" s="17"/>
      <c r="E446" s="5">
        <v>0</v>
      </c>
      <c r="F446" s="18">
        <f t="shared" si="42"/>
        <v>1.0000000000000018E-4</v>
      </c>
      <c r="G446" s="19" t="str">
        <f t="shared" si="43"/>
        <v>no DCF</v>
      </c>
      <c r="H446" s="18">
        <f t="shared" si="48"/>
        <v>9.9999999999999995E-7</v>
      </c>
      <c r="I446" s="9" t="str">
        <f t="shared" si="44"/>
        <v/>
      </c>
      <c r="J446" s="18" t="str">
        <f t="shared" si="45"/>
        <v/>
      </c>
      <c r="K446" s="10" t="str">
        <f t="shared" si="46"/>
        <v/>
      </c>
      <c r="Q446" s="100" t="s">
        <v>579</v>
      </c>
    </row>
    <row r="447" spans="1:17" ht="16" customHeight="1" x14ac:dyDescent="0.2">
      <c r="A447" s="89" t="s">
        <v>699</v>
      </c>
      <c r="B447" s="34">
        <v>0</v>
      </c>
      <c r="C447" s="6"/>
      <c r="D447" s="17"/>
      <c r="E447" s="5">
        <v>0</v>
      </c>
      <c r="F447" s="18">
        <f t="shared" si="42"/>
        <v>1.0000000000000018E-4</v>
      </c>
      <c r="G447" s="19" t="str">
        <f t="shared" si="43"/>
        <v>no DCF</v>
      </c>
      <c r="H447" s="18">
        <f t="shared" si="48"/>
        <v>9.9999999999999995E-7</v>
      </c>
      <c r="I447" s="9" t="str">
        <f t="shared" si="44"/>
        <v/>
      </c>
      <c r="J447" s="18" t="str">
        <f t="shared" si="45"/>
        <v/>
      </c>
      <c r="K447" s="10" t="str">
        <f t="shared" si="46"/>
        <v/>
      </c>
      <c r="Q447" s="100" t="s">
        <v>580</v>
      </c>
    </row>
    <row r="448" spans="1:17" ht="16" customHeight="1" x14ac:dyDescent="0.2">
      <c r="A448" s="89" t="s">
        <v>700</v>
      </c>
      <c r="B448" s="34">
        <v>0</v>
      </c>
      <c r="C448" s="6"/>
      <c r="D448" s="17"/>
      <c r="E448" s="5">
        <v>0</v>
      </c>
      <c r="F448" s="18">
        <f t="shared" si="42"/>
        <v>1.0000000000000018E-4</v>
      </c>
      <c r="G448" s="19" t="str">
        <f t="shared" si="43"/>
        <v>no DCF</v>
      </c>
      <c r="H448" s="18">
        <f t="shared" si="48"/>
        <v>9.9999999999999995E-7</v>
      </c>
      <c r="I448" s="9" t="str">
        <f t="shared" si="44"/>
        <v/>
      </c>
      <c r="J448" s="18" t="str">
        <f t="shared" si="45"/>
        <v/>
      </c>
      <c r="K448" s="10" t="str">
        <f t="shared" si="46"/>
        <v/>
      </c>
      <c r="Q448" s="100" t="s">
        <v>701</v>
      </c>
    </row>
    <row r="449" spans="1:17" ht="15" customHeight="1" x14ac:dyDescent="0.2">
      <c r="A449" s="89" t="s">
        <v>702</v>
      </c>
      <c r="B449" s="34">
        <v>0</v>
      </c>
      <c r="C449" s="6"/>
      <c r="D449" s="17"/>
      <c r="E449" s="5">
        <v>0</v>
      </c>
      <c r="F449" s="18">
        <f t="shared" si="42"/>
        <v>1.0000000000000018E-4</v>
      </c>
      <c r="G449" s="19">
        <f t="shared" si="43"/>
        <v>0.43</v>
      </c>
      <c r="H449" s="18">
        <f t="shared" si="48"/>
        <v>9.9999999999999995E-7</v>
      </c>
      <c r="I449" s="9">
        <f t="shared" si="44"/>
        <v>0</v>
      </c>
      <c r="J449" s="18">
        <f t="shared" si="45"/>
        <v>0</v>
      </c>
      <c r="K449" s="10">
        <f t="shared" si="46"/>
        <v>0</v>
      </c>
      <c r="Q449" s="100" t="s">
        <v>581</v>
      </c>
    </row>
    <row r="450" spans="1:17" ht="15" customHeight="1" x14ac:dyDescent="0.2">
      <c r="A450" s="89" t="s">
        <v>703</v>
      </c>
      <c r="B450" s="34">
        <v>0</v>
      </c>
      <c r="C450" s="6"/>
      <c r="D450" s="17"/>
      <c r="E450" s="5">
        <v>0</v>
      </c>
      <c r="F450" s="18">
        <f t="shared" si="42"/>
        <v>1.0000000000000018E-4</v>
      </c>
      <c r="G450" s="19">
        <f t="shared" si="43"/>
        <v>8.5000000000000006E-2</v>
      </c>
      <c r="H450" s="18">
        <f t="shared" si="48"/>
        <v>9.9999999999999995E-7</v>
      </c>
      <c r="I450" s="9">
        <f t="shared" si="44"/>
        <v>0</v>
      </c>
      <c r="J450" s="18">
        <f t="shared" si="45"/>
        <v>0</v>
      </c>
      <c r="K450" s="10">
        <f t="shared" si="46"/>
        <v>0</v>
      </c>
      <c r="Q450" s="100" t="s">
        <v>582</v>
      </c>
    </row>
    <row r="451" spans="1:17" ht="15" customHeight="1" x14ac:dyDescent="0.2">
      <c r="A451" s="89" t="s">
        <v>704</v>
      </c>
      <c r="B451" s="34">
        <v>0</v>
      </c>
      <c r="C451" s="6"/>
      <c r="D451" s="17"/>
      <c r="E451" s="5">
        <v>0</v>
      </c>
      <c r="F451" s="18">
        <f t="shared" si="42"/>
        <v>1.0000000000000018E-4</v>
      </c>
      <c r="G451" s="19">
        <f t="shared" si="43"/>
        <v>1.3E-6</v>
      </c>
      <c r="H451" s="18">
        <f t="shared" si="48"/>
        <v>9.9999999999999995E-7</v>
      </c>
      <c r="I451" s="9">
        <f t="shared" si="44"/>
        <v>0</v>
      </c>
      <c r="J451" s="18">
        <f t="shared" si="45"/>
        <v>0</v>
      </c>
      <c r="K451" s="10">
        <f t="shared" si="46"/>
        <v>0</v>
      </c>
      <c r="Q451" s="100" t="s">
        <v>583</v>
      </c>
    </row>
    <row r="452" spans="1:17" ht="15" customHeight="1" x14ac:dyDescent="0.2">
      <c r="A452" s="91" t="s">
        <v>705</v>
      </c>
      <c r="B452" s="34">
        <v>0</v>
      </c>
      <c r="C452" s="6"/>
      <c r="D452" s="17"/>
      <c r="E452" s="5">
        <v>0</v>
      </c>
      <c r="F452" s="18">
        <f t="shared" si="42"/>
        <v>1.0000000000000018E-4</v>
      </c>
      <c r="G452" s="19">
        <f t="shared" si="43"/>
        <v>0.24</v>
      </c>
      <c r="H452" s="18">
        <f t="shared" si="48"/>
        <v>9.9999999999999995E-7</v>
      </c>
      <c r="I452" s="9">
        <f t="shared" si="44"/>
        <v>0</v>
      </c>
      <c r="J452" s="18">
        <f t="shared" si="45"/>
        <v>0</v>
      </c>
      <c r="K452" s="10">
        <f t="shared" si="46"/>
        <v>0</v>
      </c>
      <c r="Q452" s="100" t="s">
        <v>706</v>
      </c>
    </row>
    <row r="453" spans="1:17" ht="16" customHeight="1" x14ac:dyDescent="0.2">
      <c r="A453" s="89" t="s">
        <v>707</v>
      </c>
      <c r="B453" s="34">
        <v>0</v>
      </c>
      <c r="C453" s="6"/>
      <c r="D453" s="17"/>
      <c r="E453" s="5">
        <v>0</v>
      </c>
      <c r="F453" s="18">
        <f t="shared" si="42"/>
        <v>1.0000000000000018E-4</v>
      </c>
      <c r="G453" s="19" t="str">
        <f t="shared" si="43"/>
        <v>no DCF</v>
      </c>
      <c r="H453" s="18">
        <f t="shared" si="48"/>
        <v>9.9999999999999995E-7</v>
      </c>
      <c r="I453" s="9" t="str">
        <f t="shared" si="44"/>
        <v/>
      </c>
      <c r="J453" s="18" t="str">
        <f t="shared" si="45"/>
        <v/>
      </c>
      <c r="K453" s="10" t="str">
        <f t="shared" si="46"/>
        <v/>
      </c>
      <c r="Q453" s="100" t="s">
        <v>708</v>
      </c>
    </row>
    <row r="454" spans="1:17" ht="15" customHeight="1" x14ac:dyDescent="0.2">
      <c r="A454" s="91" t="s">
        <v>709</v>
      </c>
      <c r="B454" s="34">
        <v>0</v>
      </c>
      <c r="C454" s="6"/>
      <c r="D454" s="17"/>
      <c r="E454" s="5">
        <v>0</v>
      </c>
      <c r="F454" s="18">
        <f t="shared" si="42"/>
        <v>1.0000000000000018E-4</v>
      </c>
      <c r="G454" s="19">
        <f t="shared" si="43"/>
        <v>1.1E-4</v>
      </c>
      <c r="H454" s="18">
        <f t="shared" si="48"/>
        <v>9.9999999999999995E-7</v>
      </c>
      <c r="I454" s="9">
        <f t="shared" si="44"/>
        <v>0</v>
      </c>
      <c r="J454" s="18">
        <f t="shared" si="45"/>
        <v>0</v>
      </c>
      <c r="K454" s="10">
        <f t="shared" si="46"/>
        <v>0</v>
      </c>
      <c r="Q454" s="100" t="s">
        <v>584</v>
      </c>
    </row>
    <row r="455" spans="1:17" ht="16" customHeight="1" x14ac:dyDescent="0.2">
      <c r="A455" s="89" t="s">
        <v>710</v>
      </c>
      <c r="B455" s="34">
        <v>0</v>
      </c>
      <c r="C455" s="6"/>
      <c r="D455" s="17"/>
      <c r="E455" s="5">
        <v>0</v>
      </c>
      <c r="F455" s="18">
        <f t="shared" si="42"/>
        <v>1.0000000000000018E-4</v>
      </c>
      <c r="G455" s="19" t="str">
        <f t="shared" si="43"/>
        <v>no DCF</v>
      </c>
      <c r="H455" s="18">
        <f t="shared" si="48"/>
        <v>9.9999999999999995E-7</v>
      </c>
      <c r="I455" s="9" t="str">
        <f t="shared" si="44"/>
        <v/>
      </c>
      <c r="J455" s="18" t="str">
        <f t="shared" si="45"/>
        <v/>
      </c>
      <c r="K455" s="10" t="str">
        <f t="shared" si="46"/>
        <v/>
      </c>
      <c r="Q455" s="100" t="s">
        <v>711</v>
      </c>
    </row>
    <row r="456" spans="1:17" ht="15" customHeight="1" x14ac:dyDescent="0.2">
      <c r="A456" s="89" t="s">
        <v>712</v>
      </c>
      <c r="B456" s="34">
        <v>0</v>
      </c>
      <c r="C456" s="6"/>
      <c r="D456" s="17"/>
      <c r="E456" s="5">
        <v>0</v>
      </c>
      <c r="F456" s="18">
        <f t="shared" si="42"/>
        <v>1.0000000000000018E-4</v>
      </c>
      <c r="G456" s="19">
        <f t="shared" si="43"/>
        <v>3.6999999999999999E-4</v>
      </c>
      <c r="H456" s="18">
        <f t="shared" si="48"/>
        <v>9.9999999999999995E-7</v>
      </c>
      <c r="I456" s="9">
        <f t="shared" si="44"/>
        <v>0</v>
      </c>
      <c r="J456" s="18">
        <f t="shared" si="45"/>
        <v>0</v>
      </c>
      <c r="K456" s="10">
        <f t="shared" si="46"/>
        <v>0</v>
      </c>
      <c r="Q456" s="100" t="s">
        <v>713</v>
      </c>
    </row>
    <row r="457" spans="1:17" ht="16" customHeight="1" x14ac:dyDescent="0.2">
      <c r="A457" s="89" t="s">
        <v>714</v>
      </c>
      <c r="B457" s="34">
        <v>0</v>
      </c>
      <c r="C457" s="6"/>
      <c r="D457" s="17"/>
      <c r="E457" s="5">
        <v>0</v>
      </c>
      <c r="F457" s="18">
        <f t="shared" ref="F457:F520" si="49">IF(A457="","",IF($K$4="","", IF(H457=1, 1,(1-0.99)^$K$4)))</f>
        <v>1.0000000000000018E-4</v>
      </c>
      <c r="G457" s="19" t="str">
        <f t="shared" ref="G457:G520" si="50">IFERROR(IF($C$4="CFA", VLOOKUP($A457,DCF,3,FALSE), IF($C$4="CITRC",VLOOKUP($A457,DCF,4,FALSE),IF($C$4="INTEC", VLOOKUP($A457,DCF,5,FALSE),IF($C$4="INTECMS", VLOOKUP($A457,DCF,6,FALSE), IF($C$4="MFC",VLOOKUP($A457,DCF,7,FALSE), IF($C$4="MFCMS", VLOOKUP($A457,DCF,8,FALSE),IF($C$4="NRF",VLOOKUP($A457,DCF,9,FALSE), IF($C$4="NSTR", VLOOKUP($A457,DCF,10,FALSE), IF($C$4="REC", VLOOKUP($A457,DCF,11,FALSE), IF($C$4="ATRComplex", VLOOKUP($A457,DCF,12,FALSE), IF($C$4="ATR", VLOOKUP($A457,DCF,13,FALSE),IF($C$4="ATRMTR", VLOOKUP($A457,DCF,14,FALSE),IF($C$4="RWMC", VLOOKUP($A457,DCF,15,FALSE),IF($C$4="SMC", VLOOKUP($A457,DCF,16,FALSE),IF($C$4="RRTRSouth", VLOOKUP($A457,DCF,17,FALSE), ""))))))))))))))),"")</f>
        <v>no DCF</v>
      </c>
      <c r="H457" s="18">
        <f t="shared" si="48"/>
        <v>9.9999999999999995E-7</v>
      </c>
      <c r="I457" s="9" t="str">
        <f t="shared" ref="I457:I520" si="51">IFERROR(E457*G457*H457,"")</f>
        <v/>
      </c>
      <c r="J457" s="18" t="str">
        <f t="shared" ref="J457:J520" si="52">IFERROR(I457*F457,"")</f>
        <v/>
      </c>
      <c r="K457" s="10" t="str">
        <f t="shared" ref="K457:K520" si="53">IFERROR(I457/$E$6, "")</f>
        <v/>
      </c>
      <c r="Q457" s="100" t="s">
        <v>715</v>
      </c>
    </row>
    <row r="458" spans="1:17" ht="16" customHeight="1" x14ac:dyDescent="0.2">
      <c r="A458" s="89" t="s">
        <v>716</v>
      </c>
      <c r="B458" s="34">
        <v>0</v>
      </c>
      <c r="C458" s="6"/>
      <c r="D458" s="17"/>
      <c r="E458" s="5">
        <v>0</v>
      </c>
      <c r="F458" s="18">
        <f t="shared" si="49"/>
        <v>1.0000000000000018E-4</v>
      </c>
      <c r="G458" s="19" t="str">
        <f t="shared" si="50"/>
        <v>no DCF</v>
      </c>
      <c r="H458" s="18">
        <f t="shared" si="48"/>
        <v>9.9999999999999995E-7</v>
      </c>
      <c r="I458" s="9" t="str">
        <f t="shared" si="51"/>
        <v/>
      </c>
      <c r="J458" s="18" t="str">
        <f t="shared" si="52"/>
        <v/>
      </c>
      <c r="K458" s="10" t="str">
        <f t="shared" si="53"/>
        <v/>
      </c>
      <c r="Q458" s="100" t="s">
        <v>717</v>
      </c>
    </row>
    <row r="459" spans="1:17" ht="16" customHeight="1" x14ac:dyDescent="0.2">
      <c r="A459" s="89" t="s">
        <v>718</v>
      </c>
      <c r="B459" s="34">
        <v>0</v>
      </c>
      <c r="C459" s="6"/>
      <c r="D459" s="17"/>
      <c r="E459" s="5">
        <v>0</v>
      </c>
      <c r="F459" s="18">
        <f t="shared" si="49"/>
        <v>1.0000000000000018E-4</v>
      </c>
      <c r="G459" s="19" t="str">
        <f t="shared" si="50"/>
        <v>no DCF</v>
      </c>
      <c r="H459" s="18">
        <f t="shared" si="48"/>
        <v>9.9999999999999995E-7</v>
      </c>
      <c r="I459" s="9" t="str">
        <f t="shared" si="51"/>
        <v/>
      </c>
      <c r="J459" s="18" t="str">
        <f t="shared" si="52"/>
        <v/>
      </c>
      <c r="K459" s="10" t="str">
        <f t="shared" si="53"/>
        <v/>
      </c>
      <c r="Q459" s="100" t="s">
        <v>595</v>
      </c>
    </row>
    <row r="460" spans="1:17" ht="16" customHeight="1" x14ac:dyDescent="0.2">
      <c r="A460" s="89" t="s">
        <v>719</v>
      </c>
      <c r="B460" s="34">
        <v>0</v>
      </c>
      <c r="C460" s="6"/>
      <c r="D460" s="17"/>
      <c r="E460" s="5">
        <v>0</v>
      </c>
      <c r="F460" s="18">
        <f t="shared" si="49"/>
        <v>1.0000000000000018E-4</v>
      </c>
      <c r="G460" s="19" t="str">
        <f t="shared" si="50"/>
        <v>no DCF</v>
      </c>
      <c r="H460" s="18">
        <f t="shared" si="48"/>
        <v>9.9999999999999995E-7</v>
      </c>
      <c r="I460" s="9" t="str">
        <f t="shared" si="51"/>
        <v/>
      </c>
      <c r="J460" s="18" t="str">
        <f t="shared" si="52"/>
        <v/>
      </c>
      <c r="K460" s="10" t="str">
        <f t="shared" si="53"/>
        <v/>
      </c>
      <c r="Q460" s="100" t="s">
        <v>597</v>
      </c>
    </row>
    <row r="461" spans="1:17" ht="16" customHeight="1" x14ac:dyDescent="0.2">
      <c r="A461" s="89" t="s">
        <v>720</v>
      </c>
      <c r="B461" s="34">
        <v>0</v>
      </c>
      <c r="C461" s="6"/>
      <c r="D461" s="17"/>
      <c r="E461" s="5">
        <v>0</v>
      </c>
      <c r="F461" s="18">
        <f t="shared" si="49"/>
        <v>1.0000000000000018E-4</v>
      </c>
      <c r="G461" s="19" t="str">
        <f t="shared" si="50"/>
        <v>no DCF</v>
      </c>
      <c r="H461" s="18">
        <f t="shared" si="48"/>
        <v>9.9999999999999995E-7</v>
      </c>
      <c r="I461" s="9" t="str">
        <f t="shared" si="51"/>
        <v/>
      </c>
      <c r="J461" s="18" t="str">
        <f t="shared" si="52"/>
        <v/>
      </c>
      <c r="K461" s="10" t="str">
        <f t="shared" si="53"/>
        <v/>
      </c>
      <c r="Q461" s="100" t="s">
        <v>599</v>
      </c>
    </row>
    <row r="462" spans="1:17" ht="16" customHeight="1" x14ac:dyDescent="0.2">
      <c r="A462" s="89" t="s">
        <v>721</v>
      </c>
      <c r="B462" s="34">
        <v>0</v>
      </c>
      <c r="C462" s="6"/>
      <c r="D462" s="17"/>
      <c r="E462" s="5">
        <v>0</v>
      </c>
      <c r="F462" s="18">
        <f t="shared" si="49"/>
        <v>1.0000000000000018E-4</v>
      </c>
      <c r="G462" s="19" t="str">
        <f t="shared" si="50"/>
        <v>no DCF</v>
      </c>
      <c r="H462" s="18">
        <f>IFERROR(IF(OR($B462&gt;$I$4,$B462= ""), IF($I$4&lt;=VLOOKUP($A462,DCF,18,FALSE),0.000001,IF(AND($I$4&gt;VLOOKUP($A462,DCF,18,FALSE),$I$4&lt;VLOOKUP($A462,DCF,20,FALSE)),0.001,IF($I$4&gt;VLOOKUP($A462,DCF,20,FALSE),1))),  IF($B462&lt;=VLOOKUP($A462,DCF,18,FALSE),0.000001,IF(AND($B462&gt;VLOOKUP($A462,DCF,18,FALSE),$B462&lt;VLOOKUP($A462,DCF,20,FALSE)),0.001,IF($B462&gt;VLOOKUP($A462,DCF,20,FALSE),1)))),"")</f>
        <v>9.9999999999999995E-7</v>
      </c>
      <c r="I462" s="9" t="str">
        <f t="shared" si="51"/>
        <v/>
      </c>
      <c r="J462" s="18" t="str">
        <f t="shared" si="52"/>
        <v/>
      </c>
      <c r="K462" s="10" t="str">
        <f t="shared" si="53"/>
        <v/>
      </c>
      <c r="Q462" s="100" t="s">
        <v>600</v>
      </c>
    </row>
    <row r="463" spans="1:17" ht="16" customHeight="1" x14ac:dyDescent="0.2">
      <c r="A463" s="89" t="s">
        <v>722</v>
      </c>
      <c r="B463" s="34">
        <v>626.85</v>
      </c>
      <c r="C463" s="6"/>
      <c r="D463" s="17"/>
      <c r="E463" s="5">
        <v>3.8619235284976129E-26</v>
      </c>
      <c r="F463" s="18">
        <f t="shared" si="49"/>
        <v>1.0000000000000018E-4</v>
      </c>
      <c r="G463" s="19" t="str">
        <f t="shared" si="50"/>
        <v>no DCF</v>
      </c>
      <c r="H463" s="18">
        <f t="shared" ref="H463:H494" si="54">IFERROR(IF(OR($B463&gt;$I$4,$B463= ""), IF($I$4&lt;=VLOOKUP($A463,DCF,18,FALSE),0.000001,IF(AND($I$4&gt;VLOOKUP($A463,DCF,18,FALSE),$I$4&lt;VLOOKUP($A463,DCF,20,FALSE)),0.001,IF($I$4&gt;VLOOKUP($A463,DCF,20,FALSE),1))), IF($B463&lt;=VLOOKUP($A463,DCF,18,FALSE),0.000001,IF(AND($B463&gt;VLOOKUP($A463,DCF,18,FALSE),$B463&lt;VLOOKUP($A463,DCF,20,FALSE)),0.001,IF($B463&gt;VLOOKUP($A463,DCF,20,FALSE),1)))),"")</f>
        <v>9.9999999999999995E-7</v>
      </c>
      <c r="I463" s="9" t="str">
        <f t="shared" si="51"/>
        <v/>
      </c>
      <c r="J463" s="18" t="str">
        <f t="shared" si="52"/>
        <v/>
      </c>
      <c r="K463" s="10" t="str">
        <f t="shared" si="53"/>
        <v/>
      </c>
      <c r="Q463" s="100" t="s">
        <v>601</v>
      </c>
    </row>
    <row r="464" spans="1:17" ht="15" customHeight="1" x14ac:dyDescent="0.2">
      <c r="A464" s="89" t="s">
        <v>723</v>
      </c>
      <c r="B464" s="34">
        <v>626.85</v>
      </c>
      <c r="C464" s="6"/>
      <c r="D464" s="17"/>
      <c r="E464" s="5">
        <v>1.7753987660403399E-19</v>
      </c>
      <c r="F464" s="18">
        <f t="shared" si="49"/>
        <v>1.0000000000000018E-4</v>
      </c>
      <c r="G464" s="19">
        <f t="shared" si="50"/>
        <v>0.1</v>
      </c>
      <c r="H464" s="18">
        <f t="shared" si="54"/>
        <v>9.9999999999999995E-7</v>
      </c>
      <c r="I464" s="9">
        <f t="shared" si="51"/>
        <v>1.7753987660403399E-26</v>
      </c>
      <c r="J464" s="18">
        <f t="shared" si="52"/>
        <v>1.7753987660403431E-30</v>
      </c>
      <c r="K464" s="10">
        <f t="shared" si="53"/>
        <v>1.2887844339183456E-18</v>
      </c>
      <c r="Q464" s="100" t="s">
        <v>724</v>
      </c>
    </row>
    <row r="465" spans="1:17" ht="15" customHeight="1" x14ac:dyDescent="0.2">
      <c r="A465" s="89" t="s">
        <v>725</v>
      </c>
      <c r="B465" s="34">
        <v>626.85</v>
      </c>
      <c r="C465" s="6"/>
      <c r="D465" s="17"/>
      <c r="E465" s="5">
        <v>1.9075794993807909E-19</v>
      </c>
      <c r="F465" s="18">
        <f t="shared" si="49"/>
        <v>1.0000000000000018E-4</v>
      </c>
      <c r="G465" s="19">
        <f t="shared" si="50"/>
        <v>1.7999999999999999E-2</v>
      </c>
      <c r="H465" s="18">
        <f t="shared" si="54"/>
        <v>9.9999999999999995E-7</v>
      </c>
      <c r="I465" s="9">
        <f t="shared" si="51"/>
        <v>3.4336430988854232E-27</v>
      </c>
      <c r="J465" s="18">
        <f t="shared" si="52"/>
        <v>3.4336430988854295E-31</v>
      </c>
      <c r="K465" s="10">
        <f t="shared" si="53"/>
        <v>2.4925249820603605E-19</v>
      </c>
      <c r="Q465" s="100" t="s">
        <v>602</v>
      </c>
    </row>
    <row r="466" spans="1:17" ht="15" customHeight="1" x14ac:dyDescent="0.2">
      <c r="A466" s="89" t="s">
        <v>726</v>
      </c>
      <c r="B466" s="34">
        <v>626.85</v>
      </c>
      <c r="C466" s="6"/>
      <c r="D466" s="17"/>
      <c r="E466" s="5">
        <v>4.544390283180233E-9</v>
      </c>
      <c r="F466" s="18">
        <f t="shared" si="49"/>
        <v>1.0000000000000018E-4</v>
      </c>
      <c r="G466" s="19">
        <f t="shared" si="50"/>
        <v>1.7999999999999999E-2</v>
      </c>
      <c r="H466" s="18">
        <f t="shared" si="54"/>
        <v>9.9999999999999995E-7</v>
      </c>
      <c r="I466" s="9">
        <f t="shared" si="51"/>
        <v>8.1799025097244174E-17</v>
      </c>
      <c r="J466" s="18">
        <f t="shared" si="52"/>
        <v>8.1799025097244319E-21</v>
      </c>
      <c r="K466" s="10">
        <f t="shared" si="53"/>
        <v>5.9378947575898581E-9</v>
      </c>
      <c r="Q466" s="100" t="s">
        <v>727</v>
      </c>
    </row>
    <row r="467" spans="1:17" ht="15" customHeight="1" x14ac:dyDescent="0.2">
      <c r="A467" s="89" t="s">
        <v>728</v>
      </c>
      <c r="B467" s="34">
        <v>626.85</v>
      </c>
      <c r="C467" s="6"/>
      <c r="D467" s="17"/>
      <c r="E467" s="5">
        <v>1.4965276124540229E-10</v>
      </c>
      <c r="F467" s="18">
        <f t="shared" si="49"/>
        <v>1.0000000000000018E-4</v>
      </c>
      <c r="G467" s="19">
        <f t="shared" si="50"/>
        <v>2.4E-2</v>
      </c>
      <c r="H467" s="18">
        <f t="shared" si="54"/>
        <v>9.9999999999999995E-7</v>
      </c>
      <c r="I467" s="9">
        <f t="shared" si="51"/>
        <v>3.5916662698896546E-18</v>
      </c>
      <c r="J467" s="18">
        <f t="shared" si="52"/>
        <v>3.5916662698896609E-22</v>
      </c>
      <c r="K467" s="10">
        <f t="shared" si="53"/>
        <v>2.6072360018516419E-10</v>
      </c>
      <c r="Q467" s="100" t="s">
        <v>729</v>
      </c>
    </row>
    <row r="468" spans="1:17" ht="15" customHeight="1" x14ac:dyDescent="0.2">
      <c r="A468" s="89" t="s">
        <v>730</v>
      </c>
      <c r="B468" s="34">
        <v>626.85</v>
      </c>
      <c r="C468" s="6"/>
      <c r="D468" s="17"/>
      <c r="E468" s="5">
        <v>1.311726504825199E-11</v>
      </c>
      <c r="F468" s="18">
        <f t="shared" si="49"/>
        <v>1.0000000000000018E-4</v>
      </c>
      <c r="G468" s="19">
        <f t="shared" si="50"/>
        <v>1.6E-2</v>
      </c>
      <c r="H468" s="18">
        <f t="shared" si="54"/>
        <v>9.9999999999999995E-7</v>
      </c>
      <c r="I468" s="9">
        <f t="shared" si="51"/>
        <v>2.0987624077203183E-19</v>
      </c>
      <c r="J468" s="18">
        <f t="shared" si="52"/>
        <v>2.0987624077203221E-23</v>
      </c>
      <c r="K468" s="10">
        <f t="shared" si="53"/>
        <v>1.5235181939410427E-11</v>
      </c>
      <c r="Q468" s="100" t="s">
        <v>731</v>
      </c>
    </row>
    <row r="469" spans="1:17" ht="15" customHeight="1" x14ac:dyDescent="0.2">
      <c r="A469" s="89" t="s">
        <v>732</v>
      </c>
      <c r="B469" s="34">
        <v>626.85</v>
      </c>
      <c r="C469" s="6"/>
      <c r="D469" s="17"/>
      <c r="E469" s="5">
        <v>1.217565698920651E-11</v>
      </c>
      <c r="F469" s="18">
        <f t="shared" si="49"/>
        <v>1.0000000000000018E-4</v>
      </c>
      <c r="G469" s="19">
        <f t="shared" si="50"/>
        <v>1.2999999999999999E-5</v>
      </c>
      <c r="H469" s="18">
        <f t="shared" si="54"/>
        <v>9.9999999999999995E-7</v>
      </c>
      <c r="I469" s="9">
        <f t="shared" si="51"/>
        <v>1.5828354085968463E-22</v>
      </c>
      <c r="J469" s="18">
        <f t="shared" si="52"/>
        <v>1.582835408596849E-26</v>
      </c>
      <c r="K469" s="10">
        <f t="shared" si="53"/>
        <v>1.1490002556462569E-14</v>
      </c>
      <c r="Q469" s="100" t="s">
        <v>733</v>
      </c>
    </row>
    <row r="470" spans="1:17" ht="15" customHeight="1" x14ac:dyDescent="0.2">
      <c r="A470" s="91" t="s">
        <v>734</v>
      </c>
      <c r="B470" s="34">
        <v>626.85</v>
      </c>
      <c r="C470" s="6"/>
      <c r="D470" s="17"/>
      <c r="E470" s="5">
        <v>1.3885349371708441E-12</v>
      </c>
      <c r="F470" s="18">
        <f t="shared" si="49"/>
        <v>1.0000000000000018E-4</v>
      </c>
      <c r="G470" s="19">
        <f t="shared" si="50"/>
        <v>2.1000000000000001E-2</v>
      </c>
      <c r="H470" s="18">
        <f t="shared" si="54"/>
        <v>9.9999999999999995E-7</v>
      </c>
      <c r="I470" s="9">
        <f t="shared" si="51"/>
        <v>2.9159233680587721E-20</v>
      </c>
      <c r="J470" s="18">
        <f t="shared" si="52"/>
        <v>2.9159233680587775E-24</v>
      </c>
      <c r="K470" s="10">
        <f t="shared" si="53"/>
        <v>2.1167056771332197E-12</v>
      </c>
      <c r="Q470" s="100" t="s">
        <v>735</v>
      </c>
    </row>
    <row r="471" spans="1:17" ht="16" customHeight="1" x14ac:dyDescent="0.2">
      <c r="A471" s="89" t="s">
        <v>736</v>
      </c>
      <c r="B471" s="34">
        <v>626.85</v>
      </c>
      <c r="C471" s="6"/>
      <c r="D471" s="17"/>
      <c r="E471" s="5">
        <v>0</v>
      </c>
      <c r="F471" s="18">
        <f t="shared" si="49"/>
        <v>1.0000000000000018E-4</v>
      </c>
      <c r="G471" s="19" t="str">
        <f t="shared" si="50"/>
        <v>no DCF</v>
      </c>
      <c r="H471" s="18">
        <f t="shared" si="54"/>
        <v>9.9999999999999995E-7</v>
      </c>
      <c r="I471" s="9" t="str">
        <f t="shared" si="51"/>
        <v/>
      </c>
      <c r="J471" s="18" t="str">
        <f t="shared" si="52"/>
        <v/>
      </c>
      <c r="K471" s="10" t="str">
        <f t="shared" si="53"/>
        <v/>
      </c>
      <c r="Q471" s="100" t="s">
        <v>737</v>
      </c>
    </row>
    <row r="472" spans="1:17" ht="16" customHeight="1" x14ac:dyDescent="0.2">
      <c r="A472" s="89" t="s">
        <v>738</v>
      </c>
      <c r="B472" s="34">
        <v>626.85</v>
      </c>
      <c r="C472" s="6"/>
      <c r="D472" s="17"/>
      <c r="E472" s="5">
        <v>0</v>
      </c>
      <c r="F472" s="18">
        <f t="shared" si="49"/>
        <v>1.0000000000000018E-4</v>
      </c>
      <c r="G472" s="19" t="str">
        <f t="shared" si="50"/>
        <v>no DCF</v>
      </c>
      <c r="H472" s="18">
        <f t="shared" si="54"/>
        <v>9.9999999999999995E-7</v>
      </c>
      <c r="I472" s="9" t="str">
        <f t="shared" si="51"/>
        <v/>
      </c>
      <c r="J472" s="18" t="str">
        <f t="shared" si="52"/>
        <v/>
      </c>
      <c r="K472" s="10" t="str">
        <f t="shared" si="53"/>
        <v/>
      </c>
      <c r="Q472" s="100" t="s">
        <v>739</v>
      </c>
    </row>
    <row r="473" spans="1:17" ht="15" customHeight="1" x14ac:dyDescent="0.2">
      <c r="A473" s="91" t="s">
        <v>740</v>
      </c>
      <c r="B473" s="34">
        <v>0</v>
      </c>
      <c r="C473" s="6"/>
      <c r="D473" s="17"/>
      <c r="E473" s="5">
        <v>0</v>
      </c>
      <c r="F473" s="18">
        <f t="shared" si="49"/>
        <v>1.0000000000000018E-4</v>
      </c>
      <c r="G473" s="19">
        <f t="shared" si="50"/>
        <v>1.7999999999999999E-6</v>
      </c>
      <c r="H473" s="18">
        <f t="shared" si="54"/>
        <v>9.9999999999999995E-7</v>
      </c>
      <c r="I473" s="9">
        <f t="shared" si="51"/>
        <v>0</v>
      </c>
      <c r="J473" s="18">
        <f t="shared" si="52"/>
        <v>0</v>
      </c>
      <c r="K473" s="10">
        <f t="shared" si="53"/>
        <v>0</v>
      </c>
      <c r="Q473" s="100" t="s">
        <v>606</v>
      </c>
    </row>
    <row r="474" spans="1:17" ht="16" customHeight="1" x14ac:dyDescent="0.2">
      <c r="A474" s="91" t="s">
        <v>741</v>
      </c>
      <c r="B474" s="34">
        <v>0</v>
      </c>
      <c r="C474" s="6"/>
      <c r="D474" s="17"/>
      <c r="E474" s="5">
        <v>0</v>
      </c>
      <c r="F474" s="18">
        <f t="shared" si="49"/>
        <v>1.0000000000000018E-4</v>
      </c>
      <c r="G474" s="19" t="str">
        <f t="shared" si="50"/>
        <v>no DCF</v>
      </c>
      <c r="H474" s="18">
        <f t="shared" si="54"/>
        <v>9.9999999999999995E-7</v>
      </c>
      <c r="I474" s="9" t="str">
        <f t="shared" si="51"/>
        <v/>
      </c>
      <c r="J474" s="18" t="str">
        <f t="shared" si="52"/>
        <v/>
      </c>
      <c r="K474" s="10" t="str">
        <f t="shared" si="53"/>
        <v/>
      </c>
      <c r="Q474" s="100" t="s">
        <v>742</v>
      </c>
    </row>
    <row r="475" spans="1:17" ht="16" customHeight="1" x14ac:dyDescent="0.2">
      <c r="A475" s="89" t="s">
        <v>743</v>
      </c>
      <c r="B475" s="34">
        <v>0</v>
      </c>
      <c r="C475" s="6"/>
      <c r="D475" s="17"/>
      <c r="E475" s="5">
        <v>0</v>
      </c>
      <c r="F475" s="18">
        <f t="shared" si="49"/>
        <v>1.0000000000000018E-4</v>
      </c>
      <c r="G475" s="19" t="str">
        <f t="shared" si="50"/>
        <v>no DCF</v>
      </c>
      <c r="H475" s="18">
        <f t="shared" si="54"/>
        <v>9.9999999999999995E-7</v>
      </c>
      <c r="I475" s="9" t="str">
        <f t="shared" si="51"/>
        <v/>
      </c>
      <c r="J475" s="18" t="str">
        <f t="shared" si="52"/>
        <v/>
      </c>
      <c r="K475" s="10" t="str">
        <f t="shared" si="53"/>
        <v/>
      </c>
      <c r="Q475" s="100" t="s">
        <v>607</v>
      </c>
    </row>
    <row r="476" spans="1:17" ht="15" customHeight="1" x14ac:dyDescent="0.2">
      <c r="A476" s="89" t="s">
        <v>744</v>
      </c>
      <c r="B476" s="34">
        <v>0</v>
      </c>
      <c r="C476" s="6"/>
      <c r="D476" s="17"/>
      <c r="E476" s="5">
        <v>0</v>
      </c>
      <c r="F476" s="18">
        <f t="shared" si="49"/>
        <v>1.0000000000000018E-4</v>
      </c>
      <c r="G476" s="19">
        <f t="shared" si="50"/>
        <v>3.6000000000000001E-5</v>
      </c>
      <c r="H476" s="18">
        <f t="shared" si="54"/>
        <v>9.9999999999999995E-7</v>
      </c>
      <c r="I476" s="9">
        <f t="shared" si="51"/>
        <v>0</v>
      </c>
      <c r="J476" s="18">
        <f t="shared" si="52"/>
        <v>0</v>
      </c>
      <c r="K476" s="10">
        <f t="shared" si="53"/>
        <v>0</v>
      </c>
      <c r="Q476" s="100" t="s">
        <v>608</v>
      </c>
    </row>
    <row r="477" spans="1:17" ht="15" customHeight="1" x14ac:dyDescent="0.2">
      <c r="A477" s="89" t="s">
        <v>745</v>
      </c>
      <c r="B477" s="34">
        <v>0</v>
      </c>
      <c r="C477" s="6"/>
      <c r="D477" s="17"/>
      <c r="E477" s="5">
        <v>0</v>
      </c>
      <c r="F477" s="18">
        <f t="shared" si="49"/>
        <v>1.0000000000000018E-4</v>
      </c>
      <c r="G477" s="19">
        <f t="shared" si="50"/>
        <v>8.0000000000000007E-5</v>
      </c>
      <c r="H477" s="18">
        <f t="shared" si="54"/>
        <v>9.9999999999999995E-7</v>
      </c>
      <c r="I477" s="9">
        <f t="shared" si="51"/>
        <v>0</v>
      </c>
      <c r="J477" s="18">
        <f t="shared" si="52"/>
        <v>0</v>
      </c>
      <c r="K477" s="10">
        <f t="shared" si="53"/>
        <v>0</v>
      </c>
      <c r="Q477" s="100" t="s">
        <v>609</v>
      </c>
    </row>
    <row r="478" spans="1:17" ht="15" customHeight="1" x14ac:dyDescent="0.2">
      <c r="A478" s="89" t="s">
        <v>746</v>
      </c>
      <c r="B478" s="34">
        <v>0</v>
      </c>
      <c r="C478" s="6"/>
      <c r="D478" s="17"/>
      <c r="E478" s="5">
        <v>0</v>
      </c>
      <c r="F478" s="18">
        <f t="shared" si="49"/>
        <v>1.0000000000000018E-4</v>
      </c>
      <c r="G478" s="19">
        <f t="shared" si="50"/>
        <v>3.8E-6</v>
      </c>
      <c r="H478" s="18">
        <f t="shared" si="54"/>
        <v>9.9999999999999995E-7</v>
      </c>
      <c r="I478" s="9">
        <f t="shared" si="51"/>
        <v>0</v>
      </c>
      <c r="J478" s="18">
        <f t="shared" si="52"/>
        <v>0</v>
      </c>
      <c r="K478" s="10">
        <f t="shared" si="53"/>
        <v>0</v>
      </c>
      <c r="Q478" s="100" t="s">
        <v>610</v>
      </c>
    </row>
    <row r="479" spans="1:17" ht="15" customHeight="1" x14ac:dyDescent="0.2">
      <c r="A479" s="89" t="s">
        <v>747</v>
      </c>
      <c r="B479" s="34">
        <v>0</v>
      </c>
      <c r="C479" s="6"/>
      <c r="D479" s="17"/>
      <c r="E479" s="5">
        <v>0</v>
      </c>
      <c r="F479" s="18">
        <f t="shared" si="49"/>
        <v>1.0000000000000018E-4</v>
      </c>
      <c r="G479" s="19">
        <f t="shared" si="50"/>
        <v>4.0000000000000002E-4</v>
      </c>
      <c r="H479" s="18">
        <f t="shared" si="54"/>
        <v>9.9999999999999995E-7</v>
      </c>
      <c r="I479" s="9">
        <f t="shared" si="51"/>
        <v>0</v>
      </c>
      <c r="J479" s="18">
        <f t="shared" si="52"/>
        <v>0</v>
      </c>
      <c r="K479" s="10">
        <f t="shared" si="53"/>
        <v>0</v>
      </c>
      <c r="Q479" s="100" t="s">
        <v>611</v>
      </c>
    </row>
    <row r="480" spans="1:17" ht="16" customHeight="1" x14ac:dyDescent="0.2">
      <c r="A480" s="89" t="s">
        <v>748</v>
      </c>
      <c r="B480" s="34">
        <v>626.85</v>
      </c>
      <c r="C480" s="6"/>
      <c r="D480" s="17"/>
      <c r="E480" s="5">
        <v>1.231158136816552E-25</v>
      </c>
      <c r="F480" s="18">
        <f t="shared" si="49"/>
        <v>1</v>
      </c>
      <c r="G480" s="19" t="str">
        <f t="shared" si="50"/>
        <v>no DCF</v>
      </c>
      <c r="H480" s="18">
        <f t="shared" si="54"/>
        <v>1</v>
      </c>
      <c r="I480" s="9" t="str">
        <f t="shared" si="51"/>
        <v/>
      </c>
      <c r="J480" s="18" t="str">
        <f t="shared" si="52"/>
        <v/>
      </c>
      <c r="K480" s="10" t="str">
        <f t="shared" si="53"/>
        <v/>
      </c>
      <c r="Q480" s="100" t="s">
        <v>749</v>
      </c>
    </row>
    <row r="481" spans="1:17" ht="16" customHeight="1" x14ac:dyDescent="0.2">
      <c r="A481" s="91" t="s">
        <v>750</v>
      </c>
      <c r="B481" s="34">
        <v>626.85</v>
      </c>
      <c r="C481" s="6"/>
      <c r="D481" s="17"/>
      <c r="E481" s="5">
        <v>3.2839381814564399E-21</v>
      </c>
      <c r="F481" s="18">
        <f t="shared" si="49"/>
        <v>1</v>
      </c>
      <c r="G481" s="19" t="str">
        <f t="shared" si="50"/>
        <v>no DCF</v>
      </c>
      <c r="H481" s="18">
        <f t="shared" si="54"/>
        <v>1</v>
      </c>
      <c r="I481" s="9" t="str">
        <f t="shared" si="51"/>
        <v/>
      </c>
      <c r="J481" s="18" t="str">
        <f t="shared" si="52"/>
        <v/>
      </c>
      <c r="K481" s="10" t="str">
        <f t="shared" si="53"/>
        <v/>
      </c>
      <c r="Q481" s="100" t="s">
        <v>751</v>
      </c>
    </row>
    <row r="482" spans="1:17" ht="16" customHeight="1" x14ac:dyDescent="0.2">
      <c r="A482" s="89" t="s">
        <v>752</v>
      </c>
      <c r="B482" s="34">
        <v>626.85</v>
      </c>
      <c r="C482" s="6"/>
      <c r="D482" s="17"/>
      <c r="E482" s="5">
        <v>0</v>
      </c>
      <c r="F482" s="18">
        <f t="shared" si="49"/>
        <v>1</v>
      </c>
      <c r="G482" s="19" t="str">
        <f t="shared" si="50"/>
        <v>no DCF</v>
      </c>
      <c r="H482" s="18">
        <f t="shared" si="54"/>
        <v>1</v>
      </c>
      <c r="I482" s="9" t="str">
        <f t="shared" si="51"/>
        <v/>
      </c>
      <c r="J482" s="18" t="str">
        <f t="shared" si="52"/>
        <v/>
      </c>
      <c r="K482" s="10" t="str">
        <f t="shared" si="53"/>
        <v/>
      </c>
      <c r="Q482" s="100" t="s">
        <v>753</v>
      </c>
    </row>
    <row r="483" spans="1:17" ht="15" customHeight="1" x14ac:dyDescent="0.2">
      <c r="A483" s="89" t="s">
        <v>754</v>
      </c>
      <c r="B483" s="34">
        <v>626.85</v>
      </c>
      <c r="C483" s="6"/>
      <c r="D483" s="17"/>
      <c r="E483" s="5">
        <v>0</v>
      </c>
      <c r="F483" s="18">
        <f t="shared" si="49"/>
        <v>1</v>
      </c>
      <c r="G483" s="19">
        <f t="shared" si="50"/>
        <v>2.7999999999999999E-8</v>
      </c>
      <c r="H483" s="18">
        <f t="shared" si="54"/>
        <v>1</v>
      </c>
      <c r="I483" s="9">
        <f t="shared" si="51"/>
        <v>0</v>
      </c>
      <c r="J483" s="18">
        <f t="shared" si="52"/>
        <v>0</v>
      </c>
      <c r="K483" s="10">
        <f t="shared" si="53"/>
        <v>0</v>
      </c>
      <c r="Q483" s="100" t="s">
        <v>755</v>
      </c>
    </row>
    <row r="484" spans="1:17" ht="15" customHeight="1" x14ac:dyDescent="0.2">
      <c r="A484" s="89" t="s">
        <v>756</v>
      </c>
      <c r="B484" s="34">
        <v>626.85</v>
      </c>
      <c r="C484" s="6"/>
      <c r="D484" s="17"/>
      <c r="E484" s="5">
        <v>1.687551869095073E-2</v>
      </c>
      <c r="F484" s="18">
        <f t="shared" si="49"/>
        <v>1</v>
      </c>
      <c r="G484" s="19">
        <f t="shared" si="50"/>
        <v>1.1000000000000001E-7</v>
      </c>
      <c r="H484" s="18">
        <f t="shared" si="54"/>
        <v>1</v>
      </c>
      <c r="I484" s="9">
        <f t="shared" si="51"/>
        <v>1.8563070560045804E-9</v>
      </c>
      <c r="J484" s="18">
        <f t="shared" si="52"/>
        <v>1.8563070560045804E-9</v>
      </c>
      <c r="K484" s="10">
        <f t="shared" si="53"/>
        <v>0.13475167855879511</v>
      </c>
      <c r="Q484" s="100" t="s">
        <v>614</v>
      </c>
    </row>
    <row r="485" spans="1:17" ht="15" customHeight="1" x14ac:dyDescent="0.2">
      <c r="A485" s="89" t="s">
        <v>757</v>
      </c>
      <c r="B485" s="34">
        <v>626.85</v>
      </c>
      <c r="C485" s="6"/>
      <c r="D485" s="17"/>
      <c r="E485" s="5">
        <v>0</v>
      </c>
      <c r="F485" s="18">
        <f t="shared" si="49"/>
        <v>1</v>
      </c>
      <c r="G485" s="19">
        <f t="shared" si="50"/>
        <v>9.9E-8</v>
      </c>
      <c r="H485" s="18">
        <f t="shared" si="54"/>
        <v>1</v>
      </c>
      <c r="I485" s="9">
        <f t="shared" si="51"/>
        <v>0</v>
      </c>
      <c r="J485" s="18">
        <f t="shared" si="52"/>
        <v>0</v>
      </c>
      <c r="K485" s="10">
        <f t="shared" si="53"/>
        <v>0</v>
      </c>
      <c r="Q485" s="100" t="s">
        <v>615</v>
      </c>
    </row>
    <row r="486" spans="1:17" ht="15" customHeight="1" x14ac:dyDescent="0.2">
      <c r="A486" s="89" t="s">
        <v>758</v>
      </c>
      <c r="B486" s="34">
        <v>626.85</v>
      </c>
      <c r="C486" s="6"/>
      <c r="D486" s="17"/>
      <c r="E486" s="5">
        <v>2.4324662155308881E-2</v>
      </c>
      <c r="F486" s="18">
        <f t="shared" si="49"/>
        <v>1</v>
      </c>
      <c r="G486" s="19">
        <f t="shared" si="50"/>
        <v>4.8999999999999997E-7</v>
      </c>
      <c r="H486" s="18">
        <f t="shared" si="54"/>
        <v>1</v>
      </c>
      <c r="I486" s="9">
        <f t="shared" si="51"/>
        <v>1.1919084456101351E-8</v>
      </c>
      <c r="J486" s="18">
        <f t="shared" si="52"/>
        <v>1.1919084456101351E-8</v>
      </c>
      <c r="K486" s="10">
        <f t="shared" si="53"/>
        <v>0.86522142559788739</v>
      </c>
      <c r="Q486" s="100" t="s">
        <v>616</v>
      </c>
    </row>
    <row r="487" spans="1:17" ht="15" customHeight="1" x14ac:dyDescent="0.2">
      <c r="A487" s="91" t="s">
        <v>759</v>
      </c>
      <c r="B487" s="34">
        <v>626.85</v>
      </c>
      <c r="C487" s="6"/>
      <c r="D487" s="17"/>
      <c r="E487" s="5">
        <v>0</v>
      </c>
      <c r="F487" s="18">
        <f t="shared" si="49"/>
        <v>1</v>
      </c>
      <c r="G487" s="19">
        <f t="shared" si="50"/>
        <v>1.4E-8</v>
      </c>
      <c r="H487" s="18">
        <f t="shared" si="54"/>
        <v>1</v>
      </c>
      <c r="I487" s="9">
        <f t="shared" si="51"/>
        <v>0</v>
      </c>
      <c r="J487" s="18">
        <f t="shared" si="52"/>
        <v>0</v>
      </c>
      <c r="K487" s="10">
        <f t="shared" si="53"/>
        <v>0</v>
      </c>
      <c r="Q487" s="100" t="s">
        <v>617</v>
      </c>
    </row>
    <row r="488" spans="1:17" ht="15" customHeight="1" x14ac:dyDescent="0.2">
      <c r="A488" s="89" t="s">
        <v>760</v>
      </c>
      <c r="B488" s="34">
        <v>626.85</v>
      </c>
      <c r="C488" s="6"/>
      <c r="D488" s="17"/>
      <c r="E488" s="5">
        <v>9.0062243273695692E-12</v>
      </c>
      <c r="F488" s="18">
        <f t="shared" si="49"/>
        <v>1</v>
      </c>
      <c r="G488" s="19">
        <f t="shared" si="50"/>
        <v>7.2E-9</v>
      </c>
      <c r="H488" s="18">
        <f t="shared" si="54"/>
        <v>1</v>
      </c>
      <c r="I488" s="9">
        <f t="shared" si="51"/>
        <v>6.4844815157060898E-20</v>
      </c>
      <c r="J488" s="18">
        <f t="shared" si="52"/>
        <v>6.4844815157060898E-20</v>
      </c>
      <c r="K488" s="10">
        <f t="shared" si="53"/>
        <v>4.707167200590113E-12</v>
      </c>
      <c r="Q488" s="100" t="s">
        <v>618</v>
      </c>
    </row>
    <row r="489" spans="1:17" ht="15" customHeight="1" x14ac:dyDescent="0.2">
      <c r="A489" s="89" t="s">
        <v>761</v>
      </c>
      <c r="B489" s="34">
        <v>626.85</v>
      </c>
      <c r="C489" s="6"/>
      <c r="D489" s="17"/>
      <c r="E489" s="5">
        <v>7.3499756669105434E-5</v>
      </c>
      <c r="F489" s="18">
        <f t="shared" si="49"/>
        <v>1</v>
      </c>
      <c r="G489" s="19">
        <f t="shared" si="50"/>
        <v>5.0000000000000001E-9</v>
      </c>
      <c r="H489" s="18">
        <f t="shared" si="54"/>
        <v>1</v>
      </c>
      <c r="I489" s="9">
        <f t="shared" si="51"/>
        <v>3.6749878334552718E-13</v>
      </c>
      <c r="J489" s="18">
        <f t="shared" si="52"/>
        <v>3.6749878334552718E-13</v>
      </c>
      <c r="K489" s="10">
        <f t="shared" si="53"/>
        <v>2.6677201793711531E-5</v>
      </c>
      <c r="Q489" s="100" t="s">
        <v>619</v>
      </c>
    </row>
    <row r="490" spans="1:17" ht="15" customHeight="1" x14ac:dyDescent="0.2">
      <c r="A490" s="89" t="s">
        <v>762</v>
      </c>
      <c r="B490" s="34">
        <v>0</v>
      </c>
      <c r="C490" s="6"/>
      <c r="D490" s="17"/>
      <c r="E490" s="5">
        <v>0</v>
      </c>
      <c r="F490" s="18">
        <f t="shared" si="49"/>
        <v>1.0000000000000018E-4</v>
      </c>
      <c r="G490" s="19">
        <f t="shared" si="50"/>
        <v>1.1999999999999999E-3</v>
      </c>
      <c r="H490" s="18">
        <f t="shared" si="54"/>
        <v>9.9999999999999995E-7</v>
      </c>
      <c r="I490" s="9">
        <f t="shared" si="51"/>
        <v>0</v>
      </c>
      <c r="J490" s="18">
        <f t="shared" si="52"/>
        <v>0</v>
      </c>
      <c r="K490" s="10">
        <f t="shared" si="53"/>
        <v>0</v>
      </c>
      <c r="Q490" s="100" t="s">
        <v>620</v>
      </c>
    </row>
    <row r="491" spans="1:17" ht="16" customHeight="1" x14ac:dyDescent="0.2">
      <c r="A491" s="89" t="s">
        <v>763</v>
      </c>
      <c r="B491" s="34">
        <v>0</v>
      </c>
      <c r="C491" s="6"/>
      <c r="D491" s="17"/>
      <c r="E491" s="5">
        <v>0</v>
      </c>
      <c r="F491" s="18">
        <f t="shared" si="49"/>
        <v>1.0000000000000018E-4</v>
      </c>
      <c r="G491" s="19" t="str">
        <f t="shared" si="50"/>
        <v>no DCF</v>
      </c>
      <c r="H491" s="18">
        <f t="shared" si="54"/>
        <v>9.9999999999999995E-7</v>
      </c>
      <c r="I491" s="9" t="str">
        <f t="shared" si="51"/>
        <v/>
      </c>
      <c r="J491" s="18" t="str">
        <f t="shared" si="52"/>
        <v/>
      </c>
      <c r="K491" s="10" t="str">
        <f t="shared" si="53"/>
        <v/>
      </c>
      <c r="Q491" s="100" t="s">
        <v>622</v>
      </c>
    </row>
    <row r="492" spans="1:17" ht="15" customHeight="1" x14ac:dyDescent="0.2">
      <c r="A492" s="89" t="s">
        <v>764</v>
      </c>
      <c r="B492" s="34">
        <v>0</v>
      </c>
      <c r="C492" s="6"/>
      <c r="D492" s="17"/>
      <c r="E492" s="5">
        <v>0</v>
      </c>
      <c r="F492" s="18">
        <f t="shared" si="49"/>
        <v>1.0000000000000018E-4</v>
      </c>
      <c r="G492" s="19">
        <f t="shared" si="50"/>
        <v>8.1000000000000004E-6</v>
      </c>
      <c r="H492" s="18">
        <f t="shared" si="54"/>
        <v>9.9999999999999995E-7</v>
      </c>
      <c r="I492" s="9">
        <f t="shared" si="51"/>
        <v>0</v>
      </c>
      <c r="J492" s="18">
        <f t="shared" si="52"/>
        <v>0</v>
      </c>
      <c r="K492" s="10">
        <f t="shared" si="53"/>
        <v>0</v>
      </c>
      <c r="Q492" s="100" t="s">
        <v>624</v>
      </c>
    </row>
    <row r="493" spans="1:17" ht="16" customHeight="1" x14ac:dyDescent="0.2">
      <c r="A493" s="89" t="s">
        <v>765</v>
      </c>
      <c r="B493" s="34">
        <v>0</v>
      </c>
      <c r="C493" s="6"/>
      <c r="D493" s="17"/>
      <c r="E493" s="5">
        <v>0</v>
      </c>
      <c r="F493" s="18">
        <f t="shared" si="49"/>
        <v>1.0000000000000018E-4</v>
      </c>
      <c r="G493" s="19" t="str">
        <f t="shared" si="50"/>
        <v>no DCF</v>
      </c>
      <c r="H493" s="18">
        <f t="shared" si="54"/>
        <v>9.9999999999999995E-7</v>
      </c>
      <c r="I493" s="9" t="str">
        <f t="shared" si="51"/>
        <v/>
      </c>
      <c r="J493" s="18" t="str">
        <f t="shared" si="52"/>
        <v/>
      </c>
      <c r="K493" s="10" t="str">
        <f t="shared" si="53"/>
        <v/>
      </c>
      <c r="Q493" s="100" t="s">
        <v>626</v>
      </c>
    </row>
    <row r="494" spans="1:17" ht="15" customHeight="1" x14ac:dyDescent="0.2">
      <c r="A494" s="89" t="s">
        <v>766</v>
      </c>
      <c r="B494" s="34">
        <v>0</v>
      </c>
      <c r="C494" s="6"/>
      <c r="D494" s="17"/>
      <c r="E494" s="5">
        <v>0</v>
      </c>
      <c r="F494" s="18">
        <f t="shared" si="49"/>
        <v>1.0000000000000018E-4</v>
      </c>
      <c r="G494" s="19">
        <f t="shared" si="50"/>
        <v>1.2E-4</v>
      </c>
      <c r="H494" s="18">
        <f t="shared" si="54"/>
        <v>9.9999999999999995E-7</v>
      </c>
      <c r="I494" s="9">
        <f t="shared" si="51"/>
        <v>0</v>
      </c>
      <c r="J494" s="18">
        <f t="shared" si="52"/>
        <v>0</v>
      </c>
      <c r="K494" s="10">
        <f t="shared" si="53"/>
        <v>0</v>
      </c>
      <c r="Q494" s="100" t="s">
        <v>628</v>
      </c>
    </row>
    <row r="495" spans="1:17" ht="15" customHeight="1" x14ac:dyDescent="0.2">
      <c r="A495" s="89" t="s">
        <v>767</v>
      </c>
      <c r="B495" s="34">
        <v>0</v>
      </c>
      <c r="C495" s="6"/>
      <c r="D495" s="17"/>
      <c r="E495" s="5">
        <v>0</v>
      </c>
      <c r="F495" s="18">
        <f t="shared" si="49"/>
        <v>1.0000000000000018E-4</v>
      </c>
      <c r="G495" s="19">
        <f t="shared" si="50"/>
        <v>8.3999999999999998E-8</v>
      </c>
      <c r="H495" s="18">
        <f t="shared" ref="H495:H525" si="55">IFERROR(IF(OR($B495&gt;$I$4,$B495= ""), IF($I$4&lt;=VLOOKUP($A495,DCF,18,FALSE),0.000001,IF(AND($I$4&gt;VLOOKUP($A495,DCF,18,FALSE),$I$4&lt;VLOOKUP($A495,DCF,20,FALSE)),0.001,IF($I$4&gt;VLOOKUP($A495,DCF,20,FALSE),1))), IF($B495&lt;=VLOOKUP($A495,DCF,18,FALSE),0.000001,IF(AND($B495&gt;VLOOKUP($A495,DCF,18,FALSE),$B495&lt;VLOOKUP($A495,DCF,20,FALSE)),0.001,IF($B495&gt;VLOOKUP($A495,DCF,20,FALSE),1)))),"")</f>
        <v>9.9999999999999995E-7</v>
      </c>
      <c r="I495" s="9">
        <f t="shared" si="51"/>
        <v>0</v>
      </c>
      <c r="J495" s="18">
        <f t="shared" si="52"/>
        <v>0</v>
      </c>
      <c r="K495" s="10">
        <f t="shared" si="53"/>
        <v>0</v>
      </c>
      <c r="Q495" s="100" t="s">
        <v>630</v>
      </c>
    </row>
    <row r="496" spans="1:17" ht="15" customHeight="1" x14ac:dyDescent="0.2">
      <c r="A496" s="89" t="s">
        <v>768</v>
      </c>
      <c r="B496" s="34">
        <v>0</v>
      </c>
      <c r="C496" s="6"/>
      <c r="D496" s="17"/>
      <c r="E496" s="5">
        <v>0</v>
      </c>
      <c r="F496" s="18">
        <f t="shared" si="49"/>
        <v>1.0000000000000018E-4</v>
      </c>
      <c r="G496" s="19">
        <f t="shared" si="50"/>
        <v>4.4000000000000002E-7</v>
      </c>
      <c r="H496" s="18">
        <f t="shared" si="55"/>
        <v>9.9999999999999995E-7</v>
      </c>
      <c r="I496" s="9">
        <f t="shared" si="51"/>
        <v>0</v>
      </c>
      <c r="J496" s="18">
        <f t="shared" si="52"/>
        <v>0</v>
      </c>
      <c r="K496" s="10">
        <f t="shared" si="53"/>
        <v>0</v>
      </c>
      <c r="Q496" s="100" t="s">
        <v>769</v>
      </c>
    </row>
    <row r="497" spans="1:17" ht="15" customHeight="1" x14ac:dyDescent="0.2">
      <c r="A497" s="91" t="s">
        <v>770</v>
      </c>
      <c r="B497" s="34">
        <v>0</v>
      </c>
      <c r="C497" s="6"/>
      <c r="D497" s="17"/>
      <c r="E497" s="5">
        <v>0</v>
      </c>
      <c r="F497" s="18">
        <f t="shared" si="49"/>
        <v>1.0000000000000018E-4</v>
      </c>
      <c r="G497" s="19">
        <f t="shared" si="50"/>
        <v>1.5999999999999999E-6</v>
      </c>
      <c r="H497" s="18">
        <f t="shared" si="55"/>
        <v>9.9999999999999995E-7</v>
      </c>
      <c r="I497" s="9">
        <f t="shared" si="51"/>
        <v>0</v>
      </c>
      <c r="J497" s="18">
        <f t="shared" si="52"/>
        <v>0</v>
      </c>
      <c r="K497" s="10">
        <f t="shared" si="53"/>
        <v>0</v>
      </c>
      <c r="Q497" s="100" t="s">
        <v>632</v>
      </c>
    </row>
    <row r="498" spans="1:17" ht="16" customHeight="1" x14ac:dyDescent="0.2">
      <c r="A498" s="91" t="s">
        <v>771</v>
      </c>
      <c r="B498" s="34">
        <v>0</v>
      </c>
      <c r="C498" s="6"/>
      <c r="D498" s="17"/>
      <c r="E498" s="5">
        <v>0</v>
      </c>
      <c r="F498" s="18">
        <f t="shared" si="49"/>
        <v>1.0000000000000018E-4</v>
      </c>
      <c r="G498" s="19" t="str">
        <f t="shared" si="50"/>
        <v>no DCF</v>
      </c>
      <c r="H498" s="18">
        <f t="shared" si="55"/>
        <v>9.9999999999999995E-7</v>
      </c>
      <c r="I498" s="9" t="str">
        <f t="shared" si="51"/>
        <v/>
      </c>
      <c r="J498" s="18" t="str">
        <f t="shared" si="52"/>
        <v/>
      </c>
      <c r="K498" s="10" t="str">
        <f t="shared" si="53"/>
        <v/>
      </c>
      <c r="Q498" s="100" t="s">
        <v>772</v>
      </c>
    </row>
    <row r="499" spans="1:17" ht="16" customHeight="1" x14ac:dyDescent="0.2">
      <c r="A499" s="89" t="s">
        <v>773</v>
      </c>
      <c r="B499" s="34">
        <v>0</v>
      </c>
      <c r="C499" s="6"/>
      <c r="D499" s="17"/>
      <c r="E499" s="5">
        <v>0</v>
      </c>
      <c r="F499" s="18">
        <f t="shared" si="49"/>
        <v>1.0000000000000018E-4</v>
      </c>
      <c r="G499" s="19" t="str">
        <f t="shared" si="50"/>
        <v>no DCF</v>
      </c>
      <c r="H499" s="18">
        <f t="shared" si="55"/>
        <v>9.9999999999999995E-7</v>
      </c>
      <c r="I499" s="9" t="str">
        <f t="shared" si="51"/>
        <v/>
      </c>
      <c r="J499" s="18" t="str">
        <f t="shared" si="52"/>
        <v/>
      </c>
      <c r="K499" s="10" t="str">
        <f t="shared" si="53"/>
        <v/>
      </c>
      <c r="Q499" s="100" t="s">
        <v>634</v>
      </c>
    </row>
    <row r="500" spans="1:17" ht="15" customHeight="1" x14ac:dyDescent="0.2">
      <c r="A500" s="89" t="s">
        <v>774</v>
      </c>
      <c r="B500" s="34">
        <v>0</v>
      </c>
      <c r="C500" s="6"/>
      <c r="D500" s="17"/>
      <c r="E500" s="5">
        <v>0</v>
      </c>
      <c r="F500" s="18">
        <f t="shared" si="49"/>
        <v>1.0000000000000018E-4</v>
      </c>
      <c r="G500" s="19">
        <f t="shared" si="50"/>
        <v>3.0000000000000001E-3</v>
      </c>
      <c r="H500" s="18">
        <f t="shared" si="55"/>
        <v>9.9999999999999995E-7</v>
      </c>
      <c r="I500" s="9">
        <f t="shared" si="51"/>
        <v>0</v>
      </c>
      <c r="J500" s="18">
        <f t="shared" si="52"/>
        <v>0</v>
      </c>
      <c r="K500" s="10">
        <f t="shared" si="53"/>
        <v>0</v>
      </c>
      <c r="Q500" s="100" t="s">
        <v>775</v>
      </c>
    </row>
    <row r="501" spans="1:17" ht="15" customHeight="1" x14ac:dyDescent="0.2">
      <c r="A501" s="89" t="s">
        <v>776</v>
      </c>
      <c r="B501" s="34">
        <v>0</v>
      </c>
      <c r="C501" s="6"/>
      <c r="D501" s="17"/>
      <c r="E501" s="5">
        <v>0</v>
      </c>
      <c r="F501" s="18">
        <f t="shared" si="49"/>
        <v>1.0000000000000018E-4</v>
      </c>
      <c r="G501" s="19">
        <f t="shared" si="50"/>
        <v>3.1000000000000001E-5</v>
      </c>
      <c r="H501" s="18">
        <f t="shared" si="55"/>
        <v>9.9999999999999995E-7</v>
      </c>
      <c r="I501" s="9">
        <f t="shared" si="51"/>
        <v>0</v>
      </c>
      <c r="J501" s="18">
        <f t="shared" si="52"/>
        <v>0</v>
      </c>
      <c r="K501" s="10">
        <f t="shared" si="53"/>
        <v>0</v>
      </c>
      <c r="Q501" s="100" t="s">
        <v>777</v>
      </c>
    </row>
    <row r="502" spans="1:17" ht="16" customHeight="1" x14ac:dyDescent="0.2">
      <c r="A502" s="89" t="s">
        <v>778</v>
      </c>
      <c r="B502" s="34">
        <v>0</v>
      </c>
      <c r="C502" s="6"/>
      <c r="D502" s="17"/>
      <c r="E502" s="5">
        <v>0</v>
      </c>
      <c r="F502" s="18">
        <f t="shared" si="49"/>
        <v>1.0000000000000018E-4</v>
      </c>
      <c r="G502" s="19" t="str">
        <f t="shared" si="50"/>
        <v>no DCF</v>
      </c>
      <c r="H502" s="18">
        <f t="shared" si="55"/>
        <v>9.9999999999999995E-7</v>
      </c>
      <c r="I502" s="9" t="str">
        <f t="shared" si="51"/>
        <v/>
      </c>
      <c r="J502" s="18" t="str">
        <f t="shared" si="52"/>
        <v/>
      </c>
      <c r="K502" s="10" t="str">
        <f t="shared" si="53"/>
        <v/>
      </c>
      <c r="Q502" s="100" t="s">
        <v>779</v>
      </c>
    </row>
    <row r="503" spans="1:17" ht="15" customHeight="1" x14ac:dyDescent="0.2">
      <c r="A503" s="89" t="s">
        <v>780</v>
      </c>
      <c r="B503" s="34">
        <v>0</v>
      </c>
      <c r="C503" s="6"/>
      <c r="D503" s="17"/>
      <c r="E503" s="5">
        <v>0</v>
      </c>
      <c r="F503" s="18">
        <f t="shared" si="49"/>
        <v>1.0000000000000018E-4</v>
      </c>
      <c r="G503" s="19">
        <f t="shared" si="50"/>
        <v>1.2E-4</v>
      </c>
      <c r="H503" s="18">
        <f t="shared" si="55"/>
        <v>9.9999999999999995E-7</v>
      </c>
      <c r="I503" s="9">
        <f t="shared" si="51"/>
        <v>0</v>
      </c>
      <c r="J503" s="18">
        <f t="shared" si="52"/>
        <v>0</v>
      </c>
      <c r="K503" s="10">
        <f t="shared" si="53"/>
        <v>0</v>
      </c>
      <c r="Q503" s="100" t="s">
        <v>781</v>
      </c>
    </row>
    <row r="504" spans="1:17" ht="15" customHeight="1" x14ac:dyDescent="0.2">
      <c r="A504" s="89" t="s">
        <v>782</v>
      </c>
      <c r="B504" s="34">
        <v>0</v>
      </c>
      <c r="C504" s="6"/>
      <c r="D504" s="17"/>
      <c r="E504" s="5">
        <v>0</v>
      </c>
      <c r="F504" s="18">
        <f t="shared" si="49"/>
        <v>1.0000000000000018E-4</v>
      </c>
      <c r="G504" s="19">
        <f t="shared" si="50"/>
        <v>4.6000000000000001E-4</v>
      </c>
      <c r="H504" s="18">
        <f t="shared" si="55"/>
        <v>9.9999999999999995E-7</v>
      </c>
      <c r="I504" s="9">
        <f t="shared" si="51"/>
        <v>0</v>
      </c>
      <c r="J504" s="18">
        <f t="shared" si="52"/>
        <v>0</v>
      </c>
      <c r="K504" s="10">
        <f t="shared" si="53"/>
        <v>0</v>
      </c>
      <c r="Q504" s="100" t="s">
        <v>783</v>
      </c>
    </row>
    <row r="505" spans="1:17" ht="16" customHeight="1" thickBot="1" x14ac:dyDescent="0.25">
      <c r="A505" s="92" t="s">
        <v>784</v>
      </c>
      <c r="B505" s="34">
        <v>0</v>
      </c>
      <c r="C505" s="6"/>
      <c r="D505" s="17"/>
      <c r="E505" s="5">
        <v>0</v>
      </c>
      <c r="F505" s="18">
        <f t="shared" si="49"/>
        <v>1.0000000000000018E-4</v>
      </c>
      <c r="G505" s="19">
        <f t="shared" si="50"/>
        <v>9.3000000000000007E-6</v>
      </c>
      <c r="H505" s="18">
        <f t="shared" si="55"/>
        <v>9.9999999999999995E-7</v>
      </c>
      <c r="I505" s="9">
        <f t="shared" si="51"/>
        <v>0</v>
      </c>
      <c r="J505" s="18">
        <f t="shared" si="52"/>
        <v>0</v>
      </c>
      <c r="K505" s="10">
        <f t="shared" si="53"/>
        <v>0</v>
      </c>
      <c r="Q505" t="s">
        <v>785</v>
      </c>
    </row>
    <row r="506" spans="1:17" ht="16" customHeight="1" x14ac:dyDescent="0.2">
      <c r="A506" s="102"/>
      <c r="B506" s="34"/>
      <c r="C506" s="6"/>
      <c r="D506" s="17"/>
      <c r="E506" s="5"/>
      <c r="F506" s="18" t="str">
        <f t="shared" si="49"/>
        <v/>
      </c>
      <c r="G506" s="19" t="str">
        <f t="shared" si="50"/>
        <v/>
      </c>
      <c r="H506" s="18" t="str">
        <f t="shared" si="55"/>
        <v/>
      </c>
      <c r="I506" s="9" t="str">
        <f t="shared" si="51"/>
        <v/>
      </c>
      <c r="J506" s="18" t="str">
        <f t="shared" si="52"/>
        <v/>
      </c>
      <c r="K506" s="10" t="str">
        <f t="shared" si="53"/>
        <v/>
      </c>
      <c r="Q506" s="100" t="s">
        <v>786</v>
      </c>
    </row>
    <row r="507" spans="1:17" ht="16" customHeight="1" x14ac:dyDescent="0.2">
      <c r="A507" s="102"/>
      <c r="B507" s="34"/>
      <c r="C507" s="6"/>
      <c r="D507" s="17"/>
      <c r="E507" s="5"/>
      <c r="F507" s="18" t="str">
        <f t="shared" si="49"/>
        <v/>
      </c>
      <c r="G507" s="19" t="str">
        <f t="shared" si="50"/>
        <v/>
      </c>
      <c r="H507" s="18" t="str">
        <f t="shared" si="55"/>
        <v/>
      </c>
      <c r="I507" s="9" t="str">
        <f t="shared" si="51"/>
        <v/>
      </c>
      <c r="J507" s="18" t="str">
        <f t="shared" si="52"/>
        <v/>
      </c>
      <c r="K507" s="10" t="str">
        <f t="shared" si="53"/>
        <v/>
      </c>
      <c r="Q507" s="100" t="s">
        <v>639</v>
      </c>
    </row>
    <row r="508" spans="1:17" ht="16" customHeight="1" x14ac:dyDescent="0.2">
      <c r="A508" s="102"/>
      <c r="B508" s="34"/>
      <c r="C508" s="6"/>
      <c r="D508" s="17"/>
      <c r="E508" s="5"/>
      <c r="F508" s="18" t="str">
        <f t="shared" si="49"/>
        <v/>
      </c>
      <c r="G508" s="19" t="str">
        <f t="shared" si="50"/>
        <v/>
      </c>
      <c r="H508" s="18" t="str">
        <f t="shared" si="55"/>
        <v/>
      </c>
      <c r="I508" s="9" t="str">
        <f t="shared" si="51"/>
        <v/>
      </c>
      <c r="J508" s="18" t="str">
        <f t="shared" si="52"/>
        <v/>
      </c>
      <c r="K508" s="10" t="str">
        <f t="shared" si="53"/>
        <v/>
      </c>
      <c r="Q508" s="100" t="s">
        <v>640</v>
      </c>
    </row>
    <row r="509" spans="1:17" ht="16" customHeight="1" x14ac:dyDescent="0.2">
      <c r="A509" s="102"/>
      <c r="B509" s="34"/>
      <c r="C509" s="6"/>
      <c r="D509" s="17"/>
      <c r="E509" s="5"/>
      <c r="F509" s="18" t="str">
        <f t="shared" si="49"/>
        <v/>
      </c>
      <c r="G509" s="19" t="str">
        <f t="shared" si="50"/>
        <v/>
      </c>
      <c r="H509" s="18" t="str">
        <f t="shared" si="55"/>
        <v/>
      </c>
      <c r="I509" s="9" t="str">
        <f t="shared" si="51"/>
        <v/>
      </c>
      <c r="J509" s="18" t="str">
        <f t="shared" si="52"/>
        <v/>
      </c>
      <c r="K509" s="10" t="str">
        <f t="shared" si="53"/>
        <v/>
      </c>
      <c r="Q509" s="100" t="s">
        <v>641</v>
      </c>
    </row>
    <row r="510" spans="1:17" ht="16" customHeight="1" x14ac:dyDescent="0.2">
      <c r="A510" s="102"/>
      <c r="B510" s="34"/>
      <c r="C510" s="6"/>
      <c r="D510" s="17"/>
      <c r="E510" s="5"/>
      <c r="F510" s="18" t="str">
        <f t="shared" si="49"/>
        <v/>
      </c>
      <c r="G510" s="19" t="str">
        <f t="shared" si="50"/>
        <v/>
      </c>
      <c r="H510" s="18" t="str">
        <f t="shared" si="55"/>
        <v/>
      </c>
      <c r="I510" s="9" t="str">
        <f t="shared" si="51"/>
        <v/>
      </c>
      <c r="J510" s="18" t="str">
        <f t="shared" si="52"/>
        <v/>
      </c>
      <c r="K510" s="10" t="str">
        <f t="shared" si="53"/>
        <v/>
      </c>
      <c r="Q510" s="100" t="s">
        <v>642</v>
      </c>
    </row>
    <row r="511" spans="1:17" ht="16" customHeight="1" x14ac:dyDescent="0.2">
      <c r="A511" s="102"/>
      <c r="B511" s="34"/>
      <c r="C511" s="6"/>
      <c r="D511" s="17"/>
      <c r="E511" s="5"/>
      <c r="F511" s="18" t="str">
        <f t="shared" si="49"/>
        <v/>
      </c>
      <c r="G511" s="19" t="str">
        <f t="shared" si="50"/>
        <v/>
      </c>
      <c r="H511" s="18" t="str">
        <f t="shared" si="55"/>
        <v/>
      </c>
      <c r="I511" s="9" t="str">
        <f t="shared" si="51"/>
        <v/>
      </c>
      <c r="J511" s="18" t="str">
        <f t="shared" si="52"/>
        <v/>
      </c>
      <c r="K511" s="10" t="str">
        <f t="shared" si="53"/>
        <v/>
      </c>
      <c r="Q511" s="100" t="s">
        <v>644</v>
      </c>
    </row>
    <row r="512" spans="1:17" ht="16" customHeight="1" x14ac:dyDescent="0.2">
      <c r="A512" s="102"/>
      <c r="B512" s="34"/>
      <c r="C512" s="6"/>
      <c r="D512" s="17"/>
      <c r="E512" s="5"/>
      <c r="F512" s="18" t="str">
        <f t="shared" si="49"/>
        <v/>
      </c>
      <c r="G512" s="19" t="str">
        <f t="shared" si="50"/>
        <v/>
      </c>
      <c r="H512" s="18" t="str">
        <f t="shared" si="55"/>
        <v/>
      </c>
      <c r="I512" s="9" t="str">
        <f t="shared" si="51"/>
        <v/>
      </c>
      <c r="J512" s="18" t="str">
        <f t="shared" si="52"/>
        <v/>
      </c>
      <c r="K512" s="10" t="str">
        <f t="shared" si="53"/>
        <v/>
      </c>
      <c r="Q512" s="100" t="s">
        <v>645</v>
      </c>
    </row>
    <row r="513" spans="1:17" ht="16" customHeight="1" x14ac:dyDescent="0.2">
      <c r="A513" s="102"/>
      <c r="B513" s="34"/>
      <c r="C513" s="6"/>
      <c r="D513" s="17"/>
      <c r="E513" s="5"/>
      <c r="F513" s="18" t="str">
        <f t="shared" si="49"/>
        <v/>
      </c>
      <c r="G513" s="19" t="str">
        <f t="shared" si="50"/>
        <v/>
      </c>
      <c r="H513" s="18" t="str">
        <f t="shared" si="55"/>
        <v/>
      </c>
      <c r="I513" s="9" t="str">
        <f t="shared" si="51"/>
        <v/>
      </c>
      <c r="J513" s="18" t="str">
        <f t="shared" si="52"/>
        <v/>
      </c>
      <c r="K513" s="10" t="str">
        <f t="shared" si="53"/>
        <v/>
      </c>
      <c r="Q513" s="100" t="s">
        <v>787</v>
      </c>
    </row>
    <row r="514" spans="1:17" ht="16" customHeight="1" x14ac:dyDescent="0.2">
      <c r="A514" s="102"/>
      <c r="B514" s="34"/>
      <c r="C514" s="6"/>
      <c r="D514" s="17"/>
      <c r="E514" s="5"/>
      <c r="F514" s="18" t="str">
        <f t="shared" si="49"/>
        <v/>
      </c>
      <c r="G514" s="19" t="str">
        <f t="shared" si="50"/>
        <v/>
      </c>
      <c r="H514" s="18" t="str">
        <f t="shared" si="55"/>
        <v/>
      </c>
      <c r="I514" s="9" t="str">
        <f t="shared" si="51"/>
        <v/>
      </c>
      <c r="J514" s="18" t="str">
        <f t="shared" si="52"/>
        <v/>
      </c>
      <c r="K514" s="10" t="str">
        <f t="shared" si="53"/>
        <v/>
      </c>
      <c r="Q514" s="100" t="s">
        <v>788</v>
      </c>
    </row>
    <row r="515" spans="1:17" ht="16" customHeight="1" x14ac:dyDescent="0.2">
      <c r="A515" s="102"/>
      <c r="B515" s="34"/>
      <c r="C515" s="6"/>
      <c r="D515" s="17"/>
      <c r="E515" s="5"/>
      <c r="F515" s="18" t="str">
        <f t="shared" si="49"/>
        <v/>
      </c>
      <c r="G515" s="19" t="str">
        <f t="shared" si="50"/>
        <v/>
      </c>
      <c r="H515" s="18" t="str">
        <f t="shared" si="55"/>
        <v/>
      </c>
      <c r="I515" s="9" t="str">
        <f t="shared" si="51"/>
        <v/>
      </c>
      <c r="J515" s="18" t="str">
        <f t="shared" si="52"/>
        <v/>
      </c>
      <c r="K515" s="10" t="str">
        <f t="shared" si="53"/>
        <v/>
      </c>
      <c r="Q515" s="100" t="s">
        <v>789</v>
      </c>
    </row>
    <row r="516" spans="1:17" ht="16" customHeight="1" x14ac:dyDescent="0.2">
      <c r="A516" s="102"/>
      <c r="B516" s="34"/>
      <c r="C516" s="6"/>
      <c r="D516" s="17"/>
      <c r="E516" s="5"/>
      <c r="F516" s="18" t="str">
        <f t="shared" si="49"/>
        <v/>
      </c>
      <c r="G516" s="19" t="str">
        <f t="shared" si="50"/>
        <v/>
      </c>
      <c r="H516" s="18" t="str">
        <f t="shared" si="55"/>
        <v/>
      </c>
      <c r="I516" s="9" t="str">
        <f t="shared" si="51"/>
        <v/>
      </c>
      <c r="J516" s="18" t="str">
        <f t="shared" si="52"/>
        <v/>
      </c>
      <c r="K516" s="10" t="str">
        <f t="shared" si="53"/>
        <v/>
      </c>
      <c r="Q516" s="100" t="s">
        <v>790</v>
      </c>
    </row>
    <row r="517" spans="1:17" ht="16" customHeight="1" x14ac:dyDescent="0.2">
      <c r="A517" s="102"/>
      <c r="B517" s="34"/>
      <c r="C517" s="6"/>
      <c r="D517" s="17"/>
      <c r="E517" s="5"/>
      <c r="F517" s="18" t="str">
        <f t="shared" si="49"/>
        <v/>
      </c>
      <c r="G517" s="19" t="str">
        <f t="shared" si="50"/>
        <v/>
      </c>
      <c r="H517" s="18" t="str">
        <f t="shared" si="55"/>
        <v/>
      </c>
      <c r="I517" s="9" t="str">
        <f t="shared" si="51"/>
        <v/>
      </c>
      <c r="J517" s="18" t="str">
        <f t="shared" si="52"/>
        <v/>
      </c>
      <c r="K517" s="10" t="str">
        <f t="shared" si="53"/>
        <v/>
      </c>
      <c r="Q517" s="100" t="s">
        <v>791</v>
      </c>
    </row>
    <row r="518" spans="1:17" ht="16" customHeight="1" x14ac:dyDescent="0.2">
      <c r="A518" s="102"/>
      <c r="B518" s="34"/>
      <c r="C518" s="6"/>
      <c r="D518" s="17"/>
      <c r="E518" s="5"/>
      <c r="F518" s="18" t="str">
        <f t="shared" si="49"/>
        <v/>
      </c>
      <c r="G518" s="19" t="str">
        <f t="shared" si="50"/>
        <v/>
      </c>
      <c r="H518" s="18" t="str">
        <f t="shared" si="55"/>
        <v/>
      </c>
      <c r="I518" s="9" t="str">
        <f t="shared" si="51"/>
        <v/>
      </c>
      <c r="J518" s="18" t="str">
        <f t="shared" si="52"/>
        <v/>
      </c>
      <c r="K518" s="10" t="str">
        <f t="shared" si="53"/>
        <v/>
      </c>
      <c r="Q518" s="100" t="s">
        <v>792</v>
      </c>
    </row>
    <row r="519" spans="1:17" ht="16" customHeight="1" x14ac:dyDescent="0.2">
      <c r="A519" s="102"/>
      <c r="B519" s="34"/>
      <c r="C519" s="6"/>
      <c r="D519" s="17"/>
      <c r="E519" s="5"/>
      <c r="F519" s="18" t="str">
        <f t="shared" si="49"/>
        <v/>
      </c>
      <c r="G519" s="19" t="str">
        <f t="shared" si="50"/>
        <v/>
      </c>
      <c r="H519" s="18" t="str">
        <f t="shared" si="55"/>
        <v/>
      </c>
      <c r="I519" s="9" t="str">
        <f t="shared" si="51"/>
        <v/>
      </c>
      <c r="J519" s="18" t="str">
        <f t="shared" si="52"/>
        <v/>
      </c>
      <c r="K519" s="10" t="str">
        <f t="shared" si="53"/>
        <v/>
      </c>
      <c r="Q519" s="100" t="s">
        <v>657</v>
      </c>
    </row>
    <row r="520" spans="1:17" ht="16" customHeight="1" x14ac:dyDescent="0.2">
      <c r="A520" s="102"/>
      <c r="B520" s="34"/>
      <c r="C520" s="6"/>
      <c r="D520" s="17"/>
      <c r="E520" s="5"/>
      <c r="F520" s="18" t="str">
        <f t="shared" si="49"/>
        <v/>
      </c>
      <c r="G520" s="19" t="str">
        <f t="shared" si="50"/>
        <v/>
      </c>
      <c r="H520" s="18" t="str">
        <f t="shared" si="55"/>
        <v/>
      </c>
      <c r="I520" s="9" t="str">
        <f t="shared" si="51"/>
        <v/>
      </c>
      <c r="J520" s="18" t="str">
        <f t="shared" si="52"/>
        <v/>
      </c>
      <c r="K520" s="10" t="str">
        <f t="shared" si="53"/>
        <v/>
      </c>
      <c r="Q520" s="100" t="s">
        <v>659</v>
      </c>
    </row>
    <row r="521" spans="1:17" ht="16" customHeight="1" x14ac:dyDescent="0.2">
      <c r="A521" s="102"/>
      <c r="B521" s="34"/>
      <c r="C521" s="6"/>
      <c r="D521" s="17"/>
      <c r="E521" s="5"/>
      <c r="F521" s="18" t="str">
        <f t="shared" ref="F521:F584" si="56">IF(A521="","",IF($K$4="","", IF(H521=1, 1,(1-0.99)^$K$4)))</f>
        <v/>
      </c>
      <c r="G521" s="19" t="str">
        <f t="shared" ref="G521:G584" si="57">IFERROR(IF($C$4="CFA", VLOOKUP($A521,DCF,3,FALSE), IF($C$4="CITRC",VLOOKUP($A521,DCF,4,FALSE),IF($C$4="INTEC", VLOOKUP($A521,DCF,5,FALSE),IF($C$4="INTECMS", VLOOKUP($A521,DCF,6,FALSE), IF($C$4="MFC",VLOOKUP($A521,DCF,7,FALSE), IF($C$4="MFCMS", VLOOKUP($A521,DCF,8,FALSE),IF($C$4="NRF",VLOOKUP($A521,DCF,9,FALSE), IF($C$4="NSTR", VLOOKUP($A521,DCF,10,FALSE), IF($C$4="REC", VLOOKUP($A521,DCF,11,FALSE), IF($C$4="ATRComplex", VLOOKUP($A521,DCF,12,FALSE), IF($C$4="ATR", VLOOKUP($A521,DCF,13,FALSE),IF($C$4="ATRMTR", VLOOKUP($A521,DCF,14,FALSE),IF($C$4="RWMC", VLOOKUP($A521,DCF,15,FALSE),IF($C$4="SMC", VLOOKUP($A521,DCF,16,FALSE),IF($C$4="RRTRSouth", VLOOKUP($A521,DCF,17,FALSE), ""))))))))))))))),"")</f>
        <v/>
      </c>
      <c r="H521" s="18" t="str">
        <f t="shared" si="55"/>
        <v/>
      </c>
      <c r="I521" s="9" t="str">
        <f t="shared" ref="I521:I584" si="58">IFERROR(E521*G521*H521,"")</f>
        <v/>
      </c>
      <c r="J521" s="18" t="str">
        <f t="shared" ref="J521:J584" si="59">IFERROR(I521*F521,"")</f>
        <v/>
      </c>
      <c r="K521" s="10" t="str">
        <f t="shared" ref="K521:K584" si="60">IFERROR(I521/$E$6, "")</f>
        <v/>
      </c>
      <c r="Q521" s="100" t="s">
        <v>661</v>
      </c>
    </row>
    <row r="522" spans="1:17" ht="16" customHeight="1" x14ac:dyDescent="0.2">
      <c r="A522" s="102"/>
      <c r="B522" s="34"/>
      <c r="C522" s="6"/>
      <c r="D522" s="17"/>
      <c r="E522" s="5"/>
      <c r="F522" s="18" t="str">
        <f t="shared" si="56"/>
        <v/>
      </c>
      <c r="G522" s="19" t="str">
        <f t="shared" si="57"/>
        <v/>
      </c>
      <c r="H522" s="18" t="str">
        <f t="shared" si="55"/>
        <v/>
      </c>
      <c r="I522" s="9" t="str">
        <f t="shared" si="58"/>
        <v/>
      </c>
      <c r="J522" s="18" t="str">
        <f t="shared" si="59"/>
        <v/>
      </c>
      <c r="K522" s="10" t="str">
        <f t="shared" si="60"/>
        <v/>
      </c>
      <c r="Q522" s="100" t="s">
        <v>662</v>
      </c>
    </row>
    <row r="523" spans="1:17" ht="16" customHeight="1" x14ac:dyDescent="0.2">
      <c r="A523" s="102"/>
      <c r="B523" s="34"/>
      <c r="C523" s="6"/>
      <c r="D523" s="17"/>
      <c r="E523" s="5"/>
      <c r="F523" s="18" t="str">
        <f t="shared" si="56"/>
        <v/>
      </c>
      <c r="G523" s="19" t="str">
        <f t="shared" si="57"/>
        <v/>
      </c>
      <c r="H523" s="18" t="str">
        <f t="shared" si="55"/>
        <v/>
      </c>
      <c r="I523" s="9" t="str">
        <f t="shared" si="58"/>
        <v/>
      </c>
      <c r="J523" s="18" t="str">
        <f t="shared" si="59"/>
        <v/>
      </c>
      <c r="K523" s="10" t="str">
        <f t="shared" si="60"/>
        <v/>
      </c>
      <c r="Q523" s="100" t="s">
        <v>669</v>
      </c>
    </row>
    <row r="524" spans="1:17" ht="16" customHeight="1" x14ac:dyDescent="0.2">
      <c r="A524" s="102"/>
      <c r="B524" s="34"/>
      <c r="C524" s="6"/>
      <c r="D524" s="17"/>
      <c r="E524" s="5"/>
      <c r="F524" s="18" t="str">
        <f t="shared" si="56"/>
        <v/>
      </c>
      <c r="G524" s="19" t="str">
        <f t="shared" si="57"/>
        <v/>
      </c>
      <c r="H524" s="18" t="str">
        <f t="shared" si="55"/>
        <v/>
      </c>
      <c r="I524" s="9" t="str">
        <f t="shared" si="58"/>
        <v/>
      </c>
      <c r="J524" s="18" t="str">
        <f t="shared" si="59"/>
        <v/>
      </c>
      <c r="K524" s="10" t="str">
        <f t="shared" si="60"/>
        <v/>
      </c>
      <c r="Q524" s="100" t="s">
        <v>670</v>
      </c>
    </row>
    <row r="525" spans="1:17" ht="16" customHeight="1" x14ac:dyDescent="0.2">
      <c r="A525" s="102"/>
      <c r="B525" s="34"/>
      <c r="C525" s="6"/>
      <c r="D525" s="17"/>
      <c r="E525" s="5"/>
      <c r="F525" s="18" t="str">
        <f t="shared" si="56"/>
        <v/>
      </c>
      <c r="G525" s="19" t="str">
        <f t="shared" si="57"/>
        <v/>
      </c>
      <c r="H525" s="18" t="str">
        <f t="shared" si="55"/>
        <v/>
      </c>
      <c r="I525" s="9" t="str">
        <f t="shared" si="58"/>
        <v/>
      </c>
      <c r="J525" s="18" t="str">
        <f t="shared" si="59"/>
        <v/>
      </c>
      <c r="K525" s="10" t="str">
        <f t="shared" si="60"/>
        <v/>
      </c>
      <c r="Q525" s="100" t="s">
        <v>672</v>
      </c>
    </row>
    <row r="526" spans="1:17" ht="16" customHeight="1" x14ac:dyDescent="0.2">
      <c r="A526" s="102"/>
      <c r="B526" s="34"/>
      <c r="C526" s="6"/>
      <c r="D526" s="17"/>
      <c r="E526" s="5"/>
      <c r="F526" s="18" t="str">
        <f t="shared" si="56"/>
        <v/>
      </c>
      <c r="G526" s="19" t="str">
        <f t="shared" si="57"/>
        <v/>
      </c>
      <c r="H526" s="18" t="str">
        <f>IFERROR(IF(OR($B526&gt;$I$4,$B526= ""), IF($I$4&lt;=VLOOKUP($A526,DCF,18,FALSE),0.000001,IF(AND($I$4&gt;VLOOKUP($A526,DCF,18,FALSE),$I$4&lt;VLOOKUP($A526,DCF,20,FALSE)),0.001,IF($I$4&gt;VLOOKUP($A526,DCF,20,FALSE),1))),  IF($B526&lt;=VLOOKUP($A526,DCF,18,FALSE),0.000001,IF(AND($B526&gt;VLOOKUP($A526,DCF,18,FALSE),$B526&lt;VLOOKUP($A526,DCF,20,FALSE)),0.001,IF($B526&gt;VLOOKUP($A526,DCF,20,FALSE),1)))),"")</f>
        <v/>
      </c>
      <c r="I526" s="9" t="str">
        <f t="shared" si="58"/>
        <v/>
      </c>
      <c r="J526" s="18" t="str">
        <f t="shared" si="59"/>
        <v/>
      </c>
      <c r="K526" s="10" t="str">
        <f t="shared" si="60"/>
        <v/>
      </c>
      <c r="Q526" s="100" t="s">
        <v>793</v>
      </c>
    </row>
    <row r="527" spans="1:17" ht="16" customHeight="1" x14ac:dyDescent="0.2">
      <c r="A527" s="102"/>
      <c r="B527" s="34"/>
      <c r="C527" s="6"/>
      <c r="D527" s="17"/>
      <c r="E527" s="5"/>
      <c r="F527" s="18" t="str">
        <f t="shared" si="56"/>
        <v/>
      </c>
      <c r="G527" s="19" t="str">
        <f t="shared" si="57"/>
        <v/>
      </c>
      <c r="H527" s="18" t="str">
        <f t="shared" ref="H527:H558" si="61">IFERROR(IF(OR($B527&gt;$I$4,$B527= ""), IF($I$4&lt;=VLOOKUP($A527,DCF,18,FALSE),0.000001,IF(AND($I$4&gt;VLOOKUP($A527,DCF,18,FALSE),$I$4&lt;VLOOKUP($A527,DCF,20,FALSE)),0.001,IF($I$4&gt;VLOOKUP($A527,DCF,20,FALSE),1))), IF($B527&lt;=VLOOKUP($A527,DCF,18,FALSE),0.000001,IF(AND($B527&gt;VLOOKUP($A527,DCF,18,FALSE),$B527&lt;VLOOKUP($A527,DCF,20,FALSE)),0.001,IF($B527&gt;VLOOKUP($A527,DCF,20,FALSE),1)))),"")</f>
        <v/>
      </c>
      <c r="I527" s="9" t="str">
        <f t="shared" si="58"/>
        <v/>
      </c>
      <c r="J527" s="18" t="str">
        <f t="shared" si="59"/>
        <v/>
      </c>
      <c r="K527" s="10" t="str">
        <f t="shared" si="60"/>
        <v/>
      </c>
      <c r="Q527" s="100" t="s">
        <v>674</v>
      </c>
    </row>
    <row r="528" spans="1:17" ht="16" customHeight="1" x14ac:dyDescent="0.2">
      <c r="A528" s="102"/>
      <c r="B528" s="34"/>
      <c r="C528" s="6"/>
      <c r="D528" s="17"/>
      <c r="E528" s="5"/>
      <c r="F528" s="18" t="str">
        <f t="shared" si="56"/>
        <v/>
      </c>
      <c r="G528" s="19" t="str">
        <f t="shared" si="57"/>
        <v/>
      </c>
      <c r="H528" s="18" t="str">
        <f t="shared" si="61"/>
        <v/>
      </c>
      <c r="I528" s="9" t="str">
        <f t="shared" si="58"/>
        <v/>
      </c>
      <c r="J528" s="18" t="str">
        <f t="shared" si="59"/>
        <v/>
      </c>
      <c r="K528" s="10" t="str">
        <f t="shared" si="60"/>
        <v/>
      </c>
      <c r="Q528" s="100" t="s">
        <v>676</v>
      </c>
    </row>
    <row r="529" spans="1:17" ht="16" customHeight="1" x14ac:dyDescent="0.2">
      <c r="A529" s="102"/>
      <c r="B529" s="34"/>
      <c r="C529" s="6"/>
      <c r="D529" s="17"/>
      <c r="E529" s="5"/>
      <c r="F529" s="18" t="str">
        <f t="shared" si="56"/>
        <v/>
      </c>
      <c r="G529" s="19" t="str">
        <f t="shared" si="57"/>
        <v/>
      </c>
      <c r="H529" s="18" t="str">
        <f t="shared" si="61"/>
        <v/>
      </c>
      <c r="I529" s="9" t="str">
        <f t="shared" si="58"/>
        <v/>
      </c>
      <c r="J529" s="18" t="str">
        <f t="shared" si="59"/>
        <v/>
      </c>
      <c r="K529" s="10" t="str">
        <f t="shared" si="60"/>
        <v/>
      </c>
      <c r="Q529" s="100" t="s">
        <v>794</v>
      </c>
    </row>
    <row r="530" spans="1:17" ht="16" customHeight="1" x14ac:dyDescent="0.2">
      <c r="A530" s="102"/>
      <c r="B530" s="34"/>
      <c r="C530" s="6"/>
      <c r="D530" s="17"/>
      <c r="E530" s="5"/>
      <c r="F530" s="18" t="str">
        <f t="shared" si="56"/>
        <v/>
      </c>
      <c r="G530" s="19" t="str">
        <f t="shared" si="57"/>
        <v/>
      </c>
      <c r="H530" s="18" t="str">
        <f t="shared" si="61"/>
        <v/>
      </c>
      <c r="I530" s="9" t="str">
        <f t="shared" si="58"/>
        <v/>
      </c>
      <c r="J530" s="18" t="str">
        <f t="shared" si="59"/>
        <v/>
      </c>
      <c r="K530" s="10" t="str">
        <f t="shared" si="60"/>
        <v/>
      </c>
      <c r="Q530" s="100" t="s">
        <v>795</v>
      </c>
    </row>
    <row r="531" spans="1:17" ht="16" customHeight="1" x14ac:dyDescent="0.2">
      <c r="A531" s="102"/>
      <c r="B531" s="34"/>
      <c r="C531" s="6"/>
      <c r="D531" s="17"/>
      <c r="E531" s="5"/>
      <c r="F531" s="18" t="str">
        <f t="shared" si="56"/>
        <v/>
      </c>
      <c r="G531" s="19" t="str">
        <f t="shared" si="57"/>
        <v/>
      </c>
      <c r="H531" s="18" t="str">
        <f t="shared" si="61"/>
        <v/>
      </c>
      <c r="I531" s="9" t="str">
        <f t="shared" si="58"/>
        <v/>
      </c>
      <c r="J531" s="18" t="str">
        <f t="shared" si="59"/>
        <v/>
      </c>
      <c r="K531" s="10" t="str">
        <f t="shared" si="60"/>
        <v/>
      </c>
      <c r="Q531" s="100" t="s">
        <v>796</v>
      </c>
    </row>
    <row r="532" spans="1:17" ht="16" customHeight="1" x14ac:dyDescent="0.2">
      <c r="A532" s="102"/>
      <c r="B532" s="34"/>
      <c r="C532" s="6"/>
      <c r="D532" s="17"/>
      <c r="E532" s="5"/>
      <c r="F532" s="18" t="str">
        <f t="shared" si="56"/>
        <v/>
      </c>
      <c r="G532" s="19" t="str">
        <f t="shared" si="57"/>
        <v/>
      </c>
      <c r="H532" s="18" t="str">
        <f t="shared" si="61"/>
        <v/>
      </c>
      <c r="I532" s="9" t="str">
        <f t="shared" si="58"/>
        <v/>
      </c>
      <c r="J532" s="18" t="str">
        <f t="shared" si="59"/>
        <v/>
      </c>
      <c r="K532" s="10" t="str">
        <f t="shared" si="60"/>
        <v/>
      </c>
      <c r="Q532" s="100" t="s">
        <v>797</v>
      </c>
    </row>
    <row r="533" spans="1:17" ht="16" customHeight="1" x14ac:dyDescent="0.2">
      <c r="A533" s="102"/>
      <c r="B533" s="34"/>
      <c r="C533" s="6"/>
      <c r="D533" s="17"/>
      <c r="E533" s="5"/>
      <c r="F533" s="18" t="str">
        <f t="shared" si="56"/>
        <v/>
      </c>
      <c r="G533" s="19" t="str">
        <f t="shared" si="57"/>
        <v/>
      </c>
      <c r="H533" s="18" t="str">
        <f t="shared" si="61"/>
        <v/>
      </c>
      <c r="I533" s="9" t="str">
        <f t="shared" si="58"/>
        <v/>
      </c>
      <c r="J533" s="18" t="str">
        <f t="shared" si="59"/>
        <v/>
      </c>
      <c r="K533" s="10" t="str">
        <f t="shared" si="60"/>
        <v/>
      </c>
      <c r="Q533" s="100" t="s">
        <v>798</v>
      </c>
    </row>
    <row r="534" spans="1:17" ht="16" customHeight="1" x14ac:dyDescent="0.2">
      <c r="A534" s="102"/>
      <c r="B534" s="34"/>
      <c r="C534" s="6"/>
      <c r="D534" s="17"/>
      <c r="E534" s="5"/>
      <c r="F534" s="18" t="str">
        <f t="shared" si="56"/>
        <v/>
      </c>
      <c r="G534" s="19" t="str">
        <f t="shared" si="57"/>
        <v/>
      </c>
      <c r="H534" s="18" t="str">
        <f t="shared" si="61"/>
        <v/>
      </c>
      <c r="I534" s="9" t="str">
        <f t="shared" si="58"/>
        <v/>
      </c>
      <c r="J534" s="18" t="str">
        <f t="shared" si="59"/>
        <v/>
      </c>
      <c r="K534" s="10" t="str">
        <f t="shared" si="60"/>
        <v/>
      </c>
      <c r="Q534" s="100" t="s">
        <v>666</v>
      </c>
    </row>
    <row r="535" spans="1:17" ht="16" customHeight="1" x14ac:dyDescent="0.2">
      <c r="A535" s="102"/>
      <c r="B535" s="34"/>
      <c r="C535" s="6"/>
      <c r="D535" s="17"/>
      <c r="E535" s="5"/>
      <c r="F535" s="18" t="str">
        <f t="shared" si="56"/>
        <v/>
      </c>
      <c r="G535" s="19" t="str">
        <f t="shared" si="57"/>
        <v/>
      </c>
      <c r="H535" s="18" t="str">
        <f t="shared" si="61"/>
        <v/>
      </c>
      <c r="I535" s="9" t="str">
        <f t="shared" si="58"/>
        <v/>
      </c>
      <c r="J535" s="18" t="str">
        <f t="shared" si="59"/>
        <v/>
      </c>
      <c r="K535" s="10" t="str">
        <f t="shared" si="60"/>
        <v/>
      </c>
      <c r="Q535" s="100" t="s">
        <v>667</v>
      </c>
    </row>
    <row r="536" spans="1:17" ht="16" customHeight="1" x14ac:dyDescent="0.2">
      <c r="A536" s="102"/>
      <c r="B536" s="34"/>
      <c r="C536" s="6"/>
      <c r="D536" s="17"/>
      <c r="E536" s="5"/>
      <c r="F536" s="18" t="str">
        <f t="shared" si="56"/>
        <v/>
      </c>
      <c r="G536" s="19" t="str">
        <f t="shared" si="57"/>
        <v/>
      </c>
      <c r="H536" s="18" t="str">
        <f t="shared" si="61"/>
        <v/>
      </c>
      <c r="I536" s="9" t="str">
        <f t="shared" si="58"/>
        <v/>
      </c>
      <c r="J536" s="18" t="str">
        <f t="shared" si="59"/>
        <v/>
      </c>
      <c r="K536" s="10" t="str">
        <f t="shared" si="60"/>
        <v/>
      </c>
      <c r="Q536" s="100" t="s">
        <v>668</v>
      </c>
    </row>
    <row r="537" spans="1:17" ht="16" customHeight="1" x14ac:dyDescent="0.2">
      <c r="A537" s="102"/>
      <c r="B537" s="34"/>
      <c r="C537" s="6"/>
      <c r="D537" s="17"/>
      <c r="E537" s="5"/>
      <c r="F537" s="18" t="str">
        <f t="shared" si="56"/>
        <v/>
      </c>
      <c r="G537" s="19" t="str">
        <f t="shared" si="57"/>
        <v/>
      </c>
      <c r="H537" s="18" t="str">
        <f t="shared" si="61"/>
        <v/>
      </c>
      <c r="I537" s="9" t="str">
        <f t="shared" si="58"/>
        <v/>
      </c>
      <c r="J537" s="18" t="str">
        <f t="shared" si="59"/>
        <v/>
      </c>
      <c r="K537" s="10" t="str">
        <f t="shared" si="60"/>
        <v/>
      </c>
      <c r="Q537" s="100" t="s">
        <v>799</v>
      </c>
    </row>
    <row r="538" spans="1:17" ht="16" customHeight="1" x14ac:dyDescent="0.2">
      <c r="A538" s="102"/>
      <c r="B538" s="34"/>
      <c r="C538" s="6"/>
      <c r="D538" s="17"/>
      <c r="E538" s="5"/>
      <c r="F538" s="18" t="str">
        <f t="shared" si="56"/>
        <v/>
      </c>
      <c r="G538" s="19" t="str">
        <f t="shared" si="57"/>
        <v/>
      </c>
      <c r="H538" s="18" t="str">
        <f t="shared" si="61"/>
        <v/>
      </c>
      <c r="I538" s="9" t="str">
        <f t="shared" si="58"/>
        <v/>
      </c>
      <c r="J538" s="18" t="str">
        <f t="shared" si="59"/>
        <v/>
      </c>
      <c r="K538" s="10" t="str">
        <f t="shared" si="60"/>
        <v/>
      </c>
      <c r="Q538" s="100" t="s">
        <v>686</v>
      </c>
    </row>
    <row r="539" spans="1:17" ht="16" customHeight="1" x14ac:dyDescent="0.2">
      <c r="A539" s="102"/>
      <c r="B539" s="34"/>
      <c r="C539" s="6"/>
      <c r="D539" s="17"/>
      <c r="E539" s="5"/>
      <c r="F539" s="18" t="str">
        <f t="shared" si="56"/>
        <v/>
      </c>
      <c r="G539" s="19" t="str">
        <f t="shared" si="57"/>
        <v/>
      </c>
      <c r="H539" s="18" t="str">
        <f t="shared" si="61"/>
        <v/>
      </c>
      <c r="I539" s="9" t="str">
        <f t="shared" si="58"/>
        <v/>
      </c>
      <c r="J539" s="18" t="str">
        <f t="shared" si="59"/>
        <v/>
      </c>
      <c r="K539" s="10" t="str">
        <f t="shared" si="60"/>
        <v/>
      </c>
      <c r="Q539" s="100" t="s">
        <v>687</v>
      </c>
    </row>
    <row r="540" spans="1:17" ht="16" customHeight="1" x14ac:dyDescent="0.2">
      <c r="A540" s="102"/>
      <c r="B540" s="34"/>
      <c r="C540" s="6"/>
      <c r="D540" s="17"/>
      <c r="E540" s="5"/>
      <c r="F540" s="18" t="str">
        <f t="shared" si="56"/>
        <v/>
      </c>
      <c r="G540" s="19" t="str">
        <f t="shared" si="57"/>
        <v/>
      </c>
      <c r="H540" s="18" t="str">
        <f t="shared" si="61"/>
        <v/>
      </c>
      <c r="I540" s="9" t="str">
        <f t="shared" si="58"/>
        <v/>
      </c>
      <c r="J540" s="18" t="str">
        <f t="shared" si="59"/>
        <v/>
      </c>
      <c r="K540" s="10" t="str">
        <f t="shared" si="60"/>
        <v/>
      </c>
      <c r="Q540" s="100" t="s">
        <v>689</v>
      </c>
    </row>
    <row r="541" spans="1:17" ht="16" customHeight="1" x14ac:dyDescent="0.2">
      <c r="A541" s="102"/>
      <c r="B541" s="34"/>
      <c r="C541" s="6"/>
      <c r="D541" s="17"/>
      <c r="E541" s="5"/>
      <c r="F541" s="18" t="str">
        <f t="shared" si="56"/>
        <v/>
      </c>
      <c r="G541" s="19" t="str">
        <f t="shared" si="57"/>
        <v/>
      </c>
      <c r="H541" s="18" t="str">
        <f t="shared" si="61"/>
        <v/>
      </c>
      <c r="I541" s="9" t="str">
        <f t="shared" si="58"/>
        <v/>
      </c>
      <c r="J541" s="18" t="str">
        <f t="shared" si="59"/>
        <v/>
      </c>
      <c r="K541" s="10" t="str">
        <f t="shared" si="60"/>
        <v/>
      </c>
      <c r="Q541" s="100" t="s">
        <v>691</v>
      </c>
    </row>
    <row r="542" spans="1:17" ht="16" customHeight="1" x14ac:dyDescent="0.2">
      <c r="A542" s="102"/>
      <c r="B542" s="34"/>
      <c r="C542" s="6"/>
      <c r="D542" s="17"/>
      <c r="E542" s="5"/>
      <c r="F542" s="18" t="str">
        <f t="shared" si="56"/>
        <v/>
      </c>
      <c r="G542" s="19" t="str">
        <f t="shared" si="57"/>
        <v/>
      </c>
      <c r="H542" s="18" t="str">
        <f t="shared" si="61"/>
        <v/>
      </c>
      <c r="I542" s="9" t="str">
        <f t="shared" si="58"/>
        <v/>
      </c>
      <c r="J542" s="18" t="str">
        <f t="shared" si="59"/>
        <v/>
      </c>
      <c r="K542" s="10" t="str">
        <f t="shared" si="60"/>
        <v/>
      </c>
      <c r="Q542" s="100" t="s">
        <v>692</v>
      </c>
    </row>
    <row r="543" spans="1:17" ht="16" customHeight="1" x14ac:dyDescent="0.2">
      <c r="A543" s="102"/>
      <c r="B543" s="34"/>
      <c r="C543" s="6"/>
      <c r="D543" s="17"/>
      <c r="E543" s="5"/>
      <c r="F543" s="18" t="str">
        <f t="shared" si="56"/>
        <v/>
      </c>
      <c r="G543" s="19" t="str">
        <f t="shared" si="57"/>
        <v/>
      </c>
      <c r="H543" s="18" t="str">
        <f t="shared" si="61"/>
        <v/>
      </c>
      <c r="I543" s="9" t="str">
        <f t="shared" si="58"/>
        <v/>
      </c>
      <c r="J543" s="18" t="str">
        <f t="shared" si="59"/>
        <v/>
      </c>
      <c r="K543" s="10" t="str">
        <f t="shared" si="60"/>
        <v/>
      </c>
      <c r="Q543" s="100" t="s">
        <v>693</v>
      </c>
    </row>
    <row r="544" spans="1:17" ht="16" customHeight="1" x14ac:dyDescent="0.2">
      <c r="A544" s="102"/>
      <c r="B544" s="34"/>
      <c r="C544" s="6"/>
      <c r="D544" s="17"/>
      <c r="E544" s="5"/>
      <c r="F544" s="18" t="str">
        <f t="shared" si="56"/>
        <v/>
      </c>
      <c r="G544" s="19" t="str">
        <f t="shared" si="57"/>
        <v/>
      </c>
      <c r="H544" s="18" t="str">
        <f t="shared" si="61"/>
        <v/>
      </c>
      <c r="I544" s="9" t="str">
        <f t="shared" si="58"/>
        <v/>
      </c>
      <c r="J544" s="18" t="str">
        <f t="shared" si="59"/>
        <v/>
      </c>
      <c r="K544" s="10" t="str">
        <f t="shared" si="60"/>
        <v/>
      </c>
      <c r="Q544" s="100" t="s">
        <v>694</v>
      </c>
    </row>
    <row r="545" spans="1:17" ht="16" customHeight="1" x14ac:dyDescent="0.2">
      <c r="A545" s="102"/>
      <c r="B545" s="34"/>
      <c r="C545" s="6"/>
      <c r="D545" s="17"/>
      <c r="E545" s="5"/>
      <c r="F545" s="18" t="str">
        <f t="shared" si="56"/>
        <v/>
      </c>
      <c r="G545" s="19" t="str">
        <f t="shared" si="57"/>
        <v/>
      </c>
      <c r="H545" s="18" t="str">
        <f t="shared" si="61"/>
        <v/>
      </c>
      <c r="I545" s="9" t="str">
        <f t="shared" si="58"/>
        <v/>
      </c>
      <c r="J545" s="18" t="str">
        <f t="shared" si="59"/>
        <v/>
      </c>
      <c r="K545" s="10" t="str">
        <f t="shared" si="60"/>
        <v/>
      </c>
      <c r="Q545" s="100" t="s">
        <v>695</v>
      </c>
    </row>
    <row r="546" spans="1:17" ht="16" customHeight="1" x14ac:dyDescent="0.2">
      <c r="A546" s="102"/>
      <c r="B546" s="34"/>
      <c r="C546" s="6"/>
      <c r="D546" s="17"/>
      <c r="E546" s="5"/>
      <c r="F546" s="18" t="str">
        <f t="shared" si="56"/>
        <v/>
      </c>
      <c r="G546" s="19" t="str">
        <f t="shared" si="57"/>
        <v/>
      </c>
      <c r="H546" s="18" t="str">
        <f t="shared" si="61"/>
        <v/>
      </c>
      <c r="I546" s="9" t="str">
        <f t="shared" si="58"/>
        <v/>
      </c>
      <c r="J546" s="18" t="str">
        <f t="shared" si="59"/>
        <v/>
      </c>
      <c r="K546" s="10" t="str">
        <f t="shared" si="60"/>
        <v/>
      </c>
      <c r="Q546" s="100" t="s">
        <v>696</v>
      </c>
    </row>
    <row r="547" spans="1:17" ht="16" customHeight="1" x14ac:dyDescent="0.2">
      <c r="A547" s="102"/>
      <c r="B547" s="34"/>
      <c r="C547" s="6"/>
      <c r="D547" s="17"/>
      <c r="E547" s="5"/>
      <c r="F547" s="18" t="str">
        <f t="shared" si="56"/>
        <v/>
      </c>
      <c r="G547" s="19" t="str">
        <f t="shared" si="57"/>
        <v/>
      </c>
      <c r="H547" s="18" t="str">
        <f t="shared" si="61"/>
        <v/>
      </c>
      <c r="I547" s="9" t="str">
        <f t="shared" si="58"/>
        <v/>
      </c>
      <c r="J547" s="18" t="str">
        <f t="shared" si="59"/>
        <v/>
      </c>
      <c r="K547" s="10" t="str">
        <f t="shared" si="60"/>
        <v/>
      </c>
      <c r="Q547" s="100" t="s">
        <v>697</v>
      </c>
    </row>
    <row r="548" spans="1:17" ht="16" customHeight="1" x14ac:dyDescent="0.2">
      <c r="A548" s="102"/>
      <c r="B548" s="34"/>
      <c r="C548" s="6"/>
      <c r="D548" s="17"/>
      <c r="E548" s="5"/>
      <c r="F548" s="18" t="str">
        <f t="shared" si="56"/>
        <v/>
      </c>
      <c r="G548" s="19" t="str">
        <f t="shared" si="57"/>
        <v/>
      </c>
      <c r="H548" s="18" t="str">
        <f t="shared" si="61"/>
        <v/>
      </c>
      <c r="I548" s="9" t="str">
        <f t="shared" si="58"/>
        <v/>
      </c>
      <c r="J548" s="18" t="str">
        <f t="shared" si="59"/>
        <v/>
      </c>
      <c r="K548" s="10" t="str">
        <f t="shared" si="60"/>
        <v/>
      </c>
      <c r="Q548" s="100" t="s">
        <v>698</v>
      </c>
    </row>
    <row r="549" spans="1:17" ht="16" customHeight="1" x14ac:dyDescent="0.2">
      <c r="A549" s="102"/>
      <c r="B549" s="34"/>
      <c r="C549" s="6"/>
      <c r="D549" s="17"/>
      <c r="E549" s="5"/>
      <c r="F549" s="18" t="str">
        <f t="shared" si="56"/>
        <v/>
      </c>
      <c r="G549" s="19" t="str">
        <f t="shared" si="57"/>
        <v/>
      </c>
      <c r="H549" s="18" t="str">
        <f t="shared" si="61"/>
        <v/>
      </c>
      <c r="I549" s="9" t="str">
        <f t="shared" si="58"/>
        <v/>
      </c>
      <c r="J549" s="18" t="str">
        <f t="shared" si="59"/>
        <v/>
      </c>
      <c r="K549" s="10" t="str">
        <f t="shared" si="60"/>
        <v/>
      </c>
      <c r="Q549" s="100" t="s">
        <v>800</v>
      </c>
    </row>
    <row r="550" spans="1:17" ht="16" customHeight="1" x14ac:dyDescent="0.2">
      <c r="A550" s="102"/>
      <c r="B550" s="34"/>
      <c r="C550" s="6"/>
      <c r="D550" s="17"/>
      <c r="E550" s="5"/>
      <c r="F550" s="18" t="str">
        <f t="shared" si="56"/>
        <v/>
      </c>
      <c r="G550" s="19" t="str">
        <f t="shared" si="57"/>
        <v/>
      </c>
      <c r="H550" s="18" t="str">
        <f t="shared" si="61"/>
        <v/>
      </c>
      <c r="I550" s="9" t="str">
        <f t="shared" si="58"/>
        <v/>
      </c>
      <c r="J550" s="18" t="str">
        <f t="shared" si="59"/>
        <v/>
      </c>
      <c r="K550" s="10" t="str">
        <f t="shared" si="60"/>
        <v/>
      </c>
      <c r="Q550" s="100" t="s">
        <v>801</v>
      </c>
    </row>
    <row r="551" spans="1:17" ht="16" customHeight="1" x14ac:dyDescent="0.2">
      <c r="A551" s="102"/>
      <c r="B551" s="34"/>
      <c r="C551" s="6"/>
      <c r="D551" s="17"/>
      <c r="E551" s="5"/>
      <c r="F551" s="18" t="str">
        <f t="shared" si="56"/>
        <v/>
      </c>
      <c r="G551" s="19" t="str">
        <f t="shared" si="57"/>
        <v/>
      </c>
      <c r="H551" s="18" t="str">
        <f t="shared" si="61"/>
        <v/>
      </c>
      <c r="I551" s="9" t="str">
        <f t="shared" si="58"/>
        <v/>
      </c>
      <c r="J551" s="18" t="str">
        <f t="shared" si="59"/>
        <v/>
      </c>
      <c r="K551" s="10" t="str">
        <f t="shared" si="60"/>
        <v/>
      </c>
      <c r="Q551" s="100" t="s">
        <v>802</v>
      </c>
    </row>
    <row r="552" spans="1:17" ht="16" customHeight="1" x14ac:dyDescent="0.2">
      <c r="A552" s="102"/>
      <c r="B552" s="34"/>
      <c r="C552" s="6"/>
      <c r="D552" s="17"/>
      <c r="E552" s="5"/>
      <c r="F552" s="18" t="str">
        <f t="shared" si="56"/>
        <v/>
      </c>
      <c r="G552" s="19" t="str">
        <f t="shared" si="57"/>
        <v/>
      </c>
      <c r="H552" s="18" t="str">
        <f t="shared" si="61"/>
        <v/>
      </c>
      <c r="I552" s="9" t="str">
        <f t="shared" si="58"/>
        <v/>
      </c>
      <c r="J552" s="18" t="str">
        <f t="shared" si="59"/>
        <v/>
      </c>
      <c r="K552" s="10" t="str">
        <f t="shared" si="60"/>
        <v/>
      </c>
      <c r="Q552" s="100" t="s">
        <v>803</v>
      </c>
    </row>
    <row r="553" spans="1:17" ht="16" customHeight="1" x14ac:dyDescent="0.2">
      <c r="A553" s="102"/>
      <c r="B553" s="34"/>
      <c r="C553" s="6"/>
      <c r="D553" s="17"/>
      <c r="E553" s="5"/>
      <c r="F553" s="18" t="str">
        <f t="shared" si="56"/>
        <v/>
      </c>
      <c r="G553" s="19" t="str">
        <f t="shared" si="57"/>
        <v/>
      </c>
      <c r="H553" s="18" t="str">
        <f t="shared" si="61"/>
        <v/>
      </c>
      <c r="I553" s="9" t="str">
        <f t="shared" si="58"/>
        <v/>
      </c>
      <c r="J553" s="18" t="str">
        <f t="shared" si="59"/>
        <v/>
      </c>
      <c r="K553" s="10" t="str">
        <f t="shared" si="60"/>
        <v/>
      </c>
      <c r="Q553" s="100" t="s">
        <v>699</v>
      </c>
    </row>
    <row r="554" spans="1:17" ht="16" customHeight="1" x14ac:dyDescent="0.2">
      <c r="A554" s="102"/>
      <c r="B554" s="34"/>
      <c r="C554" s="6"/>
      <c r="D554" s="17"/>
      <c r="E554" s="5"/>
      <c r="F554" s="18" t="str">
        <f t="shared" si="56"/>
        <v/>
      </c>
      <c r="G554" s="19" t="str">
        <f t="shared" si="57"/>
        <v/>
      </c>
      <c r="H554" s="18" t="str">
        <f t="shared" si="61"/>
        <v/>
      </c>
      <c r="I554" s="9" t="str">
        <f t="shared" si="58"/>
        <v/>
      </c>
      <c r="J554" s="18" t="str">
        <f t="shared" si="59"/>
        <v/>
      </c>
      <c r="K554" s="10" t="str">
        <f t="shared" si="60"/>
        <v/>
      </c>
      <c r="Q554" s="100" t="s">
        <v>700</v>
      </c>
    </row>
    <row r="555" spans="1:17" ht="16" customHeight="1" x14ac:dyDescent="0.2">
      <c r="A555" s="102"/>
      <c r="B555" s="34"/>
      <c r="C555" s="6"/>
      <c r="D555" s="17"/>
      <c r="E555" s="5"/>
      <c r="F555" s="18" t="str">
        <f t="shared" si="56"/>
        <v/>
      </c>
      <c r="G555" s="19" t="str">
        <f t="shared" si="57"/>
        <v/>
      </c>
      <c r="H555" s="18" t="str">
        <f t="shared" si="61"/>
        <v/>
      </c>
      <c r="I555" s="9" t="str">
        <f t="shared" si="58"/>
        <v/>
      </c>
      <c r="J555" s="18" t="str">
        <f t="shared" si="59"/>
        <v/>
      </c>
      <c r="K555" s="10" t="str">
        <f t="shared" si="60"/>
        <v/>
      </c>
      <c r="Q555" s="100" t="s">
        <v>702</v>
      </c>
    </row>
    <row r="556" spans="1:17" ht="16" customHeight="1" x14ac:dyDescent="0.2">
      <c r="A556" s="102"/>
      <c r="B556" s="34"/>
      <c r="C556" s="6"/>
      <c r="D556" s="17"/>
      <c r="E556" s="5"/>
      <c r="F556" s="18" t="str">
        <f t="shared" si="56"/>
        <v/>
      </c>
      <c r="G556" s="19" t="str">
        <f t="shared" si="57"/>
        <v/>
      </c>
      <c r="H556" s="18" t="str">
        <f t="shared" si="61"/>
        <v/>
      </c>
      <c r="I556" s="9" t="str">
        <f t="shared" si="58"/>
        <v/>
      </c>
      <c r="J556" s="18" t="str">
        <f t="shared" si="59"/>
        <v/>
      </c>
      <c r="K556" s="10" t="str">
        <f t="shared" si="60"/>
        <v/>
      </c>
      <c r="Q556" s="100" t="s">
        <v>703</v>
      </c>
    </row>
    <row r="557" spans="1:17" ht="16" customHeight="1" x14ac:dyDescent="0.2">
      <c r="A557" s="102"/>
      <c r="B557" s="34"/>
      <c r="C557" s="6"/>
      <c r="D557" s="17"/>
      <c r="E557" s="5"/>
      <c r="F557" s="18" t="str">
        <f t="shared" si="56"/>
        <v/>
      </c>
      <c r="G557" s="19" t="str">
        <f t="shared" si="57"/>
        <v/>
      </c>
      <c r="H557" s="18" t="str">
        <f t="shared" si="61"/>
        <v/>
      </c>
      <c r="I557" s="9" t="str">
        <f t="shared" si="58"/>
        <v/>
      </c>
      <c r="J557" s="18" t="str">
        <f t="shared" si="59"/>
        <v/>
      </c>
      <c r="K557" s="10" t="str">
        <f t="shared" si="60"/>
        <v/>
      </c>
      <c r="Q557" s="100" t="s">
        <v>704</v>
      </c>
    </row>
    <row r="558" spans="1:17" ht="16" customHeight="1" x14ac:dyDescent="0.2">
      <c r="A558" s="102"/>
      <c r="B558" s="34"/>
      <c r="C558" s="6"/>
      <c r="D558" s="17"/>
      <c r="E558" s="5"/>
      <c r="F558" s="18" t="str">
        <f t="shared" si="56"/>
        <v/>
      </c>
      <c r="G558" s="19" t="str">
        <f t="shared" si="57"/>
        <v/>
      </c>
      <c r="H558" s="18" t="str">
        <f t="shared" si="61"/>
        <v/>
      </c>
      <c r="I558" s="9" t="str">
        <f t="shared" si="58"/>
        <v/>
      </c>
      <c r="J558" s="18" t="str">
        <f t="shared" si="59"/>
        <v/>
      </c>
      <c r="K558" s="10" t="str">
        <f t="shared" si="60"/>
        <v/>
      </c>
      <c r="Q558" s="100" t="s">
        <v>705</v>
      </c>
    </row>
    <row r="559" spans="1:17" ht="16" customHeight="1" x14ac:dyDescent="0.2">
      <c r="A559" s="102"/>
      <c r="B559" s="34"/>
      <c r="C559" s="6"/>
      <c r="D559" s="17"/>
      <c r="E559" s="5"/>
      <c r="F559" s="18" t="str">
        <f t="shared" si="56"/>
        <v/>
      </c>
      <c r="G559" s="19" t="str">
        <f t="shared" si="57"/>
        <v/>
      </c>
      <c r="H559" s="18" t="str">
        <f t="shared" ref="H559:H589" si="62">IFERROR(IF(OR($B559&gt;$I$4,$B559= ""), IF($I$4&lt;=VLOOKUP($A559,DCF,18,FALSE),0.000001,IF(AND($I$4&gt;VLOOKUP($A559,DCF,18,FALSE),$I$4&lt;VLOOKUP($A559,DCF,20,FALSE)),0.001,IF($I$4&gt;VLOOKUP($A559,DCF,20,FALSE),1))), IF($B559&lt;=VLOOKUP($A559,DCF,18,FALSE),0.000001,IF(AND($B559&gt;VLOOKUP($A559,DCF,18,FALSE),$B559&lt;VLOOKUP($A559,DCF,20,FALSE)),0.001,IF($B559&gt;VLOOKUP($A559,DCF,20,FALSE),1)))),"")</f>
        <v/>
      </c>
      <c r="I559" s="9" t="str">
        <f t="shared" si="58"/>
        <v/>
      </c>
      <c r="J559" s="18" t="str">
        <f t="shared" si="59"/>
        <v/>
      </c>
      <c r="K559" s="10" t="str">
        <f t="shared" si="60"/>
        <v/>
      </c>
      <c r="Q559" s="100" t="s">
        <v>709</v>
      </c>
    </row>
    <row r="560" spans="1:17" ht="16" customHeight="1" x14ac:dyDescent="0.2">
      <c r="A560" s="102"/>
      <c r="B560" s="34"/>
      <c r="C560" s="6"/>
      <c r="D560" s="17"/>
      <c r="E560" s="5"/>
      <c r="F560" s="18" t="str">
        <f t="shared" si="56"/>
        <v/>
      </c>
      <c r="G560" s="19" t="str">
        <f t="shared" si="57"/>
        <v/>
      </c>
      <c r="H560" s="18" t="str">
        <f t="shared" si="62"/>
        <v/>
      </c>
      <c r="I560" s="9" t="str">
        <f t="shared" si="58"/>
        <v/>
      </c>
      <c r="J560" s="18" t="str">
        <f t="shared" si="59"/>
        <v/>
      </c>
      <c r="K560" s="10" t="str">
        <f t="shared" si="60"/>
        <v/>
      </c>
      <c r="Q560" s="100" t="s">
        <v>804</v>
      </c>
    </row>
    <row r="561" spans="1:17" ht="16" customHeight="1" x14ac:dyDescent="0.2">
      <c r="A561" s="102"/>
      <c r="B561" s="34"/>
      <c r="C561" s="6"/>
      <c r="D561" s="17"/>
      <c r="E561" s="5"/>
      <c r="F561" s="18" t="str">
        <f t="shared" si="56"/>
        <v/>
      </c>
      <c r="G561" s="19" t="str">
        <f t="shared" si="57"/>
        <v/>
      </c>
      <c r="H561" s="18" t="str">
        <f t="shared" si="62"/>
        <v/>
      </c>
      <c r="I561" s="9" t="str">
        <f t="shared" si="58"/>
        <v/>
      </c>
      <c r="J561" s="18" t="str">
        <f t="shared" si="59"/>
        <v/>
      </c>
      <c r="K561" s="10" t="str">
        <f t="shared" si="60"/>
        <v/>
      </c>
      <c r="Q561" s="100" t="s">
        <v>714</v>
      </c>
    </row>
    <row r="562" spans="1:17" ht="16" customHeight="1" x14ac:dyDescent="0.2">
      <c r="A562" s="102"/>
      <c r="B562" s="34"/>
      <c r="C562" s="6"/>
      <c r="D562" s="17"/>
      <c r="E562" s="5"/>
      <c r="F562" s="18" t="str">
        <f t="shared" si="56"/>
        <v/>
      </c>
      <c r="G562" s="19" t="str">
        <f t="shared" si="57"/>
        <v/>
      </c>
      <c r="H562" s="18" t="str">
        <f t="shared" si="62"/>
        <v/>
      </c>
      <c r="I562" s="9" t="str">
        <f t="shared" si="58"/>
        <v/>
      </c>
      <c r="J562" s="18" t="str">
        <f t="shared" si="59"/>
        <v/>
      </c>
      <c r="K562" s="10" t="str">
        <f t="shared" si="60"/>
        <v/>
      </c>
      <c r="Q562" s="100" t="s">
        <v>716</v>
      </c>
    </row>
    <row r="563" spans="1:17" ht="16" customHeight="1" x14ac:dyDescent="0.2">
      <c r="A563" s="102"/>
      <c r="B563" s="34"/>
      <c r="C563" s="6"/>
      <c r="D563" s="17"/>
      <c r="E563" s="5"/>
      <c r="F563" s="18" t="str">
        <f t="shared" si="56"/>
        <v/>
      </c>
      <c r="G563" s="19" t="str">
        <f t="shared" si="57"/>
        <v/>
      </c>
      <c r="H563" s="18" t="str">
        <f t="shared" si="62"/>
        <v/>
      </c>
      <c r="I563" s="9" t="str">
        <f t="shared" si="58"/>
        <v/>
      </c>
      <c r="J563" s="18" t="str">
        <f t="shared" si="59"/>
        <v/>
      </c>
      <c r="K563" s="10" t="str">
        <f t="shared" si="60"/>
        <v/>
      </c>
      <c r="Q563" s="100" t="s">
        <v>718</v>
      </c>
    </row>
    <row r="564" spans="1:17" ht="16" customHeight="1" x14ac:dyDescent="0.2">
      <c r="A564" s="102"/>
      <c r="B564" s="34"/>
      <c r="C564" s="6"/>
      <c r="D564" s="17"/>
      <c r="E564" s="5"/>
      <c r="F564" s="18" t="str">
        <f t="shared" si="56"/>
        <v/>
      </c>
      <c r="G564" s="19" t="str">
        <f t="shared" si="57"/>
        <v/>
      </c>
      <c r="H564" s="18" t="str">
        <f t="shared" si="62"/>
        <v/>
      </c>
      <c r="I564" s="9" t="str">
        <f t="shared" si="58"/>
        <v/>
      </c>
      <c r="J564" s="18" t="str">
        <f t="shared" si="59"/>
        <v/>
      </c>
      <c r="K564" s="10" t="str">
        <f t="shared" si="60"/>
        <v/>
      </c>
      <c r="Q564" s="100" t="s">
        <v>719</v>
      </c>
    </row>
    <row r="565" spans="1:17" ht="16" customHeight="1" x14ac:dyDescent="0.2">
      <c r="A565" s="102"/>
      <c r="B565" s="34"/>
      <c r="C565" s="6"/>
      <c r="D565" s="17"/>
      <c r="E565" s="5"/>
      <c r="F565" s="18" t="str">
        <f t="shared" si="56"/>
        <v/>
      </c>
      <c r="G565" s="19" t="str">
        <f t="shared" si="57"/>
        <v/>
      </c>
      <c r="H565" s="18" t="str">
        <f t="shared" si="62"/>
        <v/>
      </c>
      <c r="I565" s="9" t="str">
        <f t="shared" si="58"/>
        <v/>
      </c>
      <c r="J565" s="18" t="str">
        <f t="shared" si="59"/>
        <v/>
      </c>
      <c r="K565" s="10" t="str">
        <f t="shared" si="60"/>
        <v/>
      </c>
      <c r="Q565" s="100" t="s">
        <v>805</v>
      </c>
    </row>
    <row r="566" spans="1:17" ht="16" customHeight="1" x14ac:dyDescent="0.2">
      <c r="A566" s="102"/>
      <c r="B566" s="34"/>
      <c r="C566" s="6"/>
      <c r="D566" s="17"/>
      <c r="E566" s="5"/>
      <c r="F566" s="18" t="str">
        <f t="shared" si="56"/>
        <v/>
      </c>
      <c r="G566" s="19" t="str">
        <f t="shared" si="57"/>
        <v/>
      </c>
      <c r="H566" s="18" t="str">
        <f t="shared" si="62"/>
        <v/>
      </c>
      <c r="I566" s="9" t="str">
        <f t="shared" si="58"/>
        <v/>
      </c>
      <c r="J566" s="18" t="str">
        <f t="shared" si="59"/>
        <v/>
      </c>
      <c r="K566" s="10" t="str">
        <f t="shared" si="60"/>
        <v/>
      </c>
      <c r="Q566" s="100" t="s">
        <v>806</v>
      </c>
    </row>
    <row r="567" spans="1:17" ht="16" customHeight="1" x14ac:dyDescent="0.2">
      <c r="A567" s="102"/>
      <c r="B567" s="34"/>
      <c r="C567" s="6"/>
      <c r="D567" s="17"/>
      <c r="E567" s="5"/>
      <c r="F567" s="18" t="str">
        <f t="shared" si="56"/>
        <v/>
      </c>
      <c r="G567" s="19" t="str">
        <f t="shared" si="57"/>
        <v/>
      </c>
      <c r="H567" s="18" t="str">
        <f t="shared" si="62"/>
        <v/>
      </c>
      <c r="I567" s="9" t="str">
        <f t="shared" si="58"/>
        <v/>
      </c>
      <c r="J567" s="18" t="str">
        <f t="shared" si="59"/>
        <v/>
      </c>
      <c r="K567" s="10" t="str">
        <f t="shared" si="60"/>
        <v/>
      </c>
      <c r="Q567" s="100" t="s">
        <v>723</v>
      </c>
    </row>
    <row r="568" spans="1:17" ht="16" customHeight="1" x14ac:dyDescent="0.2">
      <c r="A568" s="102"/>
      <c r="B568" s="34"/>
      <c r="C568" s="6"/>
      <c r="D568" s="17"/>
      <c r="E568" s="5"/>
      <c r="F568" s="18" t="str">
        <f t="shared" si="56"/>
        <v/>
      </c>
      <c r="G568" s="19" t="str">
        <f t="shared" si="57"/>
        <v/>
      </c>
      <c r="H568" s="18" t="str">
        <f t="shared" si="62"/>
        <v/>
      </c>
      <c r="I568" s="9" t="str">
        <f t="shared" si="58"/>
        <v/>
      </c>
      <c r="J568" s="18" t="str">
        <f t="shared" si="59"/>
        <v/>
      </c>
      <c r="K568" s="10" t="str">
        <f t="shared" si="60"/>
        <v/>
      </c>
      <c r="Q568" s="100" t="s">
        <v>725</v>
      </c>
    </row>
    <row r="569" spans="1:17" ht="16" customHeight="1" x14ac:dyDescent="0.2">
      <c r="A569" s="102"/>
      <c r="B569" s="34"/>
      <c r="C569" s="6"/>
      <c r="D569" s="17"/>
      <c r="E569" s="5"/>
      <c r="F569" s="18" t="str">
        <f t="shared" si="56"/>
        <v/>
      </c>
      <c r="G569" s="19" t="str">
        <f t="shared" si="57"/>
        <v/>
      </c>
      <c r="H569" s="18" t="str">
        <f t="shared" si="62"/>
        <v/>
      </c>
      <c r="I569" s="9" t="str">
        <f t="shared" si="58"/>
        <v/>
      </c>
      <c r="J569" s="18" t="str">
        <f t="shared" si="59"/>
        <v/>
      </c>
      <c r="K569" s="10" t="str">
        <f t="shared" si="60"/>
        <v/>
      </c>
      <c r="Q569" s="100" t="s">
        <v>726</v>
      </c>
    </row>
    <row r="570" spans="1:17" ht="16" customHeight="1" x14ac:dyDescent="0.2">
      <c r="A570" s="102"/>
      <c r="B570" s="34"/>
      <c r="C570" s="6"/>
      <c r="D570" s="17"/>
      <c r="E570" s="5"/>
      <c r="F570" s="18" t="str">
        <f t="shared" si="56"/>
        <v/>
      </c>
      <c r="G570" s="19" t="str">
        <f t="shared" si="57"/>
        <v/>
      </c>
      <c r="H570" s="18" t="str">
        <f t="shared" si="62"/>
        <v/>
      </c>
      <c r="I570" s="9" t="str">
        <f t="shared" si="58"/>
        <v/>
      </c>
      <c r="J570" s="18" t="str">
        <f t="shared" si="59"/>
        <v/>
      </c>
      <c r="K570" s="10" t="str">
        <f t="shared" si="60"/>
        <v/>
      </c>
      <c r="Q570" s="100" t="s">
        <v>728</v>
      </c>
    </row>
    <row r="571" spans="1:17" ht="16" customHeight="1" x14ac:dyDescent="0.2">
      <c r="A571" s="102"/>
      <c r="B571" s="34"/>
      <c r="C571" s="6"/>
      <c r="D571" s="17"/>
      <c r="E571" s="5"/>
      <c r="F571" s="18" t="str">
        <f t="shared" si="56"/>
        <v/>
      </c>
      <c r="G571" s="19" t="str">
        <f t="shared" si="57"/>
        <v/>
      </c>
      <c r="H571" s="18" t="str">
        <f t="shared" si="62"/>
        <v/>
      </c>
      <c r="I571" s="9" t="str">
        <f t="shared" si="58"/>
        <v/>
      </c>
      <c r="J571" s="18" t="str">
        <f t="shared" si="59"/>
        <v/>
      </c>
      <c r="K571" s="10" t="str">
        <f t="shared" si="60"/>
        <v/>
      </c>
      <c r="Q571" s="100" t="s">
        <v>807</v>
      </c>
    </row>
    <row r="572" spans="1:17" ht="16" customHeight="1" x14ac:dyDescent="0.2">
      <c r="A572" s="102"/>
      <c r="B572" s="34"/>
      <c r="C572" s="6"/>
      <c r="D572" s="17"/>
      <c r="E572" s="5"/>
      <c r="F572" s="18" t="str">
        <f t="shared" si="56"/>
        <v/>
      </c>
      <c r="G572" s="19" t="str">
        <f t="shared" si="57"/>
        <v/>
      </c>
      <c r="H572" s="18" t="str">
        <f t="shared" si="62"/>
        <v/>
      </c>
      <c r="I572" s="9" t="str">
        <f t="shared" si="58"/>
        <v/>
      </c>
      <c r="J572" s="18" t="str">
        <f t="shared" si="59"/>
        <v/>
      </c>
      <c r="K572" s="10" t="str">
        <f t="shared" si="60"/>
        <v/>
      </c>
      <c r="Q572" s="100" t="s">
        <v>730</v>
      </c>
    </row>
    <row r="573" spans="1:17" ht="16" customHeight="1" x14ac:dyDescent="0.2">
      <c r="A573" s="102"/>
      <c r="B573" s="34"/>
      <c r="C573" s="6"/>
      <c r="D573" s="17"/>
      <c r="E573" s="5"/>
      <c r="F573" s="18" t="str">
        <f t="shared" si="56"/>
        <v/>
      </c>
      <c r="G573" s="19" t="str">
        <f t="shared" si="57"/>
        <v/>
      </c>
      <c r="H573" s="18" t="str">
        <f t="shared" si="62"/>
        <v/>
      </c>
      <c r="I573" s="9" t="str">
        <f t="shared" si="58"/>
        <v/>
      </c>
      <c r="J573" s="18" t="str">
        <f t="shared" si="59"/>
        <v/>
      </c>
      <c r="K573" s="10" t="str">
        <f t="shared" si="60"/>
        <v/>
      </c>
      <c r="Q573" s="100" t="s">
        <v>732</v>
      </c>
    </row>
    <row r="574" spans="1:17" ht="16" customHeight="1" x14ac:dyDescent="0.2">
      <c r="A574" s="102"/>
      <c r="B574" s="34"/>
      <c r="C574" s="6"/>
      <c r="D574" s="17"/>
      <c r="E574" s="5"/>
      <c r="F574" s="18" t="str">
        <f t="shared" si="56"/>
        <v/>
      </c>
      <c r="G574" s="19" t="str">
        <f t="shared" si="57"/>
        <v/>
      </c>
      <c r="H574" s="18" t="str">
        <f t="shared" si="62"/>
        <v/>
      </c>
      <c r="I574" s="9" t="str">
        <f t="shared" si="58"/>
        <v/>
      </c>
      <c r="J574" s="18" t="str">
        <f t="shared" si="59"/>
        <v/>
      </c>
      <c r="K574" s="10" t="str">
        <f t="shared" si="60"/>
        <v/>
      </c>
      <c r="Q574" s="100" t="s">
        <v>734</v>
      </c>
    </row>
    <row r="575" spans="1:17" ht="16" customHeight="1" x14ac:dyDescent="0.2">
      <c r="A575" s="102"/>
      <c r="B575" s="34"/>
      <c r="C575" s="6"/>
      <c r="D575" s="17"/>
      <c r="E575" s="5"/>
      <c r="F575" s="18" t="str">
        <f t="shared" si="56"/>
        <v/>
      </c>
      <c r="G575" s="19" t="str">
        <f t="shared" si="57"/>
        <v/>
      </c>
      <c r="H575" s="18" t="str">
        <f t="shared" si="62"/>
        <v/>
      </c>
      <c r="I575" s="9" t="str">
        <f t="shared" si="58"/>
        <v/>
      </c>
      <c r="J575" s="18" t="str">
        <f t="shared" si="59"/>
        <v/>
      </c>
      <c r="K575" s="10" t="str">
        <f t="shared" si="60"/>
        <v/>
      </c>
      <c r="Q575" s="100" t="s">
        <v>808</v>
      </c>
    </row>
    <row r="576" spans="1:17" ht="16" customHeight="1" x14ac:dyDescent="0.2">
      <c r="A576" s="102"/>
      <c r="B576" s="34"/>
      <c r="C576" s="6"/>
      <c r="D576" s="17"/>
      <c r="E576" s="5"/>
      <c r="F576" s="18" t="str">
        <f t="shared" si="56"/>
        <v/>
      </c>
      <c r="G576" s="19" t="str">
        <f t="shared" si="57"/>
        <v/>
      </c>
      <c r="H576" s="18" t="str">
        <f t="shared" si="62"/>
        <v/>
      </c>
      <c r="I576" s="9" t="str">
        <f t="shared" si="58"/>
        <v/>
      </c>
      <c r="J576" s="18" t="str">
        <f t="shared" si="59"/>
        <v/>
      </c>
      <c r="K576" s="10" t="str">
        <f t="shared" si="60"/>
        <v/>
      </c>
      <c r="Q576" s="100" t="s">
        <v>809</v>
      </c>
    </row>
    <row r="577" spans="1:17" ht="16" customHeight="1" x14ac:dyDescent="0.2">
      <c r="A577" s="102"/>
      <c r="B577" s="34"/>
      <c r="C577" s="6"/>
      <c r="D577" s="17"/>
      <c r="E577" s="5"/>
      <c r="F577" s="18" t="str">
        <f t="shared" si="56"/>
        <v/>
      </c>
      <c r="G577" s="19" t="str">
        <f t="shared" si="57"/>
        <v/>
      </c>
      <c r="H577" s="18" t="str">
        <f t="shared" si="62"/>
        <v/>
      </c>
      <c r="I577" s="9" t="str">
        <f t="shared" si="58"/>
        <v/>
      </c>
      <c r="J577" s="18" t="str">
        <f t="shared" si="59"/>
        <v/>
      </c>
      <c r="K577" s="10" t="str">
        <f t="shared" si="60"/>
        <v/>
      </c>
      <c r="Q577" s="100" t="s">
        <v>754</v>
      </c>
    </row>
    <row r="578" spans="1:17" ht="16" customHeight="1" x14ac:dyDescent="0.2">
      <c r="A578" s="102"/>
      <c r="B578" s="34"/>
      <c r="C578" s="6"/>
      <c r="D578" s="17"/>
      <c r="E578" s="5"/>
      <c r="F578" s="18" t="str">
        <f t="shared" si="56"/>
        <v/>
      </c>
      <c r="G578" s="19" t="str">
        <f t="shared" si="57"/>
        <v/>
      </c>
      <c r="H578" s="18" t="str">
        <f t="shared" si="62"/>
        <v/>
      </c>
      <c r="I578" s="9" t="str">
        <f t="shared" si="58"/>
        <v/>
      </c>
      <c r="J578" s="18" t="str">
        <f t="shared" si="59"/>
        <v/>
      </c>
      <c r="K578" s="10" t="str">
        <f t="shared" si="60"/>
        <v/>
      </c>
      <c r="Q578" s="100" t="s">
        <v>756</v>
      </c>
    </row>
    <row r="579" spans="1:17" ht="16" customHeight="1" x14ac:dyDescent="0.2">
      <c r="A579" s="102"/>
      <c r="B579" s="34"/>
      <c r="C579" s="6"/>
      <c r="D579" s="17"/>
      <c r="E579" s="5"/>
      <c r="F579" s="18" t="str">
        <f t="shared" si="56"/>
        <v/>
      </c>
      <c r="G579" s="19" t="str">
        <f t="shared" si="57"/>
        <v/>
      </c>
      <c r="H579" s="18" t="str">
        <f t="shared" si="62"/>
        <v/>
      </c>
      <c r="I579" s="9" t="str">
        <f t="shared" si="58"/>
        <v/>
      </c>
      <c r="J579" s="18" t="str">
        <f t="shared" si="59"/>
        <v/>
      </c>
      <c r="K579" s="10" t="str">
        <f t="shared" si="60"/>
        <v/>
      </c>
      <c r="Q579" s="100" t="s">
        <v>757</v>
      </c>
    </row>
    <row r="580" spans="1:17" ht="16" customHeight="1" x14ac:dyDescent="0.2">
      <c r="A580" s="102"/>
      <c r="B580" s="34"/>
      <c r="C580" s="6"/>
      <c r="D580" s="17"/>
      <c r="E580" s="5"/>
      <c r="F580" s="18" t="str">
        <f t="shared" si="56"/>
        <v/>
      </c>
      <c r="G580" s="19" t="str">
        <f t="shared" si="57"/>
        <v/>
      </c>
      <c r="H580" s="18" t="str">
        <f t="shared" si="62"/>
        <v/>
      </c>
      <c r="I580" s="9" t="str">
        <f t="shared" si="58"/>
        <v/>
      </c>
      <c r="J580" s="18" t="str">
        <f t="shared" si="59"/>
        <v/>
      </c>
      <c r="K580" s="10" t="str">
        <f t="shared" si="60"/>
        <v/>
      </c>
      <c r="Q580" s="100" t="s">
        <v>810</v>
      </c>
    </row>
    <row r="581" spans="1:17" ht="16" customHeight="1" x14ac:dyDescent="0.2">
      <c r="A581" s="102"/>
      <c r="B581" s="34"/>
      <c r="C581" s="6"/>
      <c r="D581" s="17"/>
      <c r="E581" s="5"/>
      <c r="F581" s="18" t="str">
        <f t="shared" si="56"/>
        <v/>
      </c>
      <c r="G581" s="19" t="str">
        <f t="shared" si="57"/>
        <v/>
      </c>
      <c r="H581" s="18" t="str">
        <f t="shared" si="62"/>
        <v/>
      </c>
      <c r="I581" s="9" t="str">
        <f t="shared" si="58"/>
        <v/>
      </c>
      <c r="J581" s="18" t="str">
        <f t="shared" si="59"/>
        <v/>
      </c>
      <c r="K581" s="10" t="str">
        <f t="shared" si="60"/>
        <v/>
      </c>
      <c r="Q581" s="100" t="s">
        <v>758</v>
      </c>
    </row>
    <row r="582" spans="1:17" ht="16" customHeight="1" x14ac:dyDescent="0.2">
      <c r="A582" s="102"/>
      <c r="B582" s="34"/>
      <c r="C582" s="6"/>
      <c r="D582" s="17"/>
      <c r="E582" s="5"/>
      <c r="F582" s="18" t="str">
        <f t="shared" si="56"/>
        <v/>
      </c>
      <c r="G582" s="19" t="str">
        <f t="shared" si="57"/>
        <v/>
      </c>
      <c r="H582" s="18" t="str">
        <f t="shared" si="62"/>
        <v/>
      </c>
      <c r="I582" s="9" t="str">
        <f t="shared" si="58"/>
        <v/>
      </c>
      <c r="J582" s="18" t="str">
        <f t="shared" si="59"/>
        <v/>
      </c>
      <c r="K582" s="10" t="str">
        <f t="shared" si="60"/>
        <v/>
      </c>
      <c r="Q582" s="100" t="s">
        <v>759</v>
      </c>
    </row>
    <row r="583" spans="1:17" ht="16" customHeight="1" x14ac:dyDescent="0.2">
      <c r="A583" s="102"/>
      <c r="B583" s="34"/>
      <c r="C583" s="6"/>
      <c r="D583" s="17"/>
      <c r="E583" s="5"/>
      <c r="F583" s="18" t="str">
        <f t="shared" si="56"/>
        <v/>
      </c>
      <c r="G583" s="19" t="str">
        <f t="shared" si="57"/>
        <v/>
      </c>
      <c r="H583" s="18" t="str">
        <f t="shared" si="62"/>
        <v/>
      </c>
      <c r="I583" s="9" t="str">
        <f t="shared" si="58"/>
        <v/>
      </c>
      <c r="J583" s="18" t="str">
        <f t="shared" si="59"/>
        <v/>
      </c>
      <c r="K583" s="10" t="str">
        <f t="shared" si="60"/>
        <v/>
      </c>
      <c r="Q583" s="100" t="s">
        <v>760</v>
      </c>
    </row>
    <row r="584" spans="1:17" ht="16" customHeight="1" x14ac:dyDescent="0.2">
      <c r="A584" s="102"/>
      <c r="B584" s="34"/>
      <c r="C584" s="6"/>
      <c r="D584" s="17"/>
      <c r="E584" s="5"/>
      <c r="F584" s="18" t="str">
        <f t="shared" si="56"/>
        <v/>
      </c>
      <c r="G584" s="19" t="str">
        <f t="shared" si="57"/>
        <v/>
      </c>
      <c r="H584" s="18" t="str">
        <f t="shared" si="62"/>
        <v/>
      </c>
      <c r="I584" s="9" t="str">
        <f t="shared" si="58"/>
        <v/>
      </c>
      <c r="J584" s="18" t="str">
        <f t="shared" si="59"/>
        <v/>
      </c>
      <c r="K584" s="10" t="str">
        <f t="shared" si="60"/>
        <v/>
      </c>
      <c r="Q584" s="100" t="s">
        <v>761</v>
      </c>
    </row>
    <row r="585" spans="1:17" ht="16" customHeight="1" x14ac:dyDescent="0.2">
      <c r="A585" s="102"/>
      <c r="B585" s="34"/>
      <c r="C585" s="6"/>
      <c r="D585" s="17"/>
      <c r="E585" s="5"/>
      <c r="F585" s="18" t="str">
        <f t="shared" ref="F585:F623" si="63">IF(A585="","",IF($K$4="","", IF(H585=1, 1,(1-0.99)^$K$4)))</f>
        <v/>
      </c>
      <c r="G585" s="19" t="str">
        <f t="shared" ref="G585:G623" si="64">IFERROR(IF($C$4="CFA", VLOOKUP($A585,DCF,3,FALSE), IF($C$4="CITRC",VLOOKUP($A585,DCF,4,FALSE),IF($C$4="INTEC", VLOOKUP($A585,DCF,5,FALSE),IF($C$4="INTECMS", VLOOKUP($A585,DCF,6,FALSE), IF($C$4="MFC",VLOOKUP($A585,DCF,7,FALSE), IF($C$4="MFCMS", VLOOKUP($A585,DCF,8,FALSE),IF($C$4="NRF",VLOOKUP($A585,DCF,9,FALSE), IF($C$4="NSTR", VLOOKUP($A585,DCF,10,FALSE), IF($C$4="REC", VLOOKUP($A585,DCF,11,FALSE), IF($C$4="ATRComplex", VLOOKUP($A585,DCF,12,FALSE), IF($C$4="ATR", VLOOKUP($A585,DCF,13,FALSE),IF($C$4="ATRMTR", VLOOKUP($A585,DCF,14,FALSE),IF($C$4="RWMC", VLOOKUP($A585,DCF,15,FALSE),IF($C$4="SMC", VLOOKUP($A585,DCF,16,FALSE),IF($C$4="RRTRSouth", VLOOKUP($A585,DCF,17,FALSE), ""))))))))))))))),"")</f>
        <v/>
      </c>
      <c r="H585" s="18" t="str">
        <f t="shared" si="62"/>
        <v/>
      </c>
      <c r="I585" s="9" t="str">
        <f t="shared" ref="I585:I648" si="65">IFERROR(E585*G585*H585,"")</f>
        <v/>
      </c>
      <c r="J585" s="18" t="str">
        <f t="shared" ref="J585:J648" si="66">IFERROR(I585*F585,"")</f>
        <v/>
      </c>
      <c r="K585" s="10" t="str">
        <f t="shared" ref="K585:K623" si="67">IFERROR(I585/$E$6, "")</f>
        <v/>
      </c>
      <c r="Q585" s="100" t="s">
        <v>811</v>
      </c>
    </row>
    <row r="586" spans="1:17" ht="16" customHeight="1" x14ac:dyDescent="0.2">
      <c r="A586" s="102"/>
      <c r="B586" s="34"/>
      <c r="C586" s="6"/>
      <c r="D586" s="17"/>
      <c r="E586" s="5"/>
      <c r="F586" s="18" t="str">
        <f t="shared" si="63"/>
        <v/>
      </c>
      <c r="G586" s="19" t="str">
        <f t="shared" si="64"/>
        <v/>
      </c>
      <c r="H586" s="18" t="str">
        <f t="shared" si="62"/>
        <v/>
      </c>
      <c r="I586" s="9" t="str">
        <f t="shared" si="65"/>
        <v/>
      </c>
      <c r="J586" s="18" t="str">
        <f t="shared" si="66"/>
        <v/>
      </c>
      <c r="K586" s="10" t="str">
        <f t="shared" si="67"/>
        <v/>
      </c>
      <c r="Q586" s="100" t="s">
        <v>812</v>
      </c>
    </row>
    <row r="587" spans="1:17" ht="16" customHeight="1" x14ac:dyDescent="0.2">
      <c r="A587" s="102"/>
      <c r="B587" s="34"/>
      <c r="C587" s="6"/>
      <c r="D587" s="17"/>
      <c r="E587" s="5"/>
      <c r="F587" s="18" t="str">
        <f t="shared" si="63"/>
        <v/>
      </c>
      <c r="G587" s="19" t="str">
        <f t="shared" si="64"/>
        <v/>
      </c>
      <c r="H587" s="18" t="str">
        <f t="shared" si="62"/>
        <v/>
      </c>
      <c r="I587" s="9" t="str">
        <f t="shared" si="65"/>
        <v/>
      </c>
      <c r="J587" s="18" t="str">
        <f t="shared" si="66"/>
        <v/>
      </c>
      <c r="K587" s="10" t="str">
        <f t="shared" si="67"/>
        <v/>
      </c>
      <c r="Q587" s="100" t="s">
        <v>813</v>
      </c>
    </row>
    <row r="588" spans="1:17" ht="16" customHeight="1" x14ac:dyDescent="0.2">
      <c r="A588" s="102"/>
      <c r="B588" s="34"/>
      <c r="C588" s="6"/>
      <c r="D588" s="17"/>
      <c r="E588" s="5"/>
      <c r="F588" s="18" t="str">
        <f t="shared" si="63"/>
        <v/>
      </c>
      <c r="G588" s="19" t="str">
        <f t="shared" si="64"/>
        <v/>
      </c>
      <c r="H588" s="18" t="str">
        <f t="shared" si="62"/>
        <v/>
      </c>
      <c r="I588" s="9" t="str">
        <f t="shared" si="65"/>
        <v/>
      </c>
      <c r="J588" s="18" t="str">
        <f t="shared" si="66"/>
        <v/>
      </c>
      <c r="K588" s="10" t="str">
        <f t="shared" si="67"/>
        <v/>
      </c>
      <c r="Q588" s="100" t="s">
        <v>814</v>
      </c>
    </row>
    <row r="589" spans="1:17" ht="16" customHeight="1" x14ac:dyDescent="0.2">
      <c r="A589" s="102"/>
      <c r="B589" s="34"/>
      <c r="C589" s="6"/>
      <c r="D589" s="17"/>
      <c r="E589" s="5"/>
      <c r="F589" s="18" t="str">
        <f t="shared" si="63"/>
        <v/>
      </c>
      <c r="G589" s="19" t="str">
        <f t="shared" si="64"/>
        <v/>
      </c>
      <c r="H589" s="18" t="str">
        <f t="shared" si="62"/>
        <v/>
      </c>
      <c r="I589" s="9" t="str">
        <f t="shared" si="65"/>
        <v/>
      </c>
      <c r="J589" s="18" t="str">
        <f t="shared" si="66"/>
        <v/>
      </c>
      <c r="K589" s="10" t="str">
        <f t="shared" si="67"/>
        <v/>
      </c>
      <c r="Q589" s="100" t="s">
        <v>815</v>
      </c>
    </row>
    <row r="590" spans="1:17" ht="16" customHeight="1" x14ac:dyDescent="0.2">
      <c r="A590" s="102"/>
      <c r="B590" s="34"/>
      <c r="C590" s="6"/>
      <c r="D590" s="17"/>
      <c r="E590" s="5"/>
      <c r="F590" s="18" t="str">
        <f t="shared" si="63"/>
        <v/>
      </c>
      <c r="G590" s="19" t="str">
        <f t="shared" si="64"/>
        <v/>
      </c>
      <c r="H590" s="18" t="str">
        <f>IFERROR(IF(OR($B590&gt;$I$4,$B590= ""), IF($I$4&lt;=VLOOKUP($A590,DCF,18,FALSE),0.000001,IF(AND($I$4&gt;VLOOKUP($A590,DCF,18,FALSE),$I$4&lt;VLOOKUP($A590,DCF,20,FALSE)),0.001,IF($I$4&gt;VLOOKUP($A590,DCF,20,FALSE),1))),  IF($B590&lt;=VLOOKUP($A590,DCF,18,FALSE),0.000001,IF(AND($B590&gt;VLOOKUP($A590,DCF,18,FALSE),$B590&lt;VLOOKUP($A590,DCF,20,FALSE)),0.001,IF($B590&gt;VLOOKUP($A590,DCF,20,FALSE),1)))),"")</f>
        <v/>
      </c>
      <c r="I590" s="9" t="str">
        <f t="shared" si="65"/>
        <v/>
      </c>
      <c r="J590" s="18" t="str">
        <f t="shared" si="66"/>
        <v/>
      </c>
      <c r="K590" s="10" t="str">
        <f t="shared" si="67"/>
        <v/>
      </c>
      <c r="Q590" s="100" t="s">
        <v>816</v>
      </c>
    </row>
    <row r="591" spans="1:17" ht="16" customHeight="1" x14ac:dyDescent="0.2">
      <c r="A591" s="102"/>
      <c r="B591" s="34"/>
      <c r="C591" s="6"/>
      <c r="D591" s="17"/>
      <c r="E591" s="5"/>
      <c r="F591" s="18" t="str">
        <f t="shared" si="63"/>
        <v/>
      </c>
      <c r="G591" s="19" t="str">
        <f t="shared" si="64"/>
        <v/>
      </c>
      <c r="H591" s="18" t="str">
        <f t="shared" ref="H591:H623" si="68">IFERROR(IF(OR($B591&gt;$I$4,$B591= ""), IF($I$4&lt;=VLOOKUP($A591,DCF,18,FALSE),0.000001,IF(AND($I$4&gt;VLOOKUP($A591,DCF,18,FALSE),$I$4&lt;VLOOKUP($A591,DCF,20,FALSE)),0.001,IF($I$4&gt;VLOOKUP($A591,DCF,20,FALSE),1))), IF($B591&lt;=VLOOKUP($A591,DCF,18,FALSE),0.000001,IF(AND($B591&gt;VLOOKUP($A591,DCF,18,FALSE),$B591&lt;VLOOKUP($A591,DCF,20,FALSE)),0.001,IF($B591&gt;VLOOKUP($A591,DCF,20,FALSE),1)))),"")</f>
        <v/>
      </c>
      <c r="I591" s="9" t="str">
        <f t="shared" si="65"/>
        <v/>
      </c>
      <c r="J591" s="18" t="str">
        <f t="shared" si="66"/>
        <v/>
      </c>
      <c r="K591" s="10" t="str">
        <f t="shared" si="67"/>
        <v/>
      </c>
      <c r="Q591" s="100" t="s">
        <v>817</v>
      </c>
    </row>
    <row r="592" spans="1:17" ht="16" customHeight="1" x14ac:dyDescent="0.2">
      <c r="A592" s="102"/>
      <c r="B592" s="34"/>
      <c r="C592" s="6"/>
      <c r="D592" s="17"/>
      <c r="E592" s="5"/>
      <c r="F592" s="18" t="str">
        <f t="shared" si="63"/>
        <v/>
      </c>
      <c r="G592" s="19" t="str">
        <f t="shared" si="64"/>
        <v/>
      </c>
      <c r="H592" s="18" t="str">
        <f t="shared" si="68"/>
        <v/>
      </c>
      <c r="I592" s="9" t="str">
        <f t="shared" si="65"/>
        <v/>
      </c>
      <c r="J592" s="18" t="str">
        <f t="shared" si="66"/>
        <v/>
      </c>
      <c r="K592" s="10" t="str">
        <f t="shared" si="67"/>
        <v/>
      </c>
      <c r="Q592" s="100" t="s">
        <v>818</v>
      </c>
    </row>
    <row r="593" spans="1:17" ht="16" customHeight="1" x14ac:dyDescent="0.2">
      <c r="A593" s="102"/>
      <c r="B593" s="34"/>
      <c r="C593" s="6"/>
      <c r="D593" s="17"/>
      <c r="E593" s="5"/>
      <c r="F593" s="18" t="str">
        <f t="shared" si="63"/>
        <v/>
      </c>
      <c r="G593" s="19" t="str">
        <f t="shared" si="64"/>
        <v/>
      </c>
      <c r="H593" s="18" t="str">
        <f t="shared" si="68"/>
        <v/>
      </c>
      <c r="I593" s="9" t="str">
        <f t="shared" si="65"/>
        <v/>
      </c>
      <c r="J593" s="18" t="str">
        <f t="shared" si="66"/>
        <v/>
      </c>
      <c r="K593" s="10" t="str">
        <f t="shared" si="67"/>
        <v/>
      </c>
      <c r="Q593" s="100" t="s">
        <v>819</v>
      </c>
    </row>
    <row r="594" spans="1:17" ht="16" customHeight="1" x14ac:dyDescent="0.2">
      <c r="A594" s="102"/>
      <c r="B594" s="34"/>
      <c r="C594" s="6"/>
      <c r="D594" s="17"/>
      <c r="E594" s="5"/>
      <c r="F594" s="18" t="str">
        <f t="shared" si="63"/>
        <v/>
      </c>
      <c r="G594" s="19" t="str">
        <f t="shared" si="64"/>
        <v/>
      </c>
      <c r="H594" s="18" t="str">
        <f t="shared" si="68"/>
        <v/>
      </c>
      <c r="I594" s="9" t="str">
        <f t="shared" si="65"/>
        <v/>
      </c>
      <c r="J594" s="18" t="str">
        <f t="shared" si="66"/>
        <v/>
      </c>
      <c r="K594" s="10" t="str">
        <f t="shared" si="67"/>
        <v/>
      </c>
      <c r="Q594" s="100" t="s">
        <v>764</v>
      </c>
    </row>
    <row r="595" spans="1:17" ht="16" customHeight="1" x14ac:dyDescent="0.2">
      <c r="A595" s="102"/>
      <c r="B595" s="34"/>
      <c r="C595" s="6"/>
      <c r="D595" s="17"/>
      <c r="E595" s="5"/>
      <c r="F595" s="18" t="str">
        <f t="shared" si="63"/>
        <v/>
      </c>
      <c r="G595" s="19" t="str">
        <f t="shared" si="64"/>
        <v/>
      </c>
      <c r="H595" s="18" t="str">
        <f t="shared" si="68"/>
        <v/>
      </c>
      <c r="I595" s="9" t="str">
        <f t="shared" si="65"/>
        <v/>
      </c>
      <c r="J595" s="18" t="str">
        <f t="shared" si="66"/>
        <v/>
      </c>
      <c r="K595" s="10" t="str">
        <f t="shared" si="67"/>
        <v/>
      </c>
      <c r="Q595" s="100" t="s">
        <v>766</v>
      </c>
    </row>
    <row r="596" spans="1:17" ht="16" customHeight="1" x14ac:dyDescent="0.2">
      <c r="A596" s="102"/>
      <c r="B596" s="34"/>
      <c r="C596" s="6"/>
      <c r="D596" s="17"/>
      <c r="E596" s="5"/>
      <c r="F596" s="18" t="str">
        <f t="shared" si="63"/>
        <v/>
      </c>
      <c r="G596" s="19" t="str">
        <f t="shared" si="64"/>
        <v/>
      </c>
      <c r="H596" s="18" t="str">
        <f t="shared" si="68"/>
        <v/>
      </c>
      <c r="I596" s="9" t="str">
        <f t="shared" si="65"/>
        <v/>
      </c>
      <c r="J596" s="18" t="str">
        <f t="shared" si="66"/>
        <v/>
      </c>
      <c r="K596" s="10" t="str">
        <f t="shared" si="67"/>
        <v/>
      </c>
      <c r="Q596" s="100" t="s">
        <v>767</v>
      </c>
    </row>
    <row r="597" spans="1:17" ht="16" customHeight="1" x14ac:dyDescent="0.2">
      <c r="A597" s="102"/>
      <c r="B597" s="34"/>
      <c r="C597" s="6"/>
      <c r="D597" s="17"/>
      <c r="E597" s="5"/>
      <c r="F597" s="18" t="str">
        <f t="shared" si="63"/>
        <v/>
      </c>
      <c r="G597" s="19" t="str">
        <f t="shared" si="64"/>
        <v/>
      </c>
      <c r="H597" s="18" t="str">
        <f t="shared" si="68"/>
        <v/>
      </c>
      <c r="I597" s="9" t="str">
        <f t="shared" si="65"/>
        <v/>
      </c>
      <c r="J597" s="18" t="str">
        <f t="shared" si="66"/>
        <v/>
      </c>
      <c r="K597" s="10" t="str">
        <f t="shared" si="67"/>
        <v/>
      </c>
      <c r="Q597" s="100" t="s">
        <v>768</v>
      </c>
    </row>
    <row r="598" spans="1:17" ht="16" customHeight="1" x14ac:dyDescent="0.2">
      <c r="A598" s="102"/>
      <c r="B598" s="34"/>
      <c r="C598" s="6"/>
      <c r="D598" s="17"/>
      <c r="E598" s="5"/>
      <c r="F598" s="18" t="str">
        <f t="shared" si="63"/>
        <v/>
      </c>
      <c r="G598" s="19" t="str">
        <f t="shared" si="64"/>
        <v/>
      </c>
      <c r="H598" s="18" t="str">
        <f t="shared" si="68"/>
        <v/>
      </c>
      <c r="I598" s="9" t="str">
        <f t="shared" si="65"/>
        <v/>
      </c>
      <c r="J598" s="18" t="str">
        <f t="shared" si="66"/>
        <v/>
      </c>
      <c r="K598" s="10" t="str">
        <f t="shared" si="67"/>
        <v/>
      </c>
      <c r="Q598" s="100" t="s">
        <v>770</v>
      </c>
    </row>
    <row r="599" spans="1:17" ht="16" customHeight="1" x14ac:dyDescent="0.2">
      <c r="A599" s="102"/>
      <c r="B599" s="34"/>
      <c r="C599" s="6"/>
      <c r="D599" s="17"/>
      <c r="E599" s="5"/>
      <c r="F599" s="18" t="str">
        <f t="shared" si="63"/>
        <v/>
      </c>
      <c r="G599" s="19" t="str">
        <f t="shared" si="64"/>
        <v/>
      </c>
      <c r="H599" s="18" t="str">
        <f t="shared" si="68"/>
        <v/>
      </c>
      <c r="I599" s="9" t="str">
        <f t="shared" si="65"/>
        <v/>
      </c>
      <c r="J599" s="18" t="str">
        <f t="shared" si="66"/>
        <v/>
      </c>
      <c r="K599" s="10" t="str">
        <f t="shared" si="67"/>
        <v/>
      </c>
      <c r="Q599" s="100" t="s">
        <v>820</v>
      </c>
    </row>
    <row r="600" spans="1:17" ht="16" customHeight="1" x14ac:dyDescent="0.2">
      <c r="A600" s="102"/>
      <c r="B600" s="34"/>
      <c r="C600" s="6"/>
      <c r="D600" s="17"/>
      <c r="E600" s="5"/>
      <c r="F600" s="18" t="str">
        <f t="shared" si="63"/>
        <v/>
      </c>
      <c r="G600" s="19" t="str">
        <f t="shared" si="64"/>
        <v/>
      </c>
      <c r="H600" s="18" t="str">
        <f t="shared" si="68"/>
        <v/>
      </c>
      <c r="I600" s="9" t="str">
        <f t="shared" si="65"/>
        <v/>
      </c>
      <c r="J600" s="18" t="str">
        <f t="shared" si="66"/>
        <v/>
      </c>
      <c r="K600" s="10" t="str">
        <f t="shared" si="67"/>
        <v/>
      </c>
      <c r="Q600" s="100" t="s">
        <v>771</v>
      </c>
    </row>
    <row r="601" spans="1:17" ht="16" customHeight="1" x14ac:dyDescent="0.2">
      <c r="A601" s="102"/>
      <c r="B601" s="34"/>
      <c r="C601" s="6"/>
      <c r="D601" s="17"/>
      <c r="E601" s="5"/>
      <c r="F601" s="18" t="str">
        <f t="shared" si="63"/>
        <v/>
      </c>
      <c r="G601" s="19" t="str">
        <f t="shared" si="64"/>
        <v/>
      </c>
      <c r="H601" s="18" t="str">
        <f t="shared" si="68"/>
        <v/>
      </c>
      <c r="I601" s="9" t="str">
        <f t="shared" si="65"/>
        <v/>
      </c>
      <c r="J601" s="18" t="str">
        <f t="shared" si="66"/>
        <v/>
      </c>
      <c r="K601" s="10" t="str">
        <f t="shared" si="67"/>
        <v/>
      </c>
      <c r="Q601" s="100" t="s">
        <v>773</v>
      </c>
    </row>
    <row r="602" spans="1:17" ht="16" customHeight="1" x14ac:dyDescent="0.2">
      <c r="A602" s="102"/>
      <c r="B602" s="34"/>
      <c r="C602" s="6"/>
      <c r="D602" s="17"/>
      <c r="E602" s="5"/>
      <c r="F602" s="18" t="str">
        <f t="shared" si="63"/>
        <v/>
      </c>
      <c r="G602" s="19" t="str">
        <f t="shared" si="64"/>
        <v/>
      </c>
      <c r="H602" s="18" t="str">
        <f t="shared" si="68"/>
        <v/>
      </c>
      <c r="I602" s="9" t="str">
        <f t="shared" si="65"/>
        <v/>
      </c>
      <c r="J602" s="18" t="str">
        <f t="shared" si="66"/>
        <v/>
      </c>
      <c r="K602" s="10" t="str">
        <f t="shared" si="67"/>
        <v/>
      </c>
      <c r="Q602" s="100" t="s">
        <v>821</v>
      </c>
    </row>
    <row r="603" spans="1:17" ht="16" customHeight="1" x14ac:dyDescent="0.2">
      <c r="A603" s="102"/>
      <c r="B603" s="34"/>
      <c r="C603" s="6"/>
      <c r="D603" s="17"/>
      <c r="E603" s="5"/>
      <c r="F603" s="18" t="str">
        <f t="shared" si="63"/>
        <v/>
      </c>
      <c r="G603" s="19" t="str">
        <f t="shared" si="64"/>
        <v/>
      </c>
      <c r="H603" s="18" t="str">
        <f t="shared" si="68"/>
        <v/>
      </c>
      <c r="I603" s="9" t="str">
        <f t="shared" si="65"/>
        <v/>
      </c>
      <c r="J603" s="18" t="str">
        <f t="shared" si="66"/>
        <v/>
      </c>
      <c r="K603" s="10" t="str">
        <f t="shared" si="67"/>
        <v/>
      </c>
      <c r="Q603" s="100" t="s">
        <v>822</v>
      </c>
    </row>
    <row r="604" spans="1:17" ht="16" customHeight="1" x14ac:dyDescent="0.2">
      <c r="A604" s="102"/>
      <c r="B604" s="34"/>
      <c r="C604" s="6"/>
      <c r="D604" s="17"/>
      <c r="E604" s="5"/>
      <c r="F604" s="18" t="str">
        <f t="shared" si="63"/>
        <v/>
      </c>
      <c r="G604" s="19" t="str">
        <f t="shared" si="64"/>
        <v/>
      </c>
      <c r="H604" s="18" t="str">
        <f t="shared" si="68"/>
        <v/>
      </c>
      <c r="I604" s="9" t="str">
        <f t="shared" si="65"/>
        <v/>
      </c>
      <c r="J604" s="18" t="str">
        <f t="shared" si="66"/>
        <v/>
      </c>
      <c r="K604" s="10" t="str">
        <f t="shared" si="67"/>
        <v/>
      </c>
      <c r="Q604" s="100" t="s">
        <v>823</v>
      </c>
    </row>
    <row r="605" spans="1:17" ht="16" customHeight="1" x14ac:dyDescent="0.2">
      <c r="A605" s="102"/>
      <c r="B605" s="34"/>
      <c r="C605" s="6"/>
      <c r="D605" s="17"/>
      <c r="E605" s="5"/>
      <c r="F605" s="18" t="str">
        <f t="shared" si="63"/>
        <v/>
      </c>
      <c r="G605" s="19" t="str">
        <f t="shared" si="64"/>
        <v/>
      </c>
      <c r="H605" s="18" t="str">
        <f t="shared" si="68"/>
        <v/>
      </c>
      <c r="I605" s="9" t="str">
        <f t="shared" si="65"/>
        <v/>
      </c>
      <c r="J605" s="18" t="str">
        <f t="shared" si="66"/>
        <v/>
      </c>
      <c r="K605" s="10" t="str">
        <f t="shared" si="67"/>
        <v/>
      </c>
      <c r="Q605" s="100" t="s">
        <v>824</v>
      </c>
    </row>
    <row r="606" spans="1:17" ht="16" customHeight="1" x14ac:dyDescent="0.2">
      <c r="A606" s="102"/>
      <c r="B606" s="34"/>
      <c r="C606" s="6"/>
      <c r="D606" s="17"/>
      <c r="E606" s="5"/>
      <c r="F606" s="18" t="str">
        <f t="shared" si="63"/>
        <v/>
      </c>
      <c r="G606" s="19" t="str">
        <f t="shared" si="64"/>
        <v/>
      </c>
      <c r="H606" s="18" t="str">
        <f t="shared" si="68"/>
        <v/>
      </c>
      <c r="I606" s="9" t="str">
        <f t="shared" si="65"/>
        <v/>
      </c>
      <c r="J606" s="18" t="str">
        <f t="shared" si="66"/>
        <v/>
      </c>
      <c r="K606" s="10" t="str">
        <f t="shared" si="67"/>
        <v/>
      </c>
      <c r="Q606" s="100" t="s">
        <v>825</v>
      </c>
    </row>
    <row r="607" spans="1:17" ht="16" customHeight="1" x14ac:dyDescent="0.2">
      <c r="A607" s="102"/>
      <c r="B607" s="34"/>
      <c r="C607" s="6"/>
      <c r="D607" s="17"/>
      <c r="E607" s="5"/>
      <c r="F607" s="18" t="str">
        <f t="shared" si="63"/>
        <v/>
      </c>
      <c r="G607" s="19" t="str">
        <f t="shared" si="64"/>
        <v/>
      </c>
      <c r="H607" s="18" t="str">
        <f t="shared" si="68"/>
        <v/>
      </c>
      <c r="I607" s="9" t="str">
        <f t="shared" si="65"/>
        <v/>
      </c>
      <c r="J607" s="18" t="str">
        <f t="shared" si="66"/>
        <v/>
      </c>
      <c r="K607" s="10" t="str">
        <f t="shared" si="67"/>
        <v/>
      </c>
      <c r="Q607" s="100" t="s">
        <v>826</v>
      </c>
    </row>
    <row r="608" spans="1:17" ht="16" customHeight="1" x14ac:dyDescent="0.2">
      <c r="A608" s="102"/>
      <c r="B608" s="34"/>
      <c r="C608" s="6"/>
      <c r="D608" s="17"/>
      <c r="E608" s="5"/>
      <c r="F608" s="18" t="str">
        <f t="shared" si="63"/>
        <v/>
      </c>
      <c r="G608" s="19" t="str">
        <f t="shared" si="64"/>
        <v/>
      </c>
      <c r="H608" s="18" t="str">
        <f t="shared" si="68"/>
        <v/>
      </c>
      <c r="I608" s="9" t="str">
        <f t="shared" si="65"/>
        <v/>
      </c>
      <c r="J608" s="18" t="str">
        <f t="shared" si="66"/>
        <v/>
      </c>
      <c r="K608" s="10" t="str">
        <f t="shared" si="67"/>
        <v/>
      </c>
      <c r="Q608" s="100" t="s">
        <v>827</v>
      </c>
    </row>
    <row r="609" spans="1:17" ht="16" customHeight="1" x14ac:dyDescent="0.2">
      <c r="A609" s="102"/>
      <c r="B609" s="34"/>
      <c r="C609" s="6"/>
      <c r="D609" s="17"/>
      <c r="E609" s="5"/>
      <c r="F609" s="18" t="str">
        <f t="shared" si="63"/>
        <v/>
      </c>
      <c r="G609" s="19" t="str">
        <f t="shared" si="64"/>
        <v/>
      </c>
      <c r="H609" s="18" t="str">
        <f t="shared" si="68"/>
        <v/>
      </c>
      <c r="I609" s="9" t="str">
        <f t="shared" si="65"/>
        <v/>
      </c>
      <c r="J609" s="18" t="str">
        <f t="shared" si="66"/>
        <v/>
      </c>
      <c r="K609" s="10" t="str">
        <f t="shared" si="67"/>
        <v/>
      </c>
      <c r="Q609" s="100" t="s">
        <v>828</v>
      </c>
    </row>
    <row r="610" spans="1:17" ht="16" customHeight="1" x14ac:dyDescent="0.2">
      <c r="A610" s="102"/>
      <c r="B610" s="34"/>
      <c r="C610" s="6"/>
      <c r="D610" s="17"/>
      <c r="E610" s="5"/>
      <c r="F610" s="18" t="str">
        <f t="shared" si="63"/>
        <v/>
      </c>
      <c r="G610" s="19" t="str">
        <f t="shared" si="64"/>
        <v/>
      </c>
      <c r="H610" s="18" t="str">
        <f t="shared" si="68"/>
        <v/>
      </c>
      <c r="I610" s="9" t="str">
        <f t="shared" si="65"/>
        <v/>
      </c>
      <c r="J610" s="18" t="str">
        <f t="shared" si="66"/>
        <v/>
      </c>
      <c r="K610" s="10" t="str">
        <f t="shared" si="67"/>
        <v/>
      </c>
      <c r="Q610" s="100" t="s">
        <v>829</v>
      </c>
    </row>
    <row r="611" spans="1:17" ht="16" customHeight="1" x14ac:dyDescent="0.2">
      <c r="A611" s="102"/>
      <c r="B611" s="34"/>
      <c r="C611" s="6"/>
      <c r="D611" s="17"/>
      <c r="E611" s="5"/>
      <c r="F611" s="18" t="str">
        <f t="shared" si="63"/>
        <v/>
      </c>
      <c r="G611" s="19" t="str">
        <f t="shared" si="64"/>
        <v/>
      </c>
      <c r="H611" s="18" t="str">
        <f t="shared" si="68"/>
        <v/>
      </c>
      <c r="I611" s="9" t="str">
        <f t="shared" si="65"/>
        <v/>
      </c>
      <c r="J611" s="18" t="str">
        <f t="shared" si="66"/>
        <v/>
      </c>
      <c r="K611" s="10" t="str">
        <f t="shared" si="67"/>
        <v/>
      </c>
      <c r="Q611" s="100" t="s">
        <v>776</v>
      </c>
    </row>
    <row r="612" spans="1:17" ht="16" customHeight="1" x14ac:dyDescent="0.2">
      <c r="A612" s="102"/>
      <c r="B612" s="34"/>
      <c r="C612" s="6"/>
      <c r="D612" s="17"/>
      <c r="E612" s="5"/>
      <c r="F612" s="18" t="str">
        <f t="shared" si="63"/>
        <v/>
      </c>
      <c r="G612" s="19" t="str">
        <f t="shared" si="64"/>
        <v/>
      </c>
      <c r="H612" s="18" t="str">
        <f t="shared" si="68"/>
        <v/>
      </c>
      <c r="I612" s="9" t="str">
        <f t="shared" si="65"/>
        <v/>
      </c>
      <c r="J612" s="18" t="str">
        <f t="shared" si="66"/>
        <v/>
      </c>
      <c r="K612" s="10" t="str">
        <f t="shared" si="67"/>
        <v/>
      </c>
      <c r="Q612" s="100" t="s">
        <v>830</v>
      </c>
    </row>
    <row r="613" spans="1:17" ht="16" customHeight="1" x14ac:dyDescent="0.2">
      <c r="A613" s="102"/>
      <c r="B613" s="34"/>
      <c r="C613" s="6"/>
      <c r="D613" s="17"/>
      <c r="E613" s="5"/>
      <c r="F613" s="18" t="str">
        <f t="shared" si="63"/>
        <v/>
      </c>
      <c r="G613" s="19" t="str">
        <f t="shared" si="64"/>
        <v/>
      </c>
      <c r="H613" s="18" t="str">
        <f t="shared" si="68"/>
        <v/>
      </c>
      <c r="I613" s="9" t="str">
        <f t="shared" si="65"/>
        <v/>
      </c>
      <c r="J613" s="18" t="str">
        <f t="shared" si="66"/>
        <v/>
      </c>
      <c r="K613" s="10" t="str">
        <f t="shared" si="67"/>
        <v/>
      </c>
      <c r="Q613" s="100" t="s">
        <v>831</v>
      </c>
    </row>
    <row r="614" spans="1:17" ht="16" customHeight="1" x14ac:dyDescent="0.2">
      <c r="A614" s="102"/>
      <c r="B614" s="34"/>
      <c r="C614" s="6"/>
      <c r="D614" s="17"/>
      <c r="E614" s="5"/>
      <c r="F614" s="18" t="str">
        <f t="shared" si="63"/>
        <v/>
      </c>
      <c r="G614" s="19" t="str">
        <f t="shared" si="64"/>
        <v/>
      </c>
      <c r="H614" s="18" t="str">
        <f t="shared" si="68"/>
        <v/>
      </c>
      <c r="I614" s="9" t="str">
        <f t="shared" si="65"/>
        <v/>
      </c>
      <c r="J614" s="18" t="str">
        <f t="shared" si="66"/>
        <v/>
      </c>
      <c r="K614" s="10" t="str">
        <f t="shared" si="67"/>
        <v/>
      </c>
      <c r="Q614" s="100" t="s">
        <v>832</v>
      </c>
    </row>
    <row r="615" spans="1:17" ht="16" customHeight="1" x14ac:dyDescent="0.2">
      <c r="A615" s="102"/>
      <c r="B615" s="34"/>
      <c r="C615" s="6"/>
      <c r="D615" s="17"/>
      <c r="E615" s="5"/>
      <c r="F615" s="18" t="str">
        <f t="shared" si="63"/>
        <v/>
      </c>
      <c r="G615" s="19" t="str">
        <f t="shared" si="64"/>
        <v/>
      </c>
      <c r="H615" s="18" t="str">
        <f t="shared" si="68"/>
        <v/>
      </c>
      <c r="I615" s="9" t="str">
        <f t="shared" si="65"/>
        <v/>
      </c>
      <c r="J615" s="18" t="str">
        <f t="shared" si="66"/>
        <v/>
      </c>
      <c r="K615" s="10" t="str">
        <f t="shared" si="67"/>
        <v/>
      </c>
      <c r="Q615" s="100" t="s">
        <v>833</v>
      </c>
    </row>
    <row r="616" spans="1:17" ht="16" customHeight="1" x14ac:dyDescent="0.2">
      <c r="A616" s="102"/>
      <c r="B616" s="34"/>
      <c r="C616" s="6"/>
      <c r="D616" s="17"/>
      <c r="E616" s="5"/>
      <c r="F616" s="18" t="str">
        <f t="shared" si="63"/>
        <v/>
      </c>
      <c r="G616" s="19" t="str">
        <f t="shared" si="64"/>
        <v/>
      </c>
      <c r="H616" s="18" t="str">
        <f t="shared" si="68"/>
        <v/>
      </c>
      <c r="I616" s="9" t="str">
        <f t="shared" si="65"/>
        <v/>
      </c>
      <c r="J616" s="18" t="str">
        <f t="shared" si="66"/>
        <v/>
      </c>
      <c r="K616" s="10" t="str">
        <f t="shared" si="67"/>
        <v/>
      </c>
      <c r="Q616" s="100" t="s">
        <v>834</v>
      </c>
    </row>
    <row r="617" spans="1:17" ht="16" customHeight="1" x14ac:dyDescent="0.2">
      <c r="A617" s="102"/>
      <c r="B617" s="34"/>
      <c r="C617" s="6"/>
      <c r="D617" s="17"/>
      <c r="E617" s="5"/>
      <c r="F617" s="18" t="str">
        <f t="shared" si="63"/>
        <v/>
      </c>
      <c r="G617" s="19" t="str">
        <f t="shared" si="64"/>
        <v/>
      </c>
      <c r="H617" s="18" t="str">
        <f t="shared" si="68"/>
        <v/>
      </c>
      <c r="I617" s="9" t="str">
        <f t="shared" si="65"/>
        <v/>
      </c>
      <c r="J617" s="18" t="str">
        <f t="shared" si="66"/>
        <v/>
      </c>
      <c r="K617" s="10" t="str">
        <f t="shared" si="67"/>
        <v/>
      </c>
      <c r="Q617" s="100" t="s">
        <v>835</v>
      </c>
    </row>
    <row r="618" spans="1:17" ht="16" customHeight="1" x14ac:dyDescent="0.2">
      <c r="A618" s="102"/>
      <c r="B618" s="34"/>
      <c r="C618" s="6"/>
      <c r="D618" s="17"/>
      <c r="E618" s="5"/>
      <c r="F618" s="18" t="str">
        <f t="shared" si="63"/>
        <v/>
      </c>
      <c r="G618" s="19" t="str">
        <f t="shared" si="64"/>
        <v/>
      </c>
      <c r="H618" s="18" t="str">
        <f t="shared" si="68"/>
        <v/>
      </c>
      <c r="I618" s="9" t="str">
        <f t="shared" si="65"/>
        <v/>
      </c>
      <c r="J618" s="18" t="str">
        <f t="shared" si="66"/>
        <v/>
      </c>
      <c r="K618" s="10" t="str">
        <f t="shared" si="67"/>
        <v/>
      </c>
      <c r="Q618" s="100" t="s">
        <v>836</v>
      </c>
    </row>
    <row r="619" spans="1:17" ht="16" customHeight="1" x14ac:dyDescent="0.2">
      <c r="A619" s="102"/>
      <c r="B619" s="34"/>
      <c r="C619" s="6"/>
      <c r="D619" s="17"/>
      <c r="E619" s="5"/>
      <c r="F619" s="18" t="str">
        <f t="shared" si="63"/>
        <v/>
      </c>
      <c r="G619" s="19" t="str">
        <f t="shared" si="64"/>
        <v/>
      </c>
      <c r="H619" s="18" t="str">
        <f t="shared" si="68"/>
        <v/>
      </c>
      <c r="I619" s="9" t="str">
        <f t="shared" si="65"/>
        <v/>
      </c>
      <c r="J619" s="18" t="str">
        <f t="shared" si="66"/>
        <v/>
      </c>
      <c r="K619" s="10" t="str">
        <f t="shared" si="67"/>
        <v/>
      </c>
      <c r="Q619" s="100" t="s">
        <v>780</v>
      </c>
    </row>
    <row r="620" spans="1:17" ht="16" customHeight="1" x14ac:dyDescent="0.2">
      <c r="A620" s="102"/>
      <c r="B620" s="34"/>
      <c r="C620" s="6"/>
      <c r="D620" s="17"/>
      <c r="E620" s="5"/>
      <c r="F620" s="18" t="str">
        <f t="shared" si="63"/>
        <v/>
      </c>
      <c r="G620" s="19" t="str">
        <f t="shared" si="64"/>
        <v/>
      </c>
      <c r="H620" s="18" t="str">
        <f t="shared" si="68"/>
        <v/>
      </c>
      <c r="I620" s="9" t="str">
        <f t="shared" si="65"/>
        <v/>
      </c>
      <c r="J620" s="18" t="str">
        <f t="shared" si="66"/>
        <v/>
      </c>
      <c r="K620" s="10" t="str">
        <f t="shared" si="67"/>
        <v/>
      </c>
      <c r="Q620" s="100" t="s">
        <v>782</v>
      </c>
    </row>
    <row r="621" spans="1:17" ht="16" customHeight="1" x14ac:dyDescent="0.2">
      <c r="A621" s="102"/>
      <c r="B621" s="34"/>
      <c r="C621" s="6"/>
      <c r="D621" s="17"/>
      <c r="E621" s="5"/>
      <c r="F621" s="18" t="str">
        <f t="shared" si="63"/>
        <v/>
      </c>
      <c r="G621" s="19" t="str">
        <f t="shared" si="64"/>
        <v/>
      </c>
      <c r="H621" s="18" t="str">
        <f t="shared" si="68"/>
        <v/>
      </c>
      <c r="I621" s="9" t="str">
        <f t="shared" si="65"/>
        <v/>
      </c>
      <c r="J621" s="18" t="str">
        <f t="shared" si="66"/>
        <v/>
      </c>
      <c r="K621" s="10" t="str">
        <f t="shared" si="67"/>
        <v/>
      </c>
      <c r="Q621" s="100" t="s">
        <v>784</v>
      </c>
    </row>
    <row r="622" spans="1:17" ht="16" customHeight="1" x14ac:dyDescent="0.2">
      <c r="A622" s="102"/>
      <c r="B622" s="34"/>
      <c r="C622" s="6"/>
      <c r="D622" s="17"/>
      <c r="E622" s="5"/>
      <c r="F622" s="18" t="str">
        <f t="shared" si="63"/>
        <v/>
      </c>
      <c r="G622" s="19" t="str">
        <f t="shared" si="64"/>
        <v/>
      </c>
      <c r="H622" s="18" t="str">
        <f t="shared" si="68"/>
        <v/>
      </c>
      <c r="I622" s="9" t="str">
        <f t="shared" si="65"/>
        <v/>
      </c>
      <c r="J622" s="18" t="str">
        <f t="shared" si="66"/>
        <v/>
      </c>
      <c r="K622" s="10" t="str">
        <f t="shared" si="67"/>
        <v/>
      </c>
      <c r="Q622" s="100" t="s">
        <v>837</v>
      </c>
    </row>
    <row r="623" spans="1:17" ht="17" customHeight="1" thickBot="1" x14ac:dyDescent="0.25">
      <c r="A623" s="102"/>
      <c r="B623" s="34"/>
      <c r="C623" s="6"/>
      <c r="D623" s="17"/>
      <c r="E623" s="5"/>
      <c r="F623" s="18" t="str">
        <f t="shared" si="63"/>
        <v/>
      </c>
      <c r="G623" s="19" t="str">
        <f t="shared" si="64"/>
        <v/>
      </c>
      <c r="H623" s="18" t="str">
        <f t="shared" si="68"/>
        <v/>
      </c>
      <c r="I623" s="9" t="str">
        <f t="shared" si="65"/>
        <v/>
      </c>
      <c r="J623" s="18" t="str">
        <f t="shared" si="66"/>
        <v/>
      </c>
      <c r="K623" s="10" t="str">
        <f t="shared" si="67"/>
        <v/>
      </c>
      <c r="Q623" s="101" t="s">
        <v>838</v>
      </c>
    </row>
  </sheetData>
  <mergeCells count="8">
    <mergeCell ref="A4:B4"/>
    <mergeCell ref="A7:K7"/>
    <mergeCell ref="A6:C6"/>
    <mergeCell ref="A2:K2"/>
    <mergeCell ref="A1:K1"/>
    <mergeCell ref="C3:E3"/>
    <mergeCell ref="A5:K5"/>
    <mergeCell ref="A3:B3"/>
  </mergeCells>
  <conditionalFormatting sqref="A506:A623">
    <cfRule type="cellIs" dxfId="118" priority="2" operator="equal">
      <formula>0</formula>
    </cfRule>
  </conditionalFormatting>
  <conditionalFormatting sqref="H9:H623">
    <cfRule type="cellIs" dxfId="117" priority="35" operator="equal">
      <formula>1</formula>
    </cfRule>
    <cfRule type="cellIs" dxfId="116" priority="36" operator="equal">
      <formula>0.001</formula>
    </cfRule>
    <cfRule type="cellIs" dxfId="115" priority="37" operator="equal">
      <formula>0.000001</formula>
    </cfRule>
    <cfRule type="containsText" dxfId="114" priority="38" operator="containsText" text="1e-6">
      <formula>NOT(ISERROR(SEARCH("1e-6",H9)))</formula>
    </cfRule>
  </conditionalFormatting>
  <conditionalFormatting sqref="I6">
    <cfRule type="containsBlanks" dxfId="113" priority="3" stopIfTrue="1">
      <formula>LEN(TRIM(I6))=0</formula>
    </cfRule>
    <cfRule type="cellIs" dxfId="112" priority="5" operator="lessThan">
      <formula>0.1</formula>
    </cfRule>
    <cfRule type="cellIs" dxfId="111" priority="18" operator="between">
      <formula>0.1</formula>
      <formula>0.999999999999999</formula>
    </cfRule>
    <cfRule type="cellIs" dxfId="110" priority="19" operator="greaterThanOrEqual">
      <formula>1</formula>
    </cfRule>
  </conditionalFormatting>
  <conditionalFormatting sqref="K9:K623">
    <cfRule type="containsBlanks" dxfId="109" priority="13" stopIfTrue="1">
      <formula>LEN(TRIM(K9))=0</formula>
    </cfRule>
    <cfRule type="cellIs" dxfId="108" priority="16" operator="greaterThanOrEqual">
      <formula>0.1</formula>
    </cfRule>
    <cfRule type="cellIs" dxfId="107" priority="39" operator="between">
      <formula>0</formula>
      <formula>"&lt;.1"</formula>
    </cfRule>
  </conditionalFormatting>
  <conditionalFormatting sqref="Q9:Q623">
    <cfRule type="cellIs" dxfId="106" priority="1" operator="equal">
      <formula>0</formula>
    </cfRule>
  </conditionalFormatting>
  <dataValidations disablePrompts="1" count="3">
    <dataValidation type="list" allowBlank="1" showInputMessage="1" showErrorMessage="1" sqref="E4 G4" xr:uid="{00000000-0002-0000-0000-000000000000}">
      <formula1>INDIRECT(C4)</formula1>
    </dataValidation>
    <dataValidation type="list" allowBlank="1" showInputMessage="1" showErrorMessage="1" sqref="K4" xr:uid="{00000000-0002-0000-0000-000001000000}">
      <formula1>"0, 1, 2, 3, 4"</formula1>
    </dataValidation>
    <dataValidation type="list" allowBlank="1" showInputMessage="1" showErrorMessage="1" sqref="G3" xr:uid="{00000000-0002-0000-0000-000002000000}">
      <formula1>"B000, C000, D000, G000, H000, J000, L000, R000, T000, U000"</formula1>
    </dataValidation>
  </dataValidations>
  <pageMargins left="0.7" right="0.7" top="0.75" bottom="0.75" header="0.3" footer="0.3"/>
  <pageSetup paperSize="3"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6"/>
  <sheetViews>
    <sheetView view="pageLayout" zoomScaleNormal="160" workbookViewId="0">
      <selection activeCell="G29" sqref="G29"/>
    </sheetView>
  </sheetViews>
  <sheetFormatPr baseColWidth="10" defaultColWidth="9" defaultRowHeight="15" x14ac:dyDescent="0.2"/>
  <cols>
    <col min="1" max="1" width="12.33203125" customWidth="1"/>
    <col min="2" max="8" width="15.33203125" customWidth="1"/>
  </cols>
  <sheetData>
    <row r="1" spans="1:8" ht="36" customHeight="1" thickBot="1" x14ac:dyDescent="0.25">
      <c r="A1" s="36" t="s">
        <v>839</v>
      </c>
      <c r="B1" s="120" t="str">
        <f>('Source Term Template'!C3)</f>
        <v>TEV-3767 Test</v>
      </c>
      <c r="C1" s="113"/>
      <c r="D1" s="105"/>
      <c r="E1" s="36" t="s">
        <v>840</v>
      </c>
      <c r="F1" s="61" t="str">
        <f>'Source Term Template'!K3</f>
        <v>EC INL-19-999</v>
      </c>
      <c r="G1" s="36" t="s">
        <v>841</v>
      </c>
      <c r="H1" s="62">
        <f>IFERROR('Source Term Template'!I3,"")</f>
        <v>43850</v>
      </c>
    </row>
    <row r="2" spans="1:8" ht="7.25" customHeight="1" thickBot="1" x14ac:dyDescent="0.25">
      <c r="A2" s="45"/>
      <c r="B2" s="51"/>
      <c r="C2" s="52"/>
      <c r="D2" s="53"/>
      <c r="E2" s="45"/>
      <c r="F2" s="50"/>
      <c r="G2" s="45"/>
      <c r="H2" s="54"/>
    </row>
    <row r="3" spans="1:8" ht="36" customHeight="1" thickBot="1" x14ac:dyDescent="0.25">
      <c r="A3" s="36" t="s">
        <v>842</v>
      </c>
      <c r="B3" s="61" t="str">
        <f>'Source Term Template'!C4</f>
        <v>MFC</v>
      </c>
      <c r="C3" s="36" t="s">
        <v>843</v>
      </c>
      <c r="D3" s="61" t="str">
        <f>'Source Term Template'!E4</f>
        <v>ZPPR</v>
      </c>
      <c r="E3" s="36" t="s">
        <v>844</v>
      </c>
      <c r="F3" s="61">
        <f>'Source Term Template'!I4</f>
        <v>600</v>
      </c>
      <c r="G3" s="36" t="s">
        <v>845</v>
      </c>
      <c r="H3" s="61">
        <f>'Source Term Template'!K4</f>
        <v>2</v>
      </c>
    </row>
    <row r="4" spans="1:8" ht="7.25" customHeight="1" thickBot="1" x14ac:dyDescent="0.25">
      <c r="A4" s="45"/>
      <c r="B4" s="46"/>
      <c r="C4" s="47"/>
      <c r="D4" s="48"/>
      <c r="E4" s="49"/>
      <c r="F4" s="50"/>
      <c r="G4" s="45"/>
      <c r="H4" s="50"/>
    </row>
    <row r="5" spans="1:8" ht="36" customHeight="1" thickBot="1" x14ac:dyDescent="0.25">
      <c r="A5" s="121" t="s">
        <v>846</v>
      </c>
      <c r="B5" s="105"/>
      <c r="C5" s="42">
        <f>SUM(F8:F264)</f>
        <v>2.9262588699576005E-15</v>
      </c>
      <c r="D5" s="121" t="s">
        <v>847</v>
      </c>
      <c r="E5" s="105"/>
      <c r="F5" s="42">
        <f>SUM(G8:G264)</f>
        <v>2.926258869957606E-19</v>
      </c>
      <c r="G5" s="36" t="s">
        <v>848</v>
      </c>
      <c r="H5" s="60">
        <f>'Source Term Template'!I6</f>
        <v>1.3775762022842875E-7</v>
      </c>
    </row>
    <row r="6" spans="1:8" ht="7.25" customHeight="1" thickBot="1" x14ac:dyDescent="0.25">
      <c r="A6" s="55"/>
      <c r="B6" s="56"/>
      <c r="C6" s="57"/>
      <c r="D6" s="58"/>
      <c r="E6" s="56"/>
      <c r="F6" s="57"/>
      <c r="G6" s="58"/>
      <c r="H6" s="59"/>
    </row>
    <row r="7" spans="1:8" ht="62" customHeight="1" thickBot="1" x14ac:dyDescent="0.25">
      <c r="A7" s="39" t="s">
        <v>849</v>
      </c>
      <c r="B7" s="40" t="s">
        <v>850</v>
      </c>
      <c r="C7" s="40" t="s">
        <v>851</v>
      </c>
      <c r="D7" s="40" t="s">
        <v>852</v>
      </c>
      <c r="E7" s="40" t="s">
        <v>853</v>
      </c>
      <c r="F7" s="40" t="s">
        <v>854</v>
      </c>
      <c r="G7" s="40" t="s">
        <v>855</v>
      </c>
      <c r="H7" s="41" t="s">
        <v>856</v>
      </c>
    </row>
    <row r="8" spans="1:8" x14ac:dyDescent="0.2">
      <c r="A8" s="37" t="str">
        <f>IF('Source Term Template'!A9=0,"",'Source Term Template'!A9)</f>
        <v>Ac-225</v>
      </c>
      <c r="B8" s="38" t="str">
        <f>IF('Source Term Template'!E9=0,"",'Source Term Template'!E9)</f>
        <v/>
      </c>
      <c r="C8" s="38" t="str">
        <f>'Source Term Template'!G9</f>
        <v>no DCF</v>
      </c>
      <c r="D8" s="38">
        <f>'Source Term Template'!H9</f>
        <v>9.9999999999999995E-7</v>
      </c>
      <c r="E8" s="38">
        <f>'Source Term Template'!F9</f>
        <v>1.0000000000000018E-4</v>
      </c>
      <c r="F8" s="38" t="str">
        <f>'Source Term Template'!I9</f>
        <v/>
      </c>
      <c r="G8" s="38" t="str">
        <f>'Source Term Template'!J9</f>
        <v/>
      </c>
      <c r="H8" s="43" t="str">
        <f>'Source Term Template'!K9</f>
        <v/>
      </c>
    </row>
    <row r="9" spans="1:8" x14ac:dyDescent="0.2">
      <c r="A9" s="2" t="str">
        <f>IF('Source Term Template'!A10=0,"",'Source Term Template'!A10)</f>
        <v>Ac-227</v>
      </c>
      <c r="B9" s="1" t="str">
        <f>IF('Source Term Template'!E10=0,"",'Source Term Template'!E10)</f>
        <v/>
      </c>
      <c r="C9" s="1" t="str">
        <f>'Source Term Template'!G10</f>
        <v>no DCF</v>
      </c>
      <c r="D9" s="1">
        <f>'Source Term Template'!H10</f>
        <v>9.9999999999999995E-7</v>
      </c>
      <c r="E9" s="38">
        <f>'Source Term Template'!F10</f>
        <v>1.0000000000000018E-4</v>
      </c>
      <c r="F9" s="1" t="str">
        <f>'Source Term Template'!I10</f>
        <v/>
      </c>
      <c r="G9" s="38" t="str">
        <f>'Source Term Template'!J10</f>
        <v/>
      </c>
      <c r="H9" s="44" t="str">
        <f>'Source Term Template'!K10</f>
        <v/>
      </c>
    </row>
    <row r="10" spans="1:8" x14ac:dyDescent="0.2">
      <c r="A10" s="2" t="str">
        <f>IF('Source Term Template'!A11=0,"",'Source Term Template'!A11)</f>
        <v>Ac-228</v>
      </c>
      <c r="B10" s="1" t="str">
        <f>IF('Source Term Template'!E11=0,"",'Source Term Template'!E11)</f>
        <v/>
      </c>
      <c r="C10" s="1" t="str">
        <f>'Source Term Template'!G11</f>
        <v>no DCF</v>
      </c>
      <c r="D10" s="1">
        <f>'Source Term Template'!H11</f>
        <v>9.9999999999999995E-7</v>
      </c>
      <c r="E10" s="38">
        <f>'Source Term Template'!F11</f>
        <v>1.0000000000000018E-4</v>
      </c>
      <c r="F10" s="1" t="str">
        <f>'Source Term Template'!I11</f>
        <v/>
      </c>
      <c r="G10" s="38" t="str">
        <f>'Source Term Template'!J11</f>
        <v/>
      </c>
      <c r="H10" s="44" t="str">
        <f>'Source Term Template'!K11</f>
        <v/>
      </c>
    </row>
    <row r="11" spans="1:8" x14ac:dyDescent="0.2">
      <c r="A11" s="2" t="str">
        <f>IF('Source Term Template'!A12=0,"",'Source Term Template'!A12)</f>
        <v>Ag-105</v>
      </c>
      <c r="B11" s="1" t="str">
        <f>IF('Source Term Template'!E12=0,"",'Source Term Template'!E12)</f>
        <v/>
      </c>
      <c r="C11" s="1" t="str">
        <f>'Source Term Template'!G12</f>
        <v>no DCF</v>
      </c>
      <c r="D11" s="1">
        <f>'Source Term Template'!H12</f>
        <v>9.9999999999999995E-7</v>
      </c>
      <c r="E11" s="38">
        <f>'Source Term Template'!F12</f>
        <v>1.0000000000000018E-4</v>
      </c>
      <c r="F11" s="1" t="str">
        <f>'Source Term Template'!I12</f>
        <v/>
      </c>
      <c r="G11" s="38" t="str">
        <f>'Source Term Template'!J12</f>
        <v/>
      </c>
      <c r="H11" s="44" t="str">
        <f>'Source Term Template'!K12</f>
        <v/>
      </c>
    </row>
    <row r="12" spans="1:8" x14ac:dyDescent="0.2">
      <c r="A12" s="2" t="str">
        <f>IF('Source Term Template'!A13=0,"",'Source Term Template'!A13)</f>
        <v>Ag-108</v>
      </c>
      <c r="B12" s="1" t="str">
        <f>IF('Source Term Template'!E13=0,"",'Source Term Template'!E13)</f>
        <v/>
      </c>
      <c r="C12" s="1" t="str">
        <f>'Source Term Template'!G13</f>
        <v>no DCF</v>
      </c>
      <c r="D12" s="1">
        <f>'Source Term Template'!H13</f>
        <v>9.9999999999999995E-7</v>
      </c>
      <c r="E12" s="38">
        <f>'Source Term Template'!F13</f>
        <v>1.0000000000000018E-4</v>
      </c>
      <c r="F12" s="1" t="str">
        <f>'Source Term Template'!I13</f>
        <v/>
      </c>
      <c r="G12" s="38" t="str">
        <f>'Source Term Template'!J13</f>
        <v/>
      </c>
      <c r="H12" s="44" t="str">
        <f>'Source Term Template'!K13</f>
        <v/>
      </c>
    </row>
    <row r="13" spans="1:8" x14ac:dyDescent="0.2">
      <c r="A13" s="2" t="str">
        <f>IF('Source Term Template'!A14=0,"",'Source Term Template'!A14)</f>
        <v>Ag-108m</v>
      </c>
      <c r="B13" s="1" t="str">
        <f>IF('Source Term Template'!E14=0,"",'Source Term Template'!E14)</f>
        <v/>
      </c>
      <c r="C13" s="1">
        <f>'Source Term Template'!G14</f>
        <v>7.3999999999999996E-2</v>
      </c>
      <c r="D13" s="1">
        <f>'Source Term Template'!H14</f>
        <v>9.9999999999999995E-7</v>
      </c>
      <c r="E13" s="38">
        <f>'Source Term Template'!F14</f>
        <v>1.0000000000000018E-4</v>
      </c>
      <c r="F13" s="1">
        <f>'Source Term Template'!I14</f>
        <v>0</v>
      </c>
      <c r="G13" s="38">
        <f>'Source Term Template'!J14</f>
        <v>0</v>
      </c>
      <c r="H13" s="44">
        <f>'Source Term Template'!K14</f>
        <v>0</v>
      </c>
    </row>
    <row r="14" spans="1:8" x14ac:dyDescent="0.2">
      <c r="A14" s="2" t="str">
        <f>IF('Source Term Template'!A15=0,"",'Source Term Template'!A15)</f>
        <v>Ag-109m</v>
      </c>
      <c r="B14" s="1" t="str">
        <f>IF('Source Term Template'!E15=0,"",'Source Term Template'!E15)</f>
        <v/>
      </c>
      <c r="C14" s="1">
        <f>'Source Term Template'!G15</f>
        <v>0</v>
      </c>
      <c r="D14" s="1">
        <f>'Source Term Template'!H15</f>
        <v>9.9999999999999995E-7</v>
      </c>
      <c r="E14" s="38">
        <f>'Source Term Template'!F15</f>
        <v>1.0000000000000018E-4</v>
      </c>
      <c r="F14" s="1">
        <f>'Source Term Template'!I15</f>
        <v>0</v>
      </c>
      <c r="G14" s="38">
        <f>'Source Term Template'!J15</f>
        <v>0</v>
      </c>
      <c r="H14" s="44">
        <f>'Source Term Template'!K15</f>
        <v>0</v>
      </c>
    </row>
    <row r="15" spans="1:8" x14ac:dyDescent="0.2">
      <c r="A15" s="2" t="str">
        <f>IF('Source Term Template'!A16=0,"",'Source Term Template'!A16)</f>
        <v>Ag-110</v>
      </c>
      <c r="B15" s="1" t="str">
        <f>IF('Source Term Template'!E16=0,"",'Source Term Template'!E16)</f>
        <v/>
      </c>
      <c r="C15" s="1">
        <f>'Source Term Template'!G16</f>
        <v>0</v>
      </c>
      <c r="D15" s="1">
        <f>'Source Term Template'!H16</f>
        <v>9.9999999999999995E-7</v>
      </c>
      <c r="E15" s="38">
        <f>'Source Term Template'!F16</f>
        <v>1.0000000000000018E-4</v>
      </c>
      <c r="F15" s="1">
        <f>'Source Term Template'!I16</f>
        <v>0</v>
      </c>
      <c r="G15" s="38">
        <f>'Source Term Template'!J16</f>
        <v>0</v>
      </c>
      <c r="H15" s="44">
        <f>'Source Term Template'!K16</f>
        <v>0</v>
      </c>
    </row>
    <row r="16" spans="1:8" x14ac:dyDescent="0.2">
      <c r="A16" s="2" t="str">
        <f>IF('Source Term Template'!A17=0,"",'Source Term Template'!A17)</f>
        <v>Ag-110m</v>
      </c>
      <c r="B16" s="1" t="str">
        <f>IF('Source Term Template'!E17=0,"",'Source Term Template'!E17)</f>
        <v/>
      </c>
      <c r="C16" s="1">
        <f>'Source Term Template'!G17</f>
        <v>3.0999999999999999E-3</v>
      </c>
      <c r="D16" s="1">
        <f>'Source Term Template'!H17</f>
        <v>9.9999999999999995E-7</v>
      </c>
      <c r="E16" s="38">
        <f>'Source Term Template'!F17</f>
        <v>1.0000000000000018E-4</v>
      </c>
      <c r="F16" s="1">
        <f>'Source Term Template'!I17</f>
        <v>0</v>
      </c>
      <c r="G16" s="38">
        <f>'Source Term Template'!J17</f>
        <v>0</v>
      </c>
      <c r="H16" s="44">
        <f>'Source Term Template'!K17</f>
        <v>0</v>
      </c>
    </row>
    <row r="17" spans="1:8" x14ac:dyDescent="0.2">
      <c r="A17" s="2" t="str">
        <f>IF('Source Term Template'!A18=0,"",'Source Term Template'!A18)</f>
        <v>Ag-111</v>
      </c>
      <c r="B17" s="1" t="str">
        <f>IF('Source Term Template'!E18=0,"",'Source Term Template'!E18)</f>
        <v/>
      </c>
      <c r="C17" s="1">
        <f>'Source Term Template'!G18</f>
        <v>1.5999999999999999E-5</v>
      </c>
      <c r="D17" s="1">
        <f>'Source Term Template'!H18</f>
        <v>9.9999999999999995E-7</v>
      </c>
      <c r="E17" s="38">
        <f>'Source Term Template'!F18</f>
        <v>1.0000000000000018E-4</v>
      </c>
      <c r="F17" s="1">
        <f>'Source Term Template'!I18</f>
        <v>0</v>
      </c>
      <c r="G17" s="38">
        <f>'Source Term Template'!J18</f>
        <v>0</v>
      </c>
      <c r="H17" s="44">
        <f>'Source Term Template'!K18</f>
        <v>0</v>
      </c>
    </row>
    <row r="18" spans="1:8" x14ac:dyDescent="0.2">
      <c r="A18" s="2" t="str">
        <f>IF('Source Term Template'!A19=0,"",'Source Term Template'!A19)</f>
        <v>Ag-111m</v>
      </c>
      <c r="B18" s="1" t="str">
        <f>IF('Source Term Template'!E19=0,"",'Source Term Template'!E19)</f>
        <v/>
      </c>
      <c r="C18" s="1" t="str">
        <f>'Source Term Template'!G19</f>
        <v>no DCF</v>
      </c>
      <c r="D18" s="1">
        <f>'Source Term Template'!H19</f>
        <v>9.9999999999999995E-7</v>
      </c>
      <c r="E18" s="38">
        <f>'Source Term Template'!F19</f>
        <v>1.0000000000000018E-4</v>
      </c>
      <c r="F18" s="1" t="str">
        <f>'Source Term Template'!I19</f>
        <v/>
      </c>
      <c r="G18" s="38" t="str">
        <f>'Source Term Template'!J19</f>
        <v/>
      </c>
      <c r="H18" s="44" t="str">
        <f>'Source Term Template'!K19</f>
        <v/>
      </c>
    </row>
    <row r="19" spans="1:8" x14ac:dyDescent="0.2">
      <c r="A19" s="2" t="str">
        <f>IF('Source Term Template'!A20=0,"",'Source Term Template'!A20)</f>
        <v>Ag-112</v>
      </c>
      <c r="B19" s="1" t="str">
        <f>IF('Source Term Template'!E20=0,"",'Source Term Template'!E20)</f>
        <v/>
      </c>
      <c r="C19" s="1">
        <f>'Source Term Template'!G20</f>
        <v>6.0999999999999998E-7</v>
      </c>
      <c r="D19" s="1">
        <f>'Source Term Template'!H20</f>
        <v>9.9999999999999995E-7</v>
      </c>
      <c r="E19" s="38">
        <f>'Source Term Template'!F20</f>
        <v>1.0000000000000018E-4</v>
      </c>
      <c r="F19" s="1">
        <f>'Source Term Template'!I20</f>
        <v>0</v>
      </c>
      <c r="G19" s="38">
        <f>'Source Term Template'!J20</f>
        <v>0</v>
      </c>
      <c r="H19" s="44">
        <f>'Source Term Template'!K20</f>
        <v>0</v>
      </c>
    </row>
    <row r="20" spans="1:8" x14ac:dyDescent="0.2">
      <c r="A20" s="2" t="str">
        <f>IF('Source Term Template'!A21=0,"",'Source Term Template'!A21)</f>
        <v>Ag-113</v>
      </c>
      <c r="B20" s="1" t="str">
        <f>IF('Source Term Template'!E21=0,"",'Source Term Template'!E21)</f>
        <v/>
      </c>
      <c r="C20" s="1" t="str">
        <f>'Source Term Template'!G21</f>
        <v>no DCF</v>
      </c>
      <c r="D20" s="1">
        <f>'Source Term Template'!H21</f>
        <v>9.9999999999999995E-7</v>
      </c>
      <c r="E20" s="38">
        <f>'Source Term Template'!F21</f>
        <v>1.0000000000000018E-4</v>
      </c>
      <c r="F20" s="1" t="str">
        <f>'Source Term Template'!I21</f>
        <v/>
      </c>
      <c r="G20" s="38" t="str">
        <f>'Source Term Template'!J21</f>
        <v/>
      </c>
      <c r="H20" s="44" t="str">
        <f>'Source Term Template'!K21</f>
        <v/>
      </c>
    </row>
    <row r="21" spans="1:8" x14ac:dyDescent="0.2">
      <c r="A21" s="2" t="str">
        <f>IF('Source Term Template'!A22=0,"",'Source Term Template'!A22)</f>
        <v>Ag-114</v>
      </c>
      <c r="B21" s="1" t="str">
        <f>IF('Source Term Template'!E22=0,"",'Source Term Template'!E22)</f>
        <v/>
      </c>
      <c r="C21" s="1" t="str">
        <f>'Source Term Template'!G22</f>
        <v>no DCF</v>
      </c>
      <c r="D21" s="1">
        <f>'Source Term Template'!H22</f>
        <v>9.9999999999999995E-7</v>
      </c>
      <c r="E21" s="1">
        <f>'Source Term Template'!F22</f>
        <v>1.0000000000000018E-4</v>
      </c>
      <c r="F21" s="1" t="str">
        <f>'Source Term Template'!I22</f>
        <v/>
      </c>
      <c r="G21" s="1" t="str">
        <f>'Source Term Template'!J22</f>
        <v/>
      </c>
      <c r="H21" s="44" t="str">
        <f>'Source Term Template'!K22</f>
        <v/>
      </c>
    </row>
    <row r="22" spans="1:8" x14ac:dyDescent="0.2">
      <c r="A22" s="2" t="str">
        <f>IF('Source Term Template'!A23=0,"",'Source Term Template'!A23)</f>
        <v>Ag-115</v>
      </c>
      <c r="B22" s="1" t="str">
        <f>IF('Source Term Template'!E23=0,"",'Source Term Template'!E23)</f>
        <v/>
      </c>
      <c r="C22" s="1" t="str">
        <f>'Source Term Template'!G23</f>
        <v>no DCF</v>
      </c>
      <c r="D22" s="1">
        <f>'Source Term Template'!H23</f>
        <v>9.9999999999999995E-7</v>
      </c>
      <c r="E22" s="1">
        <f>'Source Term Template'!F23</f>
        <v>1.0000000000000018E-4</v>
      </c>
      <c r="F22" s="1" t="str">
        <f>'Source Term Template'!I23</f>
        <v/>
      </c>
      <c r="G22" s="1" t="str">
        <f>'Source Term Template'!J23</f>
        <v/>
      </c>
      <c r="H22" s="44" t="str">
        <f>'Source Term Template'!K23</f>
        <v/>
      </c>
    </row>
    <row r="23" spans="1:8" x14ac:dyDescent="0.2">
      <c r="A23" s="2" t="str">
        <f>IF('Source Term Template'!A24=0,"",'Source Term Template'!A24)</f>
        <v>Ag-116</v>
      </c>
      <c r="B23" s="1" t="str">
        <f>IF('Source Term Template'!E24=0,"",'Source Term Template'!E24)</f>
        <v/>
      </c>
      <c r="C23" s="1" t="str">
        <f>'Source Term Template'!G24</f>
        <v>no DCF</v>
      </c>
      <c r="D23" s="1">
        <f>'Source Term Template'!H24</f>
        <v>9.9999999999999995E-7</v>
      </c>
      <c r="E23" s="1">
        <f>'Source Term Template'!F24</f>
        <v>1.0000000000000018E-4</v>
      </c>
      <c r="F23" s="1" t="str">
        <f>'Source Term Template'!I24</f>
        <v/>
      </c>
      <c r="G23" s="1" t="str">
        <f>'Source Term Template'!J24</f>
        <v/>
      </c>
      <c r="H23" s="44" t="str">
        <f>'Source Term Template'!K24</f>
        <v/>
      </c>
    </row>
    <row r="24" spans="1:8" x14ac:dyDescent="0.2">
      <c r="A24" s="2" t="str">
        <f>IF('Source Term Template'!A25=0,"",'Source Term Template'!A25)</f>
        <v>Al-26</v>
      </c>
      <c r="B24" s="1" t="str">
        <f>IF('Source Term Template'!E25=0,"",'Source Term Template'!E25)</f>
        <v/>
      </c>
      <c r="C24" s="1" t="str">
        <f>'Source Term Template'!G25</f>
        <v>no DCF</v>
      </c>
      <c r="D24" s="1">
        <f>'Source Term Template'!H25</f>
        <v>9.9999999999999995E-7</v>
      </c>
      <c r="E24" s="1">
        <f>'Source Term Template'!F25</f>
        <v>1.0000000000000018E-4</v>
      </c>
      <c r="F24" s="1" t="str">
        <f>'Source Term Template'!I25</f>
        <v/>
      </c>
      <c r="G24" s="1" t="str">
        <f>'Source Term Template'!J25</f>
        <v/>
      </c>
      <c r="H24" s="44" t="str">
        <f>'Source Term Template'!K25</f>
        <v/>
      </c>
    </row>
    <row r="25" spans="1:8" x14ac:dyDescent="0.2">
      <c r="A25" s="2" t="str">
        <f>IF('Source Term Template'!A26=0,"",'Source Term Template'!A26)</f>
        <v>Al-28</v>
      </c>
      <c r="B25" s="1" t="str">
        <f>IF('Source Term Template'!E26=0,"",'Source Term Template'!E26)</f>
        <v/>
      </c>
      <c r="C25" s="1" t="str">
        <f>'Source Term Template'!G26</f>
        <v>no DCF</v>
      </c>
      <c r="D25" s="1">
        <f>'Source Term Template'!H26</f>
        <v>9.9999999999999995E-7</v>
      </c>
      <c r="E25" s="1">
        <f>'Source Term Template'!F26</f>
        <v>1.0000000000000018E-4</v>
      </c>
      <c r="F25" s="1" t="str">
        <f>'Source Term Template'!I26</f>
        <v/>
      </c>
      <c r="G25" s="1" t="str">
        <f>'Source Term Template'!J26</f>
        <v/>
      </c>
      <c r="H25" s="44" t="str">
        <f>'Source Term Template'!K26</f>
        <v/>
      </c>
    </row>
    <row r="26" spans="1:8" x14ac:dyDescent="0.2">
      <c r="A26" s="2" t="str">
        <f>IF('Source Term Template'!A27=0,"",'Source Term Template'!A27)</f>
        <v>Am-241</v>
      </c>
      <c r="B26" s="1" t="str">
        <f>IF('Source Term Template'!E27=0,"",'Source Term Template'!E27)</f>
        <v/>
      </c>
      <c r="C26" s="1">
        <f>'Source Term Template'!G27</f>
        <v>0.24</v>
      </c>
      <c r="D26" s="1">
        <f>'Source Term Template'!H27</f>
        <v>9.9999999999999995E-7</v>
      </c>
      <c r="E26" s="1">
        <f>'Source Term Template'!F27</f>
        <v>1.0000000000000018E-4</v>
      </c>
      <c r="F26" s="1">
        <f>'Source Term Template'!I27</f>
        <v>0</v>
      </c>
      <c r="G26" s="1">
        <f>'Source Term Template'!J27</f>
        <v>0</v>
      </c>
      <c r="H26" s="44">
        <f>'Source Term Template'!K27</f>
        <v>0</v>
      </c>
    </row>
    <row r="27" spans="1:8" x14ac:dyDescent="0.2">
      <c r="A27" s="2" t="str">
        <f>IF('Source Term Template'!A28=0,"",'Source Term Template'!A28)</f>
        <v>Am-242</v>
      </c>
      <c r="B27" s="1" t="str">
        <f>IF('Source Term Template'!E28=0,"",'Source Term Template'!E28)</f>
        <v/>
      </c>
      <c r="C27" s="1" t="str">
        <f>'Source Term Template'!G28</f>
        <v>no DCF</v>
      </c>
      <c r="D27" s="1">
        <f>'Source Term Template'!H28</f>
        <v>9.9999999999999995E-7</v>
      </c>
      <c r="E27" s="1">
        <f>'Source Term Template'!F28</f>
        <v>1.0000000000000018E-4</v>
      </c>
      <c r="F27" s="1" t="str">
        <f>'Source Term Template'!I28</f>
        <v/>
      </c>
      <c r="G27" s="1" t="str">
        <f>'Source Term Template'!J28</f>
        <v/>
      </c>
      <c r="H27" s="44" t="str">
        <f>'Source Term Template'!K28</f>
        <v/>
      </c>
    </row>
    <row r="28" spans="1:8" x14ac:dyDescent="0.2">
      <c r="A28" s="2" t="str">
        <f>IF('Source Term Template'!A29=0,"",'Source Term Template'!A29)</f>
        <v>Am-242m</v>
      </c>
      <c r="B28" s="1" t="str">
        <f>IF('Source Term Template'!E29=0,"",'Source Term Template'!E29)</f>
        <v/>
      </c>
      <c r="C28" s="1" t="str">
        <f>'Source Term Template'!G29</f>
        <v>no DCF</v>
      </c>
      <c r="D28" s="1">
        <f>'Source Term Template'!H29</f>
        <v>9.9999999999999995E-7</v>
      </c>
      <c r="E28" s="1">
        <f>'Source Term Template'!F29</f>
        <v>1.0000000000000018E-4</v>
      </c>
      <c r="F28" s="1" t="str">
        <f>'Source Term Template'!I29</f>
        <v/>
      </c>
      <c r="G28" s="1" t="str">
        <f>'Source Term Template'!J29</f>
        <v/>
      </c>
      <c r="H28" s="44" t="str">
        <f>'Source Term Template'!K29</f>
        <v/>
      </c>
    </row>
    <row r="29" spans="1:8" x14ac:dyDescent="0.2">
      <c r="A29" s="2" t="str">
        <f>IF('Source Term Template'!A30=0,"",'Source Term Template'!A30)</f>
        <v>Am-243</v>
      </c>
      <c r="B29" s="1" t="str">
        <f>IF('Source Term Template'!E30=0,"",'Source Term Template'!E30)</f>
        <v/>
      </c>
      <c r="C29" s="1">
        <f>'Source Term Template'!G30</f>
        <v>0.25</v>
      </c>
      <c r="D29" s="1">
        <f>'Source Term Template'!H30</f>
        <v>9.9999999999999995E-7</v>
      </c>
      <c r="E29" s="1">
        <f>'Source Term Template'!F30</f>
        <v>1.0000000000000018E-4</v>
      </c>
      <c r="F29" s="1">
        <f>'Source Term Template'!I30</f>
        <v>0</v>
      </c>
      <c r="G29" s="1">
        <f>'Source Term Template'!J30</f>
        <v>0</v>
      </c>
      <c r="H29" s="44">
        <f>'Source Term Template'!K30</f>
        <v>0</v>
      </c>
    </row>
    <row r="30" spans="1:8" x14ac:dyDescent="0.2">
      <c r="A30" s="2" t="str">
        <f>IF('Source Term Template'!A31=0,"",'Source Term Template'!A31)</f>
        <v>Am-244</v>
      </c>
      <c r="B30" s="1" t="str">
        <f>IF('Source Term Template'!E31=0,"",'Source Term Template'!E31)</f>
        <v/>
      </c>
      <c r="C30" s="1" t="str">
        <f>'Source Term Template'!G31</f>
        <v>no DCF</v>
      </c>
      <c r="D30" s="1">
        <f>'Source Term Template'!H31</f>
        <v>9.9999999999999995E-7</v>
      </c>
      <c r="E30" s="1">
        <f>'Source Term Template'!F31</f>
        <v>1.0000000000000018E-4</v>
      </c>
      <c r="F30" s="1" t="str">
        <f>'Source Term Template'!I31</f>
        <v/>
      </c>
      <c r="G30" s="1" t="str">
        <f>'Source Term Template'!J31</f>
        <v/>
      </c>
      <c r="H30" s="44" t="str">
        <f>'Source Term Template'!K31</f>
        <v/>
      </c>
    </row>
    <row r="31" spans="1:8" x14ac:dyDescent="0.2">
      <c r="A31" s="2" t="str">
        <f>IF('Source Term Template'!A32=0,"",'Source Term Template'!A32)</f>
        <v>Am-244m</v>
      </c>
      <c r="B31" s="1" t="str">
        <f>IF('Source Term Template'!E32=0,"",'Source Term Template'!E32)</f>
        <v/>
      </c>
      <c r="C31" s="1" t="str">
        <f>'Source Term Template'!G32</f>
        <v>no DCF</v>
      </c>
      <c r="D31" s="1">
        <f>'Source Term Template'!H32</f>
        <v>9.9999999999999995E-7</v>
      </c>
      <c r="E31" s="1">
        <f>'Source Term Template'!F32</f>
        <v>1.0000000000000018E-4</v>
      </c>
      <c r="F31" s="1" t="str">
        <f>'Source Term Template'!I32</f>
        <v/>
      </c>
      <c r="G31" s="1" t="str">
        <f>'Source Term Template'!J32</f>
        <v/>
      </c>
      <c r="H31" s="44" t="str">
        <f>'Source Term Template'!K32</f>
        <v/>
      </c>
    </row>
    <row r="32" spans="1:8" x14ac:dyDescent="0.2">
      <c r="A32" s="2" t="str">
        <f>IF('Source Term Template'!A33=0,"",'Source Term Template'!A33)</f>
        <v>Am-245m</v>
      </c>
      <c r="B32" s="1" t="str">
        <f>IF('Source Term Template'!E33=0,"",'Source Term Template'!E33)</f>
        <v/>
      </c>
      <c r="C32" s="1" t="str">
        <f>'Source Term Template'!G33</f>
        <v>no DCF</v>
      </c>
      <c r="D32" s="1">
        <f>'Source Term Template'!H33</f>
        <v>9.9999999999999995E-7</v>
      </c>
      <c r="E32" s="1">
        <f>'Source Term Template'!F33</f>
        <v>1.0000000000000018E-4</v>
      </c>
      <c r="F32" s="1" t="str">
        <f>'Source Term Template'!I33</f>
        <v/>
      </c>
      <c r="G32" s="1" t="str">
        <f>'Source Term Template'!J33</f>
        <v/>
      </c>
      <c r="H32" s="44" t="str">
        <f>'Source Term Template'!K33</f>
        <v/>
      </c>
    </row>
    <row r="33" spans="1:8" x14ac:dyDescent="0.2">
      <c r="A33" s="2" t="str">
        <f>IF('Source Term Template'!A34=0,"",'Source Term Template'!A34)</f>
        <v>Ar-37</v>
      </c>
      <c r="B33" s="1" t="str">
        <f>IF('Source Term Template'!E34=0,"",'Source Term Template'!E34)</f>
        <v/>
      </c>
      <c r="C33" s="1" t="str">
        <f>'Source Term Template'!G34</f>
        <v>no DCF</v>
      </c>
      <c r="D33" s="1">
        <f>'Source Term Template'!H34</f>
        <v>1</v>
      </c>
      <c r="E33" s="1">
        <f>'Source Term Template'!F34</f>
        <v>1</v>
      </c>
      <c r="F33" s="1" t="str">
        <f>'Source Term Template'!I34</f>
        <v/>
      </c>
      <c r="G33" s="1" t="str">
        <f>'Source Term Template'!J34</f>
        <v/>
      </c>
      <c r="H33" s="44" t="str">
        <f>'Source Term Template'!K34</f>
        <v/>
      </c>
    </row>
    <row r="34" spans="1:8" x14ac:dyDescent="0.2">
      <c r="A34" s="2" t="str">
        <f>IF('Source Term Template'!A35=0,"",'Source Term Template'!A35)</f>
        <v>Ar-39</v>
      </c>
      <c r="B34" s="1" t="str">
        <f>IF('Source Term Template'!E35=0,"",'Source Term Template'!E35)</f>
        <v/>
      </c>
      <c r="C34" s="1">
        <f>'Source Term Template'!G35</f>
        <v>9.3000000000000006E-9</v>
      </c>
      <c r="D34" s="1">
        <f>'Source Term Template'!H35</f>
        <v>1</v>
      </c>
      <c r="E34" s="1">
        <f>'Source Term Template'!F35</f>
        <v>1</v>
      </c>
      <c r="F34" s="1">
        <f>'Source Term Template'!I35</f>
        <v>0</v>
      </c>
      <c r="G34" s="1">
        <f>'Source Term Template'!J35</f>
        <v>0</v>
      </c>
      <c r="H34" s="44">
        <f>'Source Term Template'!K35</f>
        <v>0</v>
      </c>
    </row>
    <row r="35" spans="1:8" x14ac:dyDescent="0.2">
      <c r="A35" s="2" t="str">
        <f>IF('Source Term Template'!A36=0,"",'Source Term Template'!A36)</f>
        <v>Ar-41</v>
      </c>
      <c r="B35" s="1" t="str">
        <f>IF('Source Term Template'!E36=0,"",'Source Term Template'!E36)</f>
        <v/>
      </c>
      <c r="C35" s="1">
        <f>'Source Term Template'!G36</f>
        <v>3.5999999999999999E-7</v>
      </c>
      <c r="D35" s="1">
        <f>'Source Term Template'!H36</f>
        <v>1</v>
      </c>
      <c r="E35" s="1">
        <f>'Source Term Template'!F36</f>
        <v>1</v>
      </c>
      <c r="F35" s="1">
        <f>'Source Term Template'!I36</f>
        <v>0</v>
      </c>
      <c r="G35" s="1">
        <f>'Source Term Template'!J36</f>
        <v>0</v>
      </c>
      <c r="H35" s="44">
        <f>'Source Term Template'!K36</f>
        <v>0</v>
      </c>
    </row>
    <row r="36" spans="1:8" x14ac:dyDescent="0.2">
      <c r="A36" s="2" t="str">
        <f>IF('Source Term Template'!A37=0,"",'Source Term Template'!A37)</f>
        <v>Ar-42</v>
      </c>
      <c r="B36" s="1" t="str">
        <f>IF('Source Term Template'!E37=0,"",'Source Term Template'!E37)</f>
        <v/>
      </c>
      <c r="C36" s="1" t="str">
        <f>'Source Term Template'!G37</f>
        <v>no DCF</v>
      </c>
      <c r="D36" s="1">
        <f>'Source Term Template'!H37</f>
        <v>1</v>
      </c>
      <c r="E36" s="1">
        <f>'Source Term Template'!F37</f>
        <v>1</v>
      </c>
      <c r="F36" s="1" t="str">
        <f>'Source Term Template'!I37</f>
        <v/>
      </c>
      <c r="G36" s="1" t="str">
        <f>'Source Term Template'!J37</f>
        <v/>
      </c>
      <c r="H36" s="44" t="str">
        <f>'Source Term Template'!K37</f>
        <v/>
      </c>
    </row>
    <row r="37" spans="1:8" x14ac:dyDescent="0.2">
      <c r="A37" s="2" t="str">
        <f>IF('Source Term Template'!A38=0,"",'Source Term Template'!A38)</f>
        <v>As-73</v>
      </c>
      <c r="B37" s="1" t="str">
        <f>IF('Source Term Template'!E38=0,"",'Source Term Template'!E38)</f>
        <v/>
      </c>
      <c r="C37" s="1" t="str">
        <f>'Source Term Template'!G38</f>
        <v>no DCF</v>
      </c>
      <c r="D37" s="1">
        <f>'Source Term Template'!H38</f>
        <v>9.9999999999999995E-7</v>
      </c>
      <c r="E37" s="1">
        <f>'Source Term Template'!F38</f>
        <v>1.0000000000000018E-4</v>
      </c>
      <c r="F37" s="1" t="str">
        <f>'Source Term Template'!I38</f>
        <v/>
      </c>
      <c r="G37" s="1" t="str">
        <f>'Source Term Template'!J38</f>
        <v/>
      </c>
      <c r="H37" s="44" t="str">
        <f>'Source Term Template'!K38</f>
        <v/>
      </c>
    </row>
    <row r="38" spans="1:8" x14ac:dyDescent="0.2">
      <c r="A38" s="2" t="str">
        <f>IF('Source Term Template'!A39=0,"",'Source Term Template'!A39)</f>
        <v>As-76</v>
      </c>
      <c r="B38" s="1" t="str">
        <f>IF('Source Term Template'!E39=0,"",'Source Term Template'!E39)</f>
        <v/>
      </c>
      <c r="C38" s="1" t="str">
        <f>'Source Term Template'!G39</f>
        <v>no DCF</v>
      </c>
      <c r="D38" s="1">
        <f>'Source Term Template'!H39</f>
        <v>9.9999999999999995E-7</v>
      </c>
      <c r="E38" s="1">
        <f>'Source Term Template'!F39</f>
        <v>1.0000000000000018E-4</v>
      </c>
      <c r="F38" s="1" t="str">
        <f>'Source Term Template'!I39</f>
        <v/>
      </c>
      <c r="G38" s="1" t="str">
        <f>'Source Term Template'!J39</f>
        <v/>
      </c>
      <c r="H38" s="44" t="str">
        <f>'Source Term Template'!K39</f>
        <v/>
      </c>
    </row>
    <row r="39" spans="1:8" x14ac:dyDescent="0.2">
      <c r="A39" s="2" t="str">
        <f>IF('Source Term Template'!A40=0,"",'Source Term Template'!A40)</f>
        <v>As-77</v>
      </c>
      <c r="B39" s="1" t="str">
        <f>IF('Source Term Template'!E40=0,"",'Source Term Template'!E40)</f>
        <v/>
      </c>
      <c r="C39" s="1">
        <f>'Source Term Template'!G40</f>
        <v>1.5999999999999999E-6</v>
      </c>
      <c r="D39" s="1">
        <f>'Source Term Template'!H40</f>
        <v>9.9999999999999995E-7</v>
      </c>
      <c r="E39" s="1">
        <f>'Source Term Template'!F40</f>
        <v>1.0000000000000018E-4</v>
      </c>
      <c r="F39" s="1">
        <f>'Source Term Template'!I40</f>
        <v>0</v>
      </c>
      <c r="G39" s="1">
        <f>'Source Term Template'!J40</f>
        <v>0</v>
      </c>
      <c r="H39" s="44">
        <f>'Source Term Template'!K40</f>
        <v>0</v>
      </c>
    </row>
    <row r="40" spans="1:8" x14ac:dyDescent="0.2">
      <c r="A40" s="2" t="str">
        <f>IF('Source Term Template'!A41=0,"",'Source Term Template'!A41)</f>
        <v>As-78</v>
      </c>
      <c r="B40" s="1" t="str">
        <f>IF('Source Term Template'!E41=0,"",'Source Term Template'!E41)</f>
        <v/>
      </c>
      <c r="C40" s="1" t="str">
        <f>'Source Term Template'!G41</f>
        <v>no DCF</v>
      </c>
      <c r="D40" s="1">
        <f>'Source Term Template'!H41</f>
        <v>9.9999999999999995E-7</v>
      </c>
      <c r="E40" s="1">
        <f>'Source Term Template'!F41</f>
        <v>1.0000000000000018E-4</v>
      </c>
      <c r="F40" s="1" t="str">
        <f>'Source Term Template'!I41</f>
        <v/>
      </c>
      <c r="G40" s="1" t="str">
        <f>'Source Term Template'!J41</f>
        <v/>
      </c>
      <c r="H40" s="44" t="str">
        <f>'Source Term Template'!K41</f>
        <v/>
      </c>
    </row>
    <row r="41" spans="1:8" x14ac:dyDescent="0.2">
      <c r="A41" s="2" t="str">
        <f>IF('Source Term Template'!A42=0,"",'Source Term Template'!A42)</f>
        <v>As-79</v>
      </c>
      <c r="B41" s="1" t="str">
        <f>IF('Source Term Template'!E42=0,"",'Source Term Template'!E42)</f>
        <v/>
      </c>
      <c r="C41" s="1" t="str">
        <f>'Source Term Template'!G42</f>
        <v>no DCF</v>
      </c>
      <c r="D41" s="1">
        <f>'Source Term Template'!H42</f>
        <v>9.9999999999999995E-7</v>
      </c>
      <c r="E41" s="1">
        <f>'Source Term Template'!F42</f>
        <v>1.0000000000000018E-4</v>
      </c>
      <c r="F41" s="1" t="str">
        <f>'Source Term Template'!I42</f>
        <v/>
      </c>
      <c r="G41" s="1" t="str">
        <f>'Source Term Template'!J42</f>
        <v/>
      </c>
      <c r="H41" s="44" t="str">
        <f>'Source Term Template'!K42</f>
        <v/>
      </c>
    </row>
    <row r="42" spans="1:8" x14ac:dyDescent="0.2">
      <c r="A42" s="2" t="str">
        <f>IF('Source Term Template'!A43=0,"",'Source Term Template'!A43)</f>
        <v>At-217</v>
      </c>
      <c r="B42" s="1" t="str">
        <f>IF('Source Term Template'!E43=0,"",'Source Term Template'!E43)</f>
        <v/>
      </c>
      <c r="C42" s="1" t="str">
        <f>'Source Term Template'!G43</f>
        <v>no DCF</v>
      </c>
      <c r="D42" s="1">
        <f>'Source Term Template'!H43</f>
        <v>9.9999999999999995E-7</v>
      </c>
      <c r="E42" s="1">
        <f>'Source Term Template'!F43</f>
        <v>1.0000000000000018E-4</v>
      </c>
      <c r="F42" s="1" t="str">
        <f>'Source Term Template'!I43</f>
        <v/>
      </c>
      <c r="G42" s="1" t="str">
        <f>'Source Term Template'!J43</f>
        <v/>
      </c>
      <c r="H42" s="44" t="str">
        <f>'Source Term Template'!K43</f>
        <v/>
      </c>
    </row>
    <row r="43" spans="1:8" x14ac:dyDescent="0.2">
      <c r="A43" s="2" t="str">
        <f>IF('Source Term Template'!A44=0,"",'Source Term Template'!A44)</f>
        <v>At-218</v>
      </c>
      <c r="B43" s="1" t="str">
        <f>IF('Source Term Template'!E44=0,"",'Source Term Template'!E44)</f>
        <v/>
      </c>
      <c r="C43" s="1" t="str">
        <f>'Source Term Template'!G44</f>
        <v>no DCF</v>
      </c>
      <c r="D43" s="1">
        <f>'Source Term Template'!H44</f>
        <v>9.9999999999999995E-7</v>
      </c>
      <c r="E43" s="1">
        <f>'Source Term Template'!F44</f>
        <v>1.0000000000000018E-4</v>
      </c>
      <c r="F43" s="1" t="str">
        <f>'Source Term Template'!I44</f>
        <v/>
      </c>
      <c r="G43" s="1" t="str">
        <f>'Source Term Template'!J44</f>
        <v/>
      </c>
      <c r="H43" s="44" t="str">
        <f>'Source Term Template'!K44</f>
        <v/>
      </c>
    </row>
    <row r="44" spans="1:8" x14ac:dyDescent="0.2">
      <c r="A44" s="2" t="str">
        <f>IF('Source Term Template'!A45=0,"",'Source Term Template'!A45)</f>
        <v>Au-198</v>
      </c>
      <c r="B44" s="1" t="str">
        <f>IF('Source Term Template'!E45=0,"",'Source Term Template'!E45)</f>
        <v/>
      </c>
      <c r="C44" s="1" t="str">
        <f>'Source Term Template'!G45</f>
        <v>no DCF</v>
      </c>
      <c r="D44" s="1">
        <f>'Source Term Template'!H45</f>
        <v>9.9999999999999995E-7</v>
      </c>
      <c r="E44" s="1">
        <f>'Source Term Template'!F45</f>
        <v>1.0000000000000018E-4</v>
      </c>
      <c r="F44" s="1" t="str">
        <f>'Source Term Template'!I45</f>
        <v/>
      </c>
      <c r="G44" s="1" t="str">
        <f>'Source Term Template'!J45</f>
        <v/>
      </c>
      <c r="H44" s="44" t="str">
        <f>'Source Term Template'!K45</f>
        <v/>
      </c>
    </row>
    <row r="45" spans="1:8" x14ac:dyDescent="0.2">
      <c r="A45" s="2" t="str">
        <f>IF('Source Term Template'!A46=0,"",'Source Term Template'!A46)</f>
        <v>Ba-131</v>
      </c>
      <c r="B45" s="1" t="str">
        <f>IF('Source Term Template'!E46=0,"",'Source Term Template'!E46)</f>
        <v/>
      </c>
      <c r="C45" s="1" t="str">
        <f>'Source Term Template'!G46</f>
        <v>no DCF</v>
      </c>
      <c r="D45" s="1">
        <f>'Source Term Template'!H46</f>
        <v>9.9999999999999995E-7</v>
      </c>
      <c r="E45" s="1">
        <f>'Source Term Template'!F46</f>
        <v>1.0000000000000018E-4</v>
      </c>
      <c r="F45" s="1" t="str">
        <f>'Source Term Template'!I46</f>
        <v/>
      </c>
      <c r="G45" s="1" t="str">
        <f>'Source Term Template'!J46</f>
        <v/>
      </c>
      <c r="H45" s="44" t="str">
        <f>'Source Term Template'!K46</f>
        <v/>
      </c>
    </row>
    <row r="46" spans="1:8" x14ac:dyDescent="0.2">
      <c r="A46" s="2" t="str">
        <f>IF('Source Term Template'!A47=0,"",'Source Term Template'!A47)</f>
        <v>Ba-133</v>
      </c>
      <c r="B46" s="1" t="str">
        <f>IF('Source Term Template'!E47=0,"",'Source Term Template'!E47)</f>
        <v/>
      </c>
      <c r="C46" s="1">
        <f>'Source Term Template'!G47</f>
        <v>5.1000000000000004E-3</v>
      </c>
      <c r="D46" s="1">
        <f>'Source Term Template'!H47</f>
        <v>9.9999999999999995E-7</v>
      </c>
      <c r="E46" s="1">
        <f>'Source Term Template'!F47</f>
        <v>1.0000000000000018E-4</v>
      </c>
      <c r="F46" s="1">
        <f>'Source Term Template'!I47</f>
        <v>0</v>
      </c>
      <c r="G46" s="1">
        <f>'Source Term Template'!J47</f>
        <v>0</v>
      </c>
      <c r="H46" s="44">
        <f>'Source Term Template'!K47</f>
        <v>0</v>
      </c>
    </row>
    <row r="47" spans="1:8" x14ac:dyDescent="0.2">
      <c r="A47" s="2" t="str">
        <f>IF('Source Term Template'!A48=0,"",'Source Term Template'!A48)</f>
        <v>Ba-135m</v>
      </c>
      <c r="B47" s="1" t="str">
        <f>IF('Source Term Template'!E48=0,"",'Source Term Template'!E48)</f>
        <v/>
      </c>
      <c r="C47" s="1" t="str">
        <f>'Source Term Template'!G48</f>
        <v>no DCF</v>
      </c>
      <c r="D47" s="1">
        <f>'Source Term Template'!H48</f>
        <v>9.9999999999999995E-7</v>
      </c>
      <c r="E47" s="1">
        <f>'Source Term Template'!F48</f>
        <v>1.0000000000000018E-4</v>
      </c>
      <c r="F47" s="1" t="str">
        <f>'Source Term Template'!I48</f>
        <v/>
      </c>
      <c r="G47" s="1" t="str">
        <f>'Source Term Template'!J48</f>
        <v/>
      </c>
      <c r="H47" s="44" t="str">
        <f>'Source Term Template'!K48</f>
        <v/>
      </c>
    </row>
    <row r="48" spans="1:8" x14ac:dyDescent="0.2">
      <c r="A48" s="2" t="str">
        <f>IF('Source Term Template'!A49=0,"",'Source Term Template'!A49)</f>
        <v>Ba-137m</v>
      </c>
      <c r="B48" s="1" t="str">
        <f>IF('Source Term Template'!E49=0,"",'Source Term Template'!E49)</f>
        <v/>
      </c>
      <c r="C48" s="1">
        <f>'Source Term Template'!G49</f>
        <v>1.0999999999999999E-19</v>
      </c>
      <c r="D48" s="1">
        <f>'Source Term Template'!H49</f>
        <v>9.9999999999999995E-7</v>
      </c>
      <c r="E48" s="1">
        <f>'Source Term Template'!F49</f>
        <v>1.0000000000000018E-4</v>
      </c>
      <c r="F48" s="1">
        <f>'Source Term Template'!I49</f>
        <v>0</v>
      </c>
      <c r="G48" s="1">
        <f>'Source Term Template'!J49</f>
        <v>0</v>
      </c>
      <c r="H48" s="44">
        <f>'Source Term Template'!K49</f>
        <v>0</v>
      </c>
    </row>
    <row r="49" spans="1:8" x14ac:dyDescent="0.2">
      <c r="A49" s="2" t="str">
        <f>IF('Source Term Template'!A50=0,"",'Source Term Template'!A50)</f>
        <v>Ba-139</v>
      </c>
      <c r="B49" s="1" t="str">
        <f>IF('Source Term Template'!E50=0,"",'Source Term Template'!E50)</f>
        <v/>
      </c>
      <c r="C49" s="1">
        <f>'Source Term Template'!G50</f>
        <v>2.3000000000000001E-8</v>
      </c>
      <c r="D49" s="1">
        <f>'Source Term Template'!H50</f>
        <v>9.9999999999999995E-7</v>
      </c>
      <c r="E49" s="1">
        <f>'Source Term Template'!F50</f>
        <v>1.0000000000000018E-4</v>
      </c>
      <c r="F49" s="1">
        <f>'Source Term Template'!I50</f>
        <v>0</v>
      </c>
      <c r="G49" s="1">
        <f>'Source Term Template'!J50</f>
        <v>0</v>
      </c>
      <c r="H49" s="44">
        <f>'Source Term Template'!K50</f>
        <v>0</v>
      </c>
    </row>
    <row r="50" spans="1:8" x14ac:dyDescent="0.2">
      <c r="A50" s="2" t="str">
        <f>IF('Source Term Template'!A51=0,"",'Source Term Template'!A51)</f>
        <v>Ba-140</v>
      </c>
      <c r="B50" s="1" t="str">
        <f>IF('Source Term Template'!E51=0,"",'Source Term Template'!E51)</f>
        <v/>
      </c>
      <c r="C50" s="1">
        <f>'Source Term Template'!G51</f>
        <v>1.9000000000000001E-4</v>
      </c>
      <c r="D50" s="1">
        <f>'Source Term Template'!H51</f>
        <v>9.9999999999999995E-7</v>
      </c>
      <c r="E50" s="1">
        <f>'Source Term Template'!F51</f>
        <v>1.0000000000000018E-4</v>
      </c>
      <c r="F50" s="1">
        <f>'Source Term Template'!I51</f>
        <v>0</v>
      </c>
      <c r="G50" s="1">
        <f>'Source Term Template'!J51</f>
        <v>0</v>
      </c>
      <c r="H50" s="44">
        <f>'Source Term Template'!K51</f>
        <v>0</v>
      </c>
    </row>
    <row r="51" spans="1:8" x14ac:dyDescent="0.2">
      <c r="A51" s="2" t="str">
        <f>IF('Source Term Template'!A52=0,"",'Source Term Template'!A52)</f>
        <v>Ba-141</v>
      </c>
      <c r="B51" s="1" t="str">
        <f>IF('Source Term Template'!E52=0,"",'Source Term Template'!E52)</f>
        <v/>
      </c>
      <c r="C51" s="1">
        <f>'Source Term Template'!G52</f>
        <v>3.5000000000000002E-8</v>
      </c>
      <c r="D51" s="1">
        <f>'Source Term Template'!H52</f>
        <v>9.9999999999999995E-7</v>
      </c>
      <c r="E51" s="1">
        <f>'Source Term Template'!F52</f>
        <v>1.0000000000000018E-4</v>
      </c>
      <c r="F51" s="1">
        <f>'Source Term Template'!I52</f>
        <v>0</v>
      </c>
      <c r="G51" s="1">
        <f>'Source Term Template'!J52</f>
        <v>0</v>
      </c>
      <c r="H51" s="44">
        <f>'Source Term Template'!K52</f>
        <v>0</v>
      </c>
    </row>
    <row r="52" spans="1:8" x14ac:dyDescent="0.2">
      <c r="A52" s="2" t="str">
        <f>IF('Source Term Template'!A53=0,"",'Source Term Template'!A53)</f>
        <v>Ba-142</v>
      </c>
      <c r="B52" s="1" t="str">
        <f>IF('Source Term Template'!E53=0,"",'Source Term Template'!E53)</f>
        <v/>
      </c>
      <c r="C52" s="1" t="str">
        <f>'Source Term Template'!G53</f>
        <v>no DCF</v>
      </c>
      <c r="D52" s="1">
        <f>'Source Term Template'!H53</f>
        <v>9.9999999999999995E-7</v>
      </c>
      <c r="E52" s="1">
        <f>'Source Term Template'!F53</f>
        <v>1.0000000000000018E-4</v>
      </c>
      <c r="F52" s="1" t="str">
        <f>'Source Term Template'!I53</f>
        <v/>
      </c>
      <c r="G52" s="1" t="str">
        <f>'Source Term Template'!J53</f>
        <v/>
      </c>
      <c r="H52" s="44" t="str">
        <f>'Source Term Template'!K53</f>
        <v/>
      </c>
    </row>
    <row r="53" spans="1:8" x14ac:dyDescent="0.2">
      <c r="A53" s="2" t="str">
        <f>IF('Source Term Template'!A54=0,"",'Source Term Template'!A54)</f>
        <v>Be-10</v>
      </c>
      <c r="B53" s="1" t="str">
        <f>IF('Source Term Template'!E54=0,"",'Source Term Template'!E54)</f>
        <v/>
      </c>
      <c r="C53" s="1">
        <f>'Source Term Template'!G54</f>
        <v>3.2000000000000003E-4</v>
      </c>
      <c r="D53" s="1">
        <f>'Source Term Template'!H54</f>
        <v>9.9999999999999995E-7</v>
      </c>
      <c r="E53" s="1">
        <f>'Source Term Template'!F54</f>
        <v>1.0000000000000018E-4</v>
      </c>
      <c r="F53" s="1">
        <f>'Source Term Template'!I54</f>
        <v>0</v>
      </c>
      <c r="G53" s="1">
        <f>'Source Term Template'!J54</f>
        <v>0</v>
      </c>
      <c r="H53" s="44">
        <f>'Source Term Template'!K54</f>
        <v>0</v>
      </c>
    </row>
    <row r="54" spans="1:8" x14ac:dyDescent="0.2">
      <c r="A54" s="2" t="str">
        <f>IF('Source Term Template'!A55=0,"",'Source Term Template'!A55)</f>
        <v>Be-7</v>
      </c>
      <c r="B54" s="1" t="str">
        <f>IF('Source Term Template'!E55=0,"",'Source Term Template'!E55)</f>
        <v/>
      </c>
      <c r="C54" s="1" t="str">
        <f>'Source Term Template'!G55</f>
        <v>no DCF</v>
      </c>
      <c r="D54" s="1">
        <f>'Source Term Template'!H55</f>
        <v>9.9999999999999995E-7</v>
      </c>
      <c r="E54" s="1">
        <f>'Source Term Template'!F55</f>
        <v>1.0000000000000018E-4</v>
      </c>
      <c r="F54" s="1" t="str">
        <f>'Source Term Template'!I55</f>
        <v/>
      </c>
      <c r="G54" s="1" t="str">
        <f>'Source Term Template'!J55</f>
        <v/>
      </c>
      <c r="H54" s="44" t="str">
        <f>'Source Term Template'!K55</f>
        <v/>
      </c>
    </row>
    <row r="55" spans="1:8" x14ac:dyDescent="0.2">
      <c r="A55" s="2" t="str">
        <f>IF('Source Term Template'!A56=0,"",'Source Term Template'!A56)</f>
        <v>Bi-207</v>
      </c>
      <c r="B55" s="1" t="str">
        <f>IF('Source Term Template'!E56=0,"",'Source Term Template'!E56)</f>
        <v/>
      </c>
      <c r="C55" s="1">
        <f>'Source Term Template'!G56</f>
        <v>0.04</v>
      </c>
      <c r="D55" s="1">
        <f>'Source Term Template'!H56</f>
        <v>9.9999999999999995E-7</v>
      </c>
      <c r="E55" s="1">
        <f>'Source Term Template'!F56</f>
        <v>1.0000000000000018E-4</v>
      </c>
      <c r="F55" s="1">
        <f>'Source Term Template'!I56</f>
        <v>0</v>
      </c>
      <c r="G55" s="1">
        <f>'Source Term Template'!J56</f>
        <v>0</v>
      </c>
      <c r="H55" s="44">
        <f>'Source Term Template'!K56</f>
        <v>0</v>
      </c>
    </row>
    <row r="56" spans="1:8" x14ac:dyDescent="0.2">
      <c r="A56" s="2" t="str">
        <f>IF('Source Term Template'!A57=0,"",'Source Term Template'!A57)</f>
        <v>Bi-208</v>
      </c>
      <c r="B56" s="1" t="str">
        <f>IF('Source Term Template'!E57=0,"",'Source Term Template'!E57)</f>
        <v/>
      </c>
      <c r="C56" s="1" t="str">
        <f>'Source Term Template'!G57</f>
        <v>no DCF</v>
      </c>
      <c r="D56" s="1">
        <f>'Source Term Template'!H57</f>
        <v>9.9999999999999995E-7</v>
      </c>
      <c r="E56" s="1">
        <f>'Source Term Template'!F57</f>
        <v>1.0000000000000018E-4</v>
      </c>
      <c r="F56" s="1" t="str">
        <f>'Source Term Template'!I57</f>
        <v/>
      </c>
      <c r="G56" s="1" t="str">
        <f>'Source Term Template'!J57</f>
        <v/>
      </c>
      <c r="H56" s="44" t="str">
        <f>'Source Term Template'!K57</f>
        <v/>
      </c>
    </row>
    <row r="57" spans="1:8" x14ac:dyDescent="0.2">
      <c r="A57" s="2" t="str">
        <f>IF('Source Term Template'!A58=0,"",'Source Term Template'!A58)</f>
        <v>Bi-210</v>
      </c>
      <c r="B57" s="1" t="str">
        <f>IF('Source Term Template'!E58=0,"",'Source Term Template'!E58)</f>
        <v/>
      </c>
      <c r="C57" s="1">
        <f>'Source Term Template'!G58</f>
        <v>4.2999999999999999E-4</v>
      </c>
      <c r="D57" s="1">
        <f>'Source Term Template'!H58</f>
        <v>9.9999999999999995E-7</v>
      </c>
      <c r="E57" s="1">
        <f>'Source Term Template'!F58</f>
        <v>1.0000000000000018E-4</v>
      </c>
      <c r="F57" s="1">
        <f>'Source Term Template'!I58</f>
        <v>0</v>
      </c>
      <c r="G57" s="1">
        <f>'Source Term Template'!J58</f>
        <v>0</v>
      </c>
      <c r="H57" s="44">
        <f>'Source Term Template'!K58</f>
        <v>0</v>
      </c>
    </row>
    <row r="58" spans="1:8" x14ac:dyDescent="0.2">
      <c r="A58" s="2" t="str">
        <f>IF('Source Term Template'!A59=0,"",'Source Term Template'!A59)</f>
        <v>Bi-210m</v>
      </c>
      <c r="B58" s="1" t="str">
        <f>IF('Source Term Template'!E59=0,"",'Source Term Template'!E59)</f>
        <v/>
      </c>
      <c r="C58" s="1">
        <f>'Source Term Template'!G59</f>
        <v>3.3000000000000002E-2</v>
      </c>
      <c r="D58" s="1">
        <f>'Source Term Template'!H59</f>
        <v>9.9999999999999995E-7</v>
      </c>
      <c r="E58" s="1">
        <f>'Source Term Template'!F59</f>
        <v>1.0000000000000018E-4</v>
      </c>
      <c r="F58" s="1">
        <f>'Source Term Template'!I59</f>
        <v>0</v>
      </c>
      <c r="G58" s="1">
        <f>'Source Term Template'!J59</f>
        <v>0</v>
      </c>
      <c r="H58" s="44">
        <f>'Source Term Template'!K59</f>
        <v>0</v>
      </c>
    </row>
    <row r="59" spans="1:8" x14ac:dyDescent="0.2">
      <c r="A59" s="2" t="str">
        <f>IF('Source Term Template'!A60=0,"",'Source Term Template'!A60)</f>
        <v>Bi-211</v>
      </c>
      <c r="B59" s="1" t="str">
        <f>IF('Source Term Template'!E60=0,"",'Source Term Template'!E60)</f>
        <v/>
      </c>
      <c r="C59" s="1" t="str">
        <f>'Source Term Template'!G60</f>
        <v>no DCF</v>
      </c>
      <c r="D59" s="1">
        <f>'Source Term Template'!H60</f>
        <v>9.9999999999999995E-7</v>
      </c>
      <c r="E59" s="1">
        <f>'Source Term Template'!F60</f>
        <v>1.0000000000000018E-4</v>
      </c>
      <c r="F59" s="1" t="str">
        <f>'Source Term Template'!I60</f>
        <v/>
      </c>
      <c r="G59" s="1" t="str">
        <f>'Source Term Template'!J60</f>
        <v/>
      </c>
      <c r="H59" s="44" t="str">
        <f>'Source Term Template'!K60</f>
        <v/>
      </c>
    </row>
    <row r="60" spans="1:8" x14ac:dyDescent="0.2">
      <c r="A60" s="2" t="str">
        <f>IF('Source Term Template'!A61=0,"",'Source Term Template'!A61)</f>
        <v>Bi-212</v>
      </c>
      <c r="B60" s="1" t="str">
        <f>IF('Source Term Template'!E61=0,"",'Source Term Template'!E61)</f>
        <v/>
      </c>
      <c r="C60" s="1" t="str">
        <f>'Source Term Template'!G61</f>
        <v>no DCF</v>
      </c>
      <c r="D60" s="1">
        <f>'Source Term Template'!H61</f>
        <v>9.9999999999999995E-7</v>
      </c>
      <c r="E60" s="1">
        <f>'Source Term Template'!F61</f>
        <v>1.0000000000000018E-4</v>
      </c>
      <c r="F60" s="1" t="str">
        <f>'Source Term Template'!I61</f>
        <v/>
      </c>
      <c r="G60" s="1" t="str">
        <f>'Source Term Template'!J61</f>
        <v/>
      </c>
      <c r="H60" s="44" t="str">
        <f>'Source Term Template'!K61</f>
        <v/>
      </c>
    </row>
    <row r="61" spans="1:8" x14ac:dyDescent="0.2">
      <c r="A61" s="2" t="str">
        <f>IF('Source Term Template'!A62=0,"",'Source Term Template'!A62)</f>
        <v>Bi-213</v>
      </c>
      <c r="B61" s="1" t="str">
        <f>IF('Source Term Template'!E62=0,"",'Source Term Template'!E62)</f>
        <v/>
      </c>
      <c r="C61" s="1" t="str">
        <f>'Source Term Template'!G62</f>
        <v>no DCF</v>
      </c>
      <c r="D61" s="1">
        <f>'Source Term Template'!H62</f>
        <v>9.9999999999999995E-7</v>
      </c>
      <c r="E61" s="1">
        <f>'Source Term Template'!F62</f>
        <v>1.0000000000000018E-4</v>
      </c>
      <c r="F61" s="1" t="str">
        <f>'Source Term Template'!I62</f>
        <v/>
      </c>
      <c r="G61" s="1" t="str">
        <f>'Source Term Template'!J62</f>
        <v/>
      </c>
      <c r="H61" s="44" t="str">
        <f>'Source Term Template'!K62</f>
        <v/>
      </c>
    </row>
    <row r="62" spans="1:8" x14ac:dyDescent="0.2">
      <c r="A62" s="2" t="str">
        <f>IF('Source Term Template'!A63=0,"",'Source Term Template'!A63)</f>
        <v>Bi-214</v>
      </c>
      <c r="B62" s="1" t="str">
        <f>IF('Source Term Template'!E63=0,"",'Source Term Template'!E63)</f>
        <v/>
      </c>
      <c r="C62" s="1" t="str">
        <f>'Source Term Template'!G63</f>
        <v>no DCF</v>
      </c>
      <c r="D62" s="1">
        <f>'Source Term Template'!H63</f>
        <v>9.9999999999999995E-7</v>
      </c>
      <c r="E62" s="1">
        <f>'Source Term Template'!F63</f>
        <v>1.0000000000000018E-4</v>
      </c>
      <c r="F62" s="1" t="str">
        <f>'Source Term Template'!I63</f>
        <v/>
      </c>
      <c r="G62" s="1" t="str">
        <f>'Source Term Template'!J63</f>
        <v/>
      </c>
      <c r="H62" s="44" t="str">
        <f>'Source Term Template'!K63</f>
        <v/>
      </c>
    </row>
    <row r="63" spans="1:8" x14ac:dyDescent="0.2">
      <c r="A63" s="2" t="str">
        <f>IF('Source Term Template'!A64=0,"",'Source Term Template'!A64)</f>
        <v>Bk-249</v>
      </c>
      <c r="B63" s="1" t="str">
        <f>IF('Source Term Template'!E64=0,"",'Source Term Template'!E64)</f>
        <v/>
      </c>
      <c r="C63" s="1" t="str">
        <f>'Source Term Template'!G64</f>
        <v>no DCF</v>
      </c>
      <c r="D63" s="1">
        <f>'Source Term Template'!H64</f>
        <v>9.9999999999999995E-7</v>
      </c>
      <c r="E63" s="1">
        <f>'Source Term Template'!F64</f>
        <v>1.0000000000000018E-4</v>
      </c>
      <c r="F63" s="1" t="str">
        <f>'Source Term Template'!I64</f>
        <v/>
      </c>
      <c r="G63" s="1" t="str">
        <f>'Source Term Template'!J64</f>
        <v/>
      </c>
      <c r="H63" s="44" t="str">
        <f>'Source Term Template'!K64</f>
        <v/>
      </c>
    </row>
    <row r="64" spans="1:8" x14ac:dyDescent="0.2">
      <c r="A64" s="2" t="str">
        <f>IF('Source Term Template'!A65=0,"",'Source Term Template'!A65)</f>
        <v>Br-80</v>
      </c>
      <c r="B64" s="1" t="str">
        <f>IF('Source Term Template'!E65=0,"",'Source Term Template'!E65)</f>
        <v/>
      </c>
      <c r="C64" s="1">
        <f>'Source Term Template'!G65</f>
        <v>1.5000000000000001E-12</v>
      </c>
      <c r="D64" s="1">
        <f>'Source Term Template'!H65</f>
        <v>1E-3</v>
      </c>
      <c r="E64" s="1">
        <f>'Source Term Template'!F65</f>
        <v>1.0000000000000018E-4</v>
      </c>
      <c r="F64" s="1">
        <f>'Source Term Template'!I65</f>
        <v>0</v>
      </c>
      <c r="G64" s="1">
        <f>'Source Term Template'!J65</f>
        <v>0</v>
      </c>
      <c r="H64" s="44">
        <f>'Source Term Template'!K65</f>
        <v>0</v>
      </c>
    </row>
    <row r="65" spans="1:8" x14ac:dyDescent="0.2">
      <c r="A65" s="2" t="str">
        <f>IF('Source Term Template'!A66=0,"",'Source Term Template'!A66)</f>
        <v>Br-80m</v>
      </c>
      <c r="B65" s="1" t="str">
        <f>IF('Source Term Template'!E66=0,"",'Source Term Template'!E66)</f>
        <v/>
      </c>
      <c r="C65" s="1">
        <f>'Source Term Template'!G66</f>
        <v>2.7000000000000001E-7</v>
      </c>
      <c r="D65" s="1">
        <f>'Source Term Template'!H66</f>
        <v>1E-3</v>
      </c>
      <c r="E65" s="1">
        <f>'Source Term Template'!F66</f>
        <v>1.0000000000000018E-4</v>
      </c>
      <c r="F65" s="1">
        <f>'Source Term Template'!I66</f>
        <v>0</v>
      </c>
      <c r="G65" s="1">
        <f>'Source Term Template'!J66</f>
        <v>0</v>
      </c>
      <c r="H65" s="44">
        <f>'Source Term Template'!K66</f>
        <v>0</v>
      </c>
    </row>
    <row r="66" spans="1:8" x14ac:dyDescent="0.2">
      <c r="A66" s="2" t="str">
        <f>IF('Source Term Template'!A67=0,"",'Source Term Template'!A67)</f>
        <v>Br-82</v>
      </c>
      <c r="B66" s="1" t="str">
        <f>IF('Source Term Template'!E67=0,"",'Source Term Template'!E67)</f>
        <v/>
      </c>
      <c r="C66" s="1">
        <f>'Source Term Template'!G67</f>
        <v>2.0999999999999999E-5</v>
      </c>
      <c r="D66" s="1">
        <f>'Source Term Template'!H67</f>
        <v>1E-3</v>
      </c>
      <c r="E66" s="1">
        <f>'Source Term Template'!F67</f>
        <v>1.0000000000000018E-4</v>
      </c>
      <c r="F66" s="1">
        <f>'Source Term Template'!I67</f>
        <v>0</v>
      </c>
      <c r="G66" s="1">
        <f>'Source Term Template'!J67</f>
        <v>0</v>
      </c>
      <c r="H66" s="44">
        <f>'Source Term Template'!K67</f>
        <v>0</v>
      </c>
    </row>
    <row r="67" spans="1:8" x14ac:dyDescent="0.2">
      <c r="A67" s="2" t="str">
        <f>IF('Source Term Template'!A68=0,"",'Source Term Template'!A68)</f>
        <v>Br-82m</v>
      </c>
      <c r="B67" s="1" t="str">
        <f>IF('Source Term Template'!E68=0,"",'Source Term Template'!E68)</f>
        <v/>
      </c>
      <c r="C67" s="1" t="str">
        <f>'Source Term Template'!G68</f>
        <v>no DCF</v>
      </c>
      <c r="D67" s="1">
        <f>'Source Term Template'!H68</f>
        <v>1E-3</v>
      </c>
      <c r="E67" s="1">
        <f>'Source Term Template'!F68</f>
        <v>1.0000000000000018E-4</v>
      </c>
      <c r="F67" s="1" t="str">
        <f>'Source Term Template'!I68</f>
        <v/>
      </c>
      <c r="G67" s="1" t="str">
        <f>'Source Term Template'!J68</f>
        <v/>
      </c>
      <c r="H67" s="44" t="str">
        <f>'Source Term Template'!K68</f>
        <v/>
      </c>
    </row>
    <row r="68" spans="1:8" x14ac:dyDescent="0.2">
      <c r="A68" s="2" t="str">
        <f>IF('Source Term Template'!A69=0,"",'Source Term Template'!A69)</f>
        <v>Br-83</v>
      </c>
      <c r="B68" s="1" t="str">
        <f>IF('Source Term Template'!E69=0,"",'Source Term Template'!E69)</f>
        <v/>
      </c>
      <c r="C68" s="1">
        <f>'Source Term Template'!G69</f>
        <v>4.1999999999999999E-8</v>
      </c>
      <c r="D68" s="1">
        <f>'Source Term Template'!H69</f>
        <v>1E-3</v>
      </c>
      <c r="E68" s="1">
        <f>'Source Term Template'!F69</f>
        <v>1.0000000000000018E-4</v>
      </c>
      <c r="F68" s="1">
        <f>'Source Term Template'!I69</f>
        <v>0</v>
      </c>
      <c r="G68" s="1">
        <f>'Source Term Template'!J69</f>
        <v>0</v>
      </c>
      <c r="H68" s="44">
        <f>'Source Term Template'!K69</f>
        <v>0</v>
      </c>
    </row>
    <row r="69" spans="1:8" x14ac:dyDescent="0.2">
      <c r="A69" s="2" t="str">
        <f>IF('Source Term Template'!A70=0,"",'Source Term Template'!A70)</f>
        <v>Br-84</v>
      </c>
      <c r="B69" s="1" t="str">
        <f>IF('Source Term Template'!E70=0,"",'Source Term Template'!E70)</f>
        <v/>
      </c>
      <c r="C69" s="1" t="str">
        <f>'Source Term Template'!G70</f>
        <v>no DCF</v>
      </c>
      <c r="D69" s="1">
        <f>'Source Term Template'!H70</f>
        <v>1E-3</v>
      </c>
      <c r="E69" s="1">
        <f>'Source Term Template'!F70</f>
        <v>1.0000000000000018E-4</v>
      </c>
      <c r="F69" s="1" t="str">
        <f>'Source Term Template'!I70</f>
        <v/>
      </c>
      <c r="G69" s="1" t="str">
        <f>'Source Term Template'!J70</f>
        <v/>
      </c>
      <c r="H69" s="44" t="str">
        <f>'Source Term Template'!K70</f>
        <v/>
      </c>
    </row>
    <row r="70" spans="1:8" x14ac:dyDescent="0.2">
      <c r="A70" s="2" t="str">
        <f>IF('Source Term Template'!A71=0,"",'Source Term Template'!A71)</f>
        <v>Br-84m</v>
      </c>
      <c r="B70" s="1" t="str">
        <f>IF('Source Term Template'!E71=0,"",'Source Term Template'!E71)</f>
        <v/>
      </c>
      <c r="C70" s="1" t="str">
        <f>'Source Term Template'!G71</f>
        <v>no DCF</v>
      </c>
      <c r="D70" s="1">
        <f>'Source Term Template'!H71</f>
        <v>1E-3</v>
      </c>
      <c r="E70" s="1">
        <f>'Source Term Template'!F71</f>
        <v>1.0000000000000018E-4</v>
      </c>
      <c r="F70" s="1" t="str">
        <f>'Source Term Template'!I71</f>
        <v/>
      </c>
      <c r="G70" s="1" t="str">
        <f>'Source Term Template'!J71</f>
        <v/>
      </c>
      <c r="H70" s="44" t="str">
        <f>'Source Term Template'!K71</f>
        <v/>
      </c>
    </row>
    <row r="71" spans="1:8" x14ac:dyDescent="0.2">
      <c r="A71" s="2" t="str">
        <f>IF('Source Term Template'!A72=0,"",'Source Term Template'!A72)</f>
        <v>Br-85</v>
      </c>
      <c r="B71" s="1" t="str">
        <f>IF('Source Term Template'!E72=0,"",'Source Term Template'!E72)</f>
        <v/>
      </c>
      <c r="C71" s="1" t="str">
        <f>'Source Term Template'!G72</f>
        <v>no DCF</v>
      </c>
      <c r="D71" s="1">
        <f>'Source Term Template'!H72</f>
        <v>1E-3</v>
      </c>
      <c r="E71" s="1">
        <f>'Source Term Template'!F72</f>
        <v>1.0000000000000018E-4</v>
      </c>
      <c r="F71" s="1" t="str">
        <f>'Source Term Template'!I72</f>
        <v/>
      </c>
      <c r="G71" s="1" t="str">
        <f>'Source Term Template'!J72</f>
        <v/>
      </c>
      <c r="H71" s="44" t="str">
        <f>'Source Term Template'!K72</f>
        <v/>
      </c>
    </row>
    <row r="72" spans="1:8" x14ac:dyDescent="0.2">
      <c r="A72" s="2" t="str">
        <f>IF('Source Term Template'!A73=0,"",'Source Term Template'!A73)</f>
        <v>C-14</v>
      </c>
      <c r="B72" s="1" t="str">
        <f>IF('Source Term Template'!E73=0,"",'Source Term Template'!E73)</f>
        <v/>
      </c>
      <c r="C72" s="1">
        <f>'Source Term Template'!G73</f>
        <v>1.2E-4</v>
      </c>
      <c r="D72" s="1">
        <f>'Source Term Template'!H73</f>
        <v>9.9999999999999995E-7</v>
      </c>
      <c r="E72" s="1">
        <f>'Source Term Template'!F73</f>
        <v>1.0000000000000018E-4</v>
      </c>
      <c r="F72" s="1">
        <f>'Source Term Template'!I73</f>
        <v>0</v>
      </c>
      <c r="G72" s="1">
        <f>'Source Term Template'!J73</f>
        <v>0</v>
      </c>
      <c r="H72" s="44">
        <f>'Source Term Template'!K73</f>
        <v>0</v>
      </c>
    </row>
    <row r="73" spans="1:8" x14ac:dyDescent="0.2">
      <c r="A73" s="2" t="str">
        <f>IF('Source Term Template'!A74=0,"",'Source Term Template'!A74)</f>
        <v>Ca-41</v>
      </c>
      <c r="B73" s="1" t="str">
        <f>IF('Source Term Template'!E74=0,"",'Source Term Template'!E74)</f>
        <v/>
      </c>
      <c r="C73" s="1" t="str">
        <f>'Source Term Template'!G74</f>
        <v>no DCF</v>
      </c>
      <c r="D73" s="1">
        <f>'Source Term Template'!H74</f>
        <v>9.9999999999999995E-7</v>
      </c>
      <c r="E73" s="1">
        <f>'Source Term Template'!F74</f>
        <v>1.0000000000000018E-4</v>
      </c>
      <c r="F73" s="1" t="str">
        <f>'Source Term Template'!I74</f>
        <v/>
      </c>
      <c r="G73" s="1" t="str">
        <f>'Source Term Template'!J74</f>
        <v/>
      </c>
      <c r="H73" s="44" t="str">
        <f>'Source Term Template'!K74</f>
        <v/>
      </c>
    </row>
    <row r="74" spans="1:8" x14ac:dyDescent="0.2">
      <c r="A74" s="2" t="str">
        <f>IF('Source Term Template'!A75=0,"",'Source Term Template'!A75)</f>
        <v>Ca-45</v>
      </c>
      <c r="B74" s="1" t="str">
        <f>IF('Source Term Template'!E75=0,"",'Source Term Template'!E75)</f>
        <v/>
      </c>
      <c r="C74" s="1">
        <f>'Source Term Template'!G75</f>
        <v>5.5000000000000002E-5</v>
      </c>
      <c r="D74" s="1">
        <f>'Source Term Template'!H75</f>
        <v>9.9999999999999995E-7</v>
      </c>
      <c r="E74" s="1">
        <f>'Source Term Template'!F75</f>
        <v>1.0000000000000018E-4</v>
      </c>
      <c r="F74" s="1">
        <f>'Source Term Template'!I75</f>
        <v>0</v>
      </c>
      <c r="G74" s="1">
        <f>'Source Term Template'!J75</f>
        <v>0</v>
      </c>
      <c r="H74" s="44">
        <f>'Source Term Template'!K75</f>
        <v>0</v>
      </c>
    </row>
    <row r="75" spans="1:8" x14ac:dyDescent="0.2">
      <c r="A75" s="2" t="str">
        <f>IF('Source Term Template'!A76=0,"",'Source Term Template'!A76)</f>
        <v>Cd-109</v>
      </c>
      <c r="B75" s="1" t="str">
        <f>IF('Source Term Template'!E76=0,"",'Source Term Template'!E76)</f>
        <v/>
      </c>
      <c r="C75" s="1">
        <f>'Source Term Template'!G76</f>
        <v>2.1000000000000001E-4</v>
      </c>
      <c r="D75" s="1">
        <f>'Source Term Template'!H76</f>
        <v>9.9999999999999995E-7</v>
      </c>
      <c r="E75" s="1">
        <f>'Source Term Template'!F76</f>
        <v>1.0000000000000018E-4</v>
      </c>
      <c r="F75" s="1">
        <f>'Source Term Template'!I76</f>
        <v>0</v>
      </c>
      <c r="G75" s="1">
        <f>'Source Term Template'!J76</f>
        <v>0</v>
      </c>
      <c r="H75" s="44">
        <f>'Source Term Template'!K76</f>
        <v>0</v>
      </c>
    </row>
    <row r="76" spans="1:8" x14ac:dyDescent="0.2">
      <c r="A76" s="2" t="str">
        <f>IF('Source Term Template'!A77=0,"",'Source Term Template'!A77)</f>
        <v>Cd-111m</v>
      </c>
      <c r="B76" s="1" t="str">
        <f>IF('Source Term Template'!E77=0,"",'Source Term Template'!E77)</f>
        <v/>
      </c>
      <c r="C76" s="1" t="str">
        <f>'Source Term Template'!G77</f>
        <v>no DCF</v>
      </c>
      <c r="D76" s="1">
        <f>'Source Term Template'!H77</f>
        <v>9.9999999999999995E-7</v>
      </c>
      <c r="E76" s="1">
        <f>'Source Term Template'!F77</f>
        <v>1.0000000000000018E-4</v>
      </c>
      <c r="F76" s="1" t="str">
        <f>'Source Term Template'!I77</f>
        <v/>
      </c>
      <c r="G76" s="1" t="str">
        <f>'Source Term Template'!J77</f>
        <v/>
      </c>
      <c r="H76" s="44" t="str">
        <f>'Source Term Template'!K77</f>
        <v/>
      </c>
    </row>
    <row r="77" spans="1:8" x14ac:dyDescent="0.2">
      <c r="A77" s="2" t="str">
        <f>IF('Source Term Template'!A78=0,"",'Source Term Template'!A78)</f>
        <v>Cd-113</v>
      </c>
      <c r="B77" s="1" t="str">
        <f>IF('Source Term Template'!E78=0,"",'Source Term Template'!E78)</f>
        <v/>
      </c>
      <c r="C77" s="1" t="str">
        <f>'Source Term Template'!G78</f>
        <v>no DCF</v>
      </c>
      <c r="D77" s="1">
        <f>'Source Term Template'!H78</f>
        <v>9.9999999999999995E-7</v>
      </c>
      <c r="E77" s="1">
        <f>'Source Term Template'!F78</f>
        <v>1.0000000000000018E-4</v>
      </c>
      <c r="F77" s="1" t="str">
        <f>'Source Term Template'!I78</f>
        <v/>
      </c>
      <c r="G77" s="1" t="str">
        <f>'Source Term Template'!J78</f>
        <v/>
      </c>
      <c r="H77" s="44" t="str">
        <f>'Source Term Template'!K78</f>
        <v/>
      </c>
    </row>
    <row r="78" spans="1:8" x14ac:dyDescent="0.2">
      <c r="A78" s="2" t="str">
        <f>IF('Source Term Template'!A79=0,"",'Source Term Template'!A79)</f>
        <v>Cd-113m</v>
      </c>
      <c r="B78" s="1" t="str">
        <f>IF('Source Term Template'!E79=0,"",'Source Term Template'!E79)</f>
        <v/>
      </c>
      <c r="C78" s="1">
        <f>'Source Term Template'!G79</f>
        <v>6.4999999999999997E-3</v>
      </c>
      <c r="D78" s="1">
        <f>'Source Term Template'!H79</f>
        <v>9.9999999999999995E-7</v>
      </c>
      <c r="E78" s="1">
        <f>'Source Term Template'!F79</f>
        <v>1.0000000000000018E-4</v>
      </c>
      <c r="F78" s="1">
        <f>'Source Term Template'!I79</f>
        <v>0</v>
      </c>
      <c r="G78" s="1">
        <f>'Source Term Template'!J79</f>
        <v>0</v>
      </c>
      <c r="H78" s="44">
        <f>'Source Term Template'!K79</f>
        <v>0</v>
      </c>
    </row>
    <row r="79" spans="1:8" x14ac:dyDescent="0.2">
      <c r="A79" s="2" t="str">
        <f>IF('Source Term Template'!A80=0,"",'Source Term Template'!A80)</f>
        <v>Cd-115</v>
      </c>
      <c r="B79" s="1" t="str">
        <f>IF('Source Term Template'!E80=0,"",'Source Term Template'!E80)</f>
        <v/>
      </c>
      <c r="C79" s="1">
        <f>'Source Term Template'!G80</f>
        <v>8.3999999999999992E-6</v>
      </c>
      <c r="D79" s="1">
        <f>'Source Term Template'!H80</f>
        <v>9.9999999999999995E-7</v>
      </c>
      <c r="E79" s="1">
        <f>'Source Term Template'!F80</f>
        <v>1.0000000000000018E-4</v>
      </c>
      <c r="F79" s="1">
        <f>'Source Term Template'!I80</f>
        <v>0</v>
      </c>
      <c r="G79" s="1">
        <f>'Source Term Template'!J80</f>
        <v>0</v>
      </c>
      <c r="H79" s="44">
        <f>'Source Term Template'!K80</f>
        <v>0</v>
      </c>
    </row>
    <row r="80" spans="1:8" x14ac:dyDescent="0.2">
      <c r="A80" s="2" t="str">
        <f>IF('Source Term Template'!A81=0,"",'Source Term Template'!A81)</f>
        <v>Cd-115m</v>
      </c>
      <c r="B80" s="1" t="str">
        <f>IF('Source Term Template'!E81=0,"",'Source Term Template'!E81)</f>
        <v/>
      </c>
      <c r="C80" s="1">
        <f>'Source Term Template'!G81</f>
        <v>1.4999999999999999E-4</v>
      </c>
      <c r="D80" s="1">
        <f>'Source Term Template'!H81</f>
        <v>9.9999999999999995E-7</v>
      </c>
      <c r="E80" s="1">
        <f>'Source Term Template'!F81</f>
        <v>1.0000000000000018E-4</v>
      </c>
      <c r="F80" s="1">
        <f>'Source Term Template'!I81</f>
        <v>0</v>
      </c>
      <c r="G80" s="1">
        <f>'Source Term Template'!J81</f>
        <v>0</v>
      </c>
      <c r="H80" s="44">
        <f>'Source Term Template'!K81</f>
        <v>0</v>
      </c>
    </row>
    <row r="81" spans="1:8" x14ac:dyDescent="0.2">
      <c r="A81" s="2" t="str">
        <f>IF('Source Term Template'!A82=0,"",'Source Term Template'!A82)</f>
        <v>Cd-117</v>
      </c>
      <c r="B81" s="1" t="str">
        <f>IF('Source Term Template'!E82=0,"",'Source Term Template'!E82)</f>
        <v/>
      </c>
      <c r="C81" s="1" t="str">
        <f>'Source Term Template'!G82</f>
        <v>no DCF</v>
      </c>
      <c r="D81" s="1">
        <f>'Source Term Template'!H82</f>
        <v>9.9999999999999995E-7</v>
      </c>
      <c r="E81" s="1">
        <f>'Source Term Template'!F82</f>
        <v>1.0000000000000018E-4</v>
      </c>
      <c r="F81" s="1" t="str">
        <f>'Source Term Template'!I82</f>
        <v/>
      </c>
      <c r="G81" s="1" t="str">
        <f>'Source Term Template'!J82</f>
        <v/>
      </c>
      <c r="H81" s="44" t="str">
        <f>'Source Term Template'!K82</f>
        <v/>
      </c>
    </row>
    <row r="82" spans="1:8" x14ac:dyDescent="0.2">
      <c r="A82" s="2" t="str">
        <f>IF('Source Term Template'!A83=0,"",'Source Term Template'!A83)</f>
        <v>Cd-117m</v>
      </c>
      <c r="B82" s="1" t="str">
        <f>IF('Source Term Template'!E83=0,"",'Source Term Template'!E83)</f>
        <v/>
      </c>
      <c r="C82" s="1" t="str">
        <f>'Source Term Template'!G83</f>
        <v>no DCF</v>
      </c>
      <c r="D82" s="1">
        <f>'Source Term Template'!H83</f>
        <v>9.9999999999999995E-7</v>
      </c>
      <c r="E82" s="1">
        <f>'Source Term Template'!F83</f>
        <v>1.0000000000000018E-4</v>
      </c>
      <c r="F82" s="1" t="str">
        <f>'Source Term Template'!I83</f>
        <v/>
      </c>
      <c r="G82" s="1" t="str">
        <f>'Source Term Template'!J83</f>
        <v/>
      </c>
      <c r="H82" s="44" t="str">
        <f>'Source Term Template'!K83</f>
        <v/>
      </c>
    </row>
    <row r="83" spans="1:8" x14ac:dyDescent="0.2">
      <c r="A83" s="2" t="str">
        <f>IF('Source Term Template'!A84=0,"",'Source Term Template'!A84)</f>
        <v>Cd-118</v>
      </c>
      <c r="B83" s="1" t="str">
        <f>IF('Source Term Template'!E84=0,"",'Source Term Template'!E84)</f>
        <v/>
      </c>
      <c r="C83" s="1" t="str">
        <f>'Source Term Template'!G84</f>
        <v>no DCF</v>
      </c>
      <c r="D83" s="1">
        <f>'Source Term Template'!H84</f>
        <v>9.9999999999999995E-7</v>
      </c>
      <c r="E83" s="1">
        <f>'Source Term Template'!F84</f>
        <v>1.0000000000000018E-4</v>
      </c>
      <c r="F83" s="1" t="str">
        <f>'Source Term Template'!I84</f>
        <v/>
      </c>
      <c r="G83" s="1" t="str">
        <f>'Source Term Template'!J84</f>
        <v/>
      </c>
      <c r="H83" s="44" t="str">
        <f>'Source Term Template'!K84</f>
        <v/>
      </c>
    </row>
    <row r="84" spans="1:8" x14ac:dyDescent="0.2">
      <c r="A84" s="2" t="str">
        <f>IF('Source Term Template'!A85=0,"",'Source Term Template'!A85)</f>
        <v>Cd-119</v>
      </c>
      <c r="B84" s="1" t="str">
        <f>IF('Source Term Template'!E85=0,"",'Source Term Template'!E85)</f>
        <v/>
      </c>
      <c r="C84" s="1" t="str">
        <f>'Source Term Template'!G85</f>
        <v>no DCF</v>
      </c>
      <c r="D84" s="1">
        <f>'Source Term Template'!H85</f>
        <v>9.9999999999999995E-7</v>
      </c>
      <c r="E84" s="1">
        <f>'Source Term Template'!F85</f>
        <v>1.0000000000000018E-4</v>
      </c>
      <c r="F84" s="1" t="str">
        <f>'Source Term Template'!I85</f>
        <v/>
      </c>
      <c r="G84" s="1" t="str">
        <f>'Source Term Template'!J85</f>
        <v/>
      </c>
      <c r="H84" s="44" t="str">
        <f>'Source Term Template'!K85</f>
        <v/>
      </c>
    </row>
    <row r="85" spans="1:8" x14ac:dyDescent="0.2">
      <c r="A85" s="2" t="str">
        <f>IF('Source Term Template'!A86=0,"",'Source Term Template'!A86)</f>
        <v>Cd-119m</v>
      </c>
      <c r="B85" s="1" t="str">
        <f>IF('Source Term Template'!E86=0,"",'Source Term Template'!E86)</f>
        <v/>
      </c>
      <c r="C85" s="1" t="str">
        <f>'Source Term Template'!G86</f>
        <v>no DCF</v>
      </c>
      <c r="D85" s="1">
        <f>'Source Term Template'!H86</f>
        <v>9.9999999999999995E-7</v>
      </c>
      <c r="E85" s="1">
        <f>'Source Term Template'!F86</f>
        <v>1.0000000000000018E-4</v>
      </c>
      <c r="F85" s="1" t="str">
        <f>'Source Term Template'!I86</f>
        <v/>
      </c>
      <c r="G85" s="1" t="str">
        <f>'Source Term Template'!J86</f>
        <v/>
      </c>
      <c r="H85" s="44" t="str">
        <f>'Source Term Template'!K86</f>
        <v/>
      </c>
    </row>
    <row r="86" spans="1:8" x14ac:dyDescent="0.2">
      <c r="A86" s="2" t="str">
        <f>IF('Source Term Template'!A87=0,"",'Source Term Template'!A87)</f>
        <v>Ce-139</v>
      </c>
      <c r="B86" s="1">
        <f>IF('Source Term Template'!E87=0,"",'Source Term Template'!E87)</f>
        <v>9.2063779075114509E-23</v>
      </c>
      <c r="C86" s="1">
        <f>'Source Term Template'!G87</f>
        <v>1.1E-4</v>
      </c>
      <c r="D86" s="1">
        <f>'Source Term Template'!H87</f>
        <v>9.9999999999999995E-7</v>
      </c>
      <c r="E86" s="1">
        <f>'Source Term Template'!F87</f>
        <v>1.0000000000000018E-4</v>
      </c>
      <c r="F86" s="1">
        <f>'Source Term Template'!I87</f>
        <v>1.0127015698262597E-32</v>
      </c>
      <c r="G86" s="1">
        <f>'Source Term Template'!J87</f>
        <v>1.0127015698262616E-36</v>
      </c>
      <c r="H86" s="44">
        <f>'Source Term Template'!K87</f>
        <v>7.3513288640367388E-25</v>
      </c>
    </row>
    <row r="87" spans="1:8" x14ac:dyDescent="0.2">
      <c r="A87" s="2" t="str">
        <f>IF('Source Term Template'!A88=0,"",'Source Term Template'!A88)</f>
        <v>Ce-141</v>
      </c>
      <c r="B87" s="1">
        <f>IF('Source Term Template'!E88=0,"",'Source Term Template'!E88)</f>
        <v>7.5158697940944609E-5</v>
      </c>
      <c r="C87" s="1">
        <f>'Source Term Template'!G88</f>
        <v>3.8000000000000002E-5</v>
      </c>
      <c r="D87" s="1">
        <f>'Source Term Template'!H88</f>
        <v>9.9999999999999995E-7</v>
      </c>
      <c r="E87" s="1">
        <f>'Source Term Template'!F88</f>
        <v>1.0000000000000018E-4</v>
      </c>
      <c r="F87" s="1">
        <f>'Source Term Template'!I88</f>
        <v>2.856030521755895E-15</v>
      </c>
      <c r="G87" s="1">
        <f>'Source Term Template'!J88</f>
        <v>2.8560305217559001E-19</v>
      </c>
      <c r="H87" s="44">
        <f>'Source Term Template'!K88</f>
        <v>2.0732287019912542E-7</v>
      </c>
    </row>
    <row r="88" spans="1:8" x14ac:dyDescent="0.2">
      <c r="A88" s="2" t="str">
        <f>IF('Source Term Template'!A89=0,"",'Source Term Template'!A89)</f>
        <v>Ce-143</v>
      </c>
      <c r="B88" s="1">
        <f>IF('Source Term Template'!E89=0,"",'Source Term Template'!E89)</f>
        <v>7.852623377286079E-6</v>
      </c>
      <c r="C88" s="1">
        <f>'Source Term Template'!G89</f>
        <v>5.4999999999999999E-6</v>
      </c>
      <c r="D88" s="1">
        <f>'Source Term Template'!H89</f>
        <v>9.9999999999999995E-7</v>
      </c>
      <c r="E88" s="1">
        <f>'Source Term Template'!F89</f>
        <v>1.0000000000000018E-4</v>
      </c>
      <c r="F88" s="1">
        <f>'Source Term Template'!I89</f>
        <v>4.3189428575073425E-17</v>
      </c>
      <c r="G88" s="1">
        <f>'Source Term Template'!J89</f>
        <v>4.3189428575073505E-21</v>
      </c>
      <c r="H88" s="44">
        <f>'Source Term Template'!K89</f>
        <v>3.1351752812989225E-9</v>
      </c>
    </row>
    <row r="89" spans="1:8" x14ac:dyDescent="0.2">
      <c r="A89" s="2" t="str">
        <f>IF('Source Term Template'!A90=0,"",'Source Term Template'!A90)</f>
        <v>Ce-144</v>
      </c>
      <c r="B89" s="1">
        <f>IF('Source Term Template'!E90=0,"",'Source Term Template'!E90)</f>
        <v>4.5828677233548642E-8</v>
      </c>
      <c r="C89" s="1">
        <f>'Source Term Template'!G90</f>
        <v>5.9000000000000003E-4</v>
      </c>
      <c r="D89" s="1">
        <f>'Source Term Template'!H90</f>
        <v>9.9999999999999995E-7</v>
      </c>
      <c r="E89" s="1">
        <f>'Source Term Template'!F90</f>
        <v>1.0000000000000018E-4</v>
      </c>
      <c r="F89" s="1">
        <f>'Source Term Template'!I90</f>
        <v>2.7038919567793699E-17</v>
      </c>
      <c r="G89" s="1">
        <f>'Source Term Template'!J90</f>
        <v>2.703891956779375E-21</v>
      </c>
      <c r="H89" s="44">
        <f>'Source Term Template'!K90</f>
        <v>1.9627893921917308E-9</v>
      </c>
    </row>
    <row r="90" spans="1:8" x14ac:dyDescent="0.2">
      <c r="A90" s="2" t="str">
        <f>IF('Source Term Template'!A91=0,"",'Source Term Template'!A91)</f>
        <v>Ce-145</v>
      </c>
      <c r="B90" s="1">
        <f>IF('Source Term Template'!E91=0,"",'Source Term Template'!E91)</f>
        <v>1.6855393494654131E-19</v>
      </c>
      <c r="C90" s="1" t="str">
        <f>'Source Term Template'!G91</f>
        <v>no DCF</v>
      </c>
      <c r="D90" s="1">
        <f>'Source Term Template'!H91</f>
        <v>9.9999999999999995E-7</v>
      </c>
      <c r="E90" s="1">
        <f>'Source Term Template'!F91</f>
        <v>1.0000000000000018E-4</v>
      </c>
      <c r="F90" s="1" t="str">
        <f>'Source Term Template'!I91</f>
        <v/>
      </c>
      <c r="G90" s="1" t="str">
        <f>'Source Term Template'!J91</f>
        <v/>
      </c>
      <c r="H90" s="44" t="str">
        <f>'Source Term Template'!K91</f>
        <v/>
      </c>
    </row>
    <row r="91" spans="1:8" x14ac:dyDescent="0.2">
      <c r="A91" s="2" t="str">
        <f>IF('Source Term Template'!A92=0,"",'Source Term Template'!A92)</f>
        <v>Cf-249</v>
      </c>
      <c r="B91" s="1" t="str">
        <f>IF('Source Term Template'!E92=0,"",'Source Term Template'!E92)</f>
        <v/>
      </c>
      <c r="C91" s="1" t="str">
        <f>'Source Term Template'!G92</f>
        <v>no DCF</v>
      </c>
      <c r="D91" s="1">
        <f>'Source Term Template'!H92</f>
        <v>9.9999999999999995E-7</v>
      </c>
      <c r="E91" s="1">
        <f>'Source Term Template'!F92</f>
        <v>1.0000000000000018E-4</v>
      </c>
      <c r="F91" s="1" t="str">
        <f>'Source Term Template'!I92</f>
        <v/>
      </c>
      <c r="G91" s="1" t="str">
        <f>'Source Term Template'!J92</f>
        <v/>
      </c>
      <c r="H91" s="44" t="str">
        <f>'Source Term Template'!K92</f>
        <v/>
      </c>
    </row>
    <row r="92" spans="1:8" x14ac:dyDescent="0.2">
      <c r="A92" s="2" t="str">
        <f>IF('Source Term Template'!A93=0,"",'Source Term Template'!A93)</f>
        <v>Cf-250</v>
      </c>
      <c r="B92" s="1" t="str">
        <f>IF('Source Term Template'!E93=0,"",'Source Term Template'!E93)</f>
        <v/>
      </c>
      <c r="C92" s="1" t="str">
        <f>'Source Term Template'!G93</f>
        <v>no DCF</v>
      </c>
      <c r="D92" s="1">
        <f>'Source Term Template'!H93</f>
        <v>9.9999999999999995E-7</v>
      </c>
      <c r="E92" s="1">
        <f>'Source Term Template'!F93</f>
        <v>1.0000000000000018E-4</v>
      </c>
      <c r="F92" s="1" t="str">
        <f>'Source Term Template'!I93</f>
        <v/>
      </c>
      <c r="G92" s="1" t="str">
        <f>'Source Term Template'!J93</f>
        <v/>
      </c>
      <c r="H92" s="44" t="str">
        <f>'Source Term Template'!K93</f>
        <v/>
      </c>
    </row>
    <row r="93" spans="1:8" x14ac:dyDescent="0.2">
      <c r="A93" s="2" t="str">
        <f>IF('Source Term Template'!A94=0,"",'Source Term Template'!A94)</f>
        <v>Cf-251</v>
      </c>
      <c r="B93" s="1" t="str">
        <f>IF('Source Term Template'!E94=0,"",'Source Term Template'!E94)</f>
        <v/>
      </c>
      <c r="C93" s="1" t="str">
        <f>'Source Term Template'!G94</f>
        <v>no DCF</v>
      </c>
      <c r="D93" s="1">
        <f>'Source Term Template'!H94</f>
        <v>9.9999999999999995E-7</v>
      </c>
      <c r="E93" s="1">
        <f>'Source Term Template'!F94</f>
        <v>1.0000000000000018E-4</v>
      </c>
      <c r="F93" s="1" t="str">
        <f>'Source Term Template'!I94</f>
        <v/>
      </c>
      <c r="G93" s="1" t="str">
        <f>'Source Term Template'!J94</f>
        <v/>
      </c>
      <c r="H93" s="44" t="str">
        <f>'Source Term Template'!K94</f>
        <v/>
      </c>
    </row>
    <row r="94" spans="1:8" x14ac:dyDescent="0.2">
      <c r="A94" s="2" t="str">
        <f>IF('Source Term Template'!A95=0,"",'Source Term Template'!A95)</f>
        <v>Cf-252</v>
      </c>
      <c r="B94" s="1" t="str">
        <f>IF('Source Term Template'!E95=0,"",'Source Term Template'!E95)</f>
        <v/>
      </c>
      <c r="C94" s="1" t="str">
        <f>'Source Term Template'!G95</f>
        <v>no DCF</v>
      </c>
      <c r="D94" s="1">
        <f>'Source Term Template'!H95</f>
        <v>9.9999999999999995E-7</v>
      </c>
      <c r="E94" s="1">
        <f>'Source Term Template'!F95</f>
        <v>1.0000000000000018E-4</v>
      </c>
      <c r="F94" s="1" t="str">
        <f>'Source Term Template'!I95</f>
        <v/>
      </c>
      <c r="G94" s="1" t="str">
        <f>'Source Term Template'!J95</f>
        <v/>
      </c>
      <c r="H94" s="44" t="str">
        <f>'Source Term Template'!K95</f>
        <v/>
      </c>
    </row>
    <row r="95" spans="1:8" x14ac:dyDescent="0.2">
      <c r="A95" s="2" t="str">
        <f>IF('Source Term Template'!A96=0,"",'Source Term Template'!A96)</f>
        <v>Cl-36</v>
      </c>
      <c r="B95" s="1" t="str">
        <f>IF('Source Term Template'!E96=0,"",'Source Term Template'!E96)</f>
        <v/>
      </c>
      <c r="C95" s="1">
        <f>'Source Term Template'!G96</f>
        <v>0.12</v>
      </c>
      <c r="D95" s="1">
        <f>'Source Term Template'!H96</f>
        <v>1</v>
      </c>
      <c r="E95" s="1">
        <f>'Source Term Template'!F96</f>
        <v>1</v>
      </c>
      <c r="F95" s="1">
        <f>'Source Term Template'!I96</f>
        <v>0</v>
      </c>
      <c r="G95" s="1">
        <f>'Source Term Template'!J96</f>
        <v>0</v>
      </c>
      <c r="H95" s="44">
        <f>'Source Term Template'!K96</f>
        <v>0</v>
      </c>
    </row>
    <row r="96" spans="1:8" x14ac:dyDescent="0.2">
      <c r="A96" s="2" t="str">
        <f>IF('Source Term Template'!A97=0,"",'Source Term Template'!A97)</f>
        <v>Cl-38</v>
      </c>
      <c r="B96" s="1" t="str">
        <f>IF('Source Term Template'!E97=0,"",'Source Term Template'!E97)</f>
        <v/>
      </c>
      <c r="C96" s="1">
        <f>'Source Term Template'!G97</f>
        <v>8.5E-9</v>
      </c>
      <c r="D96" s="1">
        <f>'Source Term Template'!H97</f>
        <v>1</v>
      </c>
      <c r="E96" s="1">
        <f>'Source Term Template'!F97</f>
        <v>1</v>
      </c>
      <c r="F96" s="1">
        <f>'Source Term Template'!I97</f>
        <v>0</v>
      </c>
      <c r="G96" s="1">
        <f>'Source Term Template'!J97</f>
        <v>0</v>
      </c>
      <c r="H96" s="44">
        <f>'Source Term Template'!K97</f>
        <v>0</v>
      </c>
    </row>
    <row r="97" spans="1:8" x14ac:dyDescent="0.2">
      <c r="A97" s="2" t="str">
        <f>IF('Source Term Template'!A98=0,"",'Source Term Template'!A98)</f>
        <v>Cm-242</v>
      </c>
      <c r="B97" s="1" t="str">
        <f>IF('Source Term Template'!E98=0,"",'Source Term Template'!E98)</f>
        <v/>
      </c>
      <c r="C97" s="1">
        <f>'Source Term Template'!G98</f>
        <v>2.4E-2</v>
      </c>
      <c r="D97" s="1">
        <f>'Source Term Template'!H98</f>
        <v>9.9999999999999995E-7</v>
      </c>
      <c r="E97" s="1">
        <f>'Source Term Template'!F98</f>
        <v>1.0000000000000018E-4</v>
      </c>
      <c r="F97" s="1">
        <f>'Source Term Template'!I98</f>
        <v>0</v>
      </c>
      <c r="G97" s="1">
        <f>'Source Term Template'!J98</f>
        <v>0</v>
      </c>
      <c r="H97" s="44">
        <f>'Source Term Template'!K98</f>
        <v>0</v>
      </c>
    </row>
    <row r="98" spans="1:8" x14ac:dyDescent="0.2">
      <c r="A98" s="2" t="str">
        <f>IF('Source Term Template'!A99=0,"",'Source Term Template'!A99)</f>
        <v>Cm-243</v>
      </c>
      <c r="B98" s="1" t="str">
        <f>IF('Source Term Template'!E99=0,"",'Source Term Template'!E99)</f>
        <v/>
      </c>
      <c r="C98" s="1">
        <f>'Source Term Template'!G99</f>
        <v>0.18</v>
      </c>
      <c r="D98" s="1">
        <f>'Source Term Template'!H99</f>
        <v>9.9999999999999995E-7</v>
      </c>
      <c r="E98" s="1">
        <f>'Source Term Template'!F99</f>
        <v>1.0000000000000018E-4</v>
      </c>
      <c r="F98" s="1">
        <f>'Source Term Template'!I99</f>
        <v>0</v>
      </c>
      <c r="G98" s="1">
        <f>'Source Term Template'!J99</f>
        <v>0</v>
      </c>
      <c r="H98" s="44">
        <f>'Source Term Template'!K99</f>
        <v>0</v>
      </c>
    </row>
    <row r="99" spans="1:8" x14ac:dyDescent="0.2">
      <c r="A99" s="2" t="str">
        <f>IF('Source Term Template'!A100=0,"",'Source Term Template'!A100)</f>
        <v>Cm-244</v>
      </c>
      <c r="B99" s="1" t="str">
        <f>IF('Source Term Template'!E100=0,"",'Source Term Template'!E100)</f>
        <v/>
      </c>
      <c r="C99" s="1">
        <f>'Source Term Template'!G100</f>
        <v>0.15</v>
      </c>
      <c r="D99" s="1">
        <f>'Source Term Template'!H100</f>
        <v>9.9999999999999995E-7</v>
      </c>
      <c r="E99" s="1">
        <f>'Source Term Template'!F100</f>
        <v>1.0000000000000018E-4</v>
      </c>
      <c r="F99" s="1">
        <f>'Source Term Template'!I100</f>
        <v>0</v>
      </c>
      <c r="G99" s="1">
        <f>'Source Term Template'!J100</f>
        <v>0</v>
      </c>
      <c r="H99" s="44">
        <f>'Source Term Template'!K100</f>
        <v>0</v>
      </c>
    </row>
    <row r="100" spans="1:8" x14ac:dyDescent="0.2">
      <c r="A100" s="2" t="str">
        <f>IF('Source Term Template'!A101=0,"",'Source Term Template'!A101)</f>
        <v>Cm-245</v>
      </c>
      <c r="B100" s="1" t="str">
        <f>IF('Source Term Template'!E101=0,"",'Source Term Template'!E101)</f>
        <v/>
      </c>
      <c r="C100" s="1" t="str">
        <f>'Source Term Template'!G101</f>
        <v>no DCF</v>
      </c>
      <c r="D100" s="1">
        <f>'Source Term Template'!H101</f>
        <v>9.9999999999999995E-7</v>
      </c>
      <c r="E100" s="1">
        <f>'Source Term Template'!F101</f>
        <v>1.0000000000000018E-4</v>
      </c>
      <c r="F100" s="1" t="str">
        <f>'Source Term Template'!I101</f>
        <v/>
      </c>
      <c r="G100" s="1" t="str">
        <f>'Source Term Template'!J101</f>
        <v/>
      </c>
      <c r="H100" s="44" t="str">
        <f>'Source Term Template'!K101</f>
        <v/>
      </c>
    </row>
    <row r="101" spans="1:8" x14ac:dyDescent="0.2">
      <c r="A101" s="2" t="str">
        <f>IF('Source Term Template'!A102=0,"",'Source Term Template'!A102)</f>
        <v>Cm-246</v>
      </c>
      <c r="B101" s="1" t="str">
        <f>IF('Source Term Template'!E102=0,"",'Source Term Template'!E102)</f>
        <v/>
      </c>
      <c r="C101" s="1" t="str">
        <f>'Source Term Template'!G102</f>
        <v>no DCF</v>
      </c>
      <c r="D101" s="1">
        <f>'Source Term Template'!H102</f>
        <v>9.9999999999999995E-7</v>
      </c>
      <c r="E101" s="1">
        <f>'Source Term Template'!F102</f>
        <v>1.0000000000000018E-4</v>
      </c>
      <c r="F101" s="1" t="str">
        <f>'Source Term Template'!I102</f>
        <v/>
      </c>
      <c r="G101" s="1" t="str">
        <f>'Source Term Template'!J102</f>
        <v/>
      </c>
      <c r="H101" s="44" t="str">
        <f>'Source Term Template'!K102</f>
        <v/>
      </c>
    </row>
    <row r="102" spans="1:8" x14ac:dyDescent="0.2">
      <c r="A102" s="2" t="str">
        <f>IF('Source Term Template'!A103=0,"",'Source Term Template'!A103)</f>
        <v>Cm-247</v>
      </c>
      <c r="B102" s="1" t="str">
        <f>IF('Source Term Template'!E103=0,"",'Source Term Template'!E103)</f>
        <v/>
      </c>
      <c r="C102" s="1" t="str">
        <f>'Source Term Template'!G103</f>
        <v>no DCF</v>
      </c>
      <c r="D102" s="1">
        <f>'Source Term Template'!H103</f>
        <v>9.9999999999999995E-7</v>
      </c>
      <c r="E102" s="1">
        <f>'Source Term Template'!F103</f>
        <v>1.0000000000000018E-4</v>
      </c>
      <c r="F102" s="1" t="str">
        <f>'Source Term Template'!I103</f>
        <v/>
      </c>
      <c r="G102" s="1" t="str">
        <f>'Source Term Template'!J103</f>
        <v/>
      </c>
      <c r="H102" s="44" t="str">
        <f>'Source Term Template'!K103</f>
        <v/>
      </c>
    </row>
    <row r="103" spans="1:8" x14ac:dyDescent="0.2">
      <c r="A103" s="2" t="str">
        <f>IF('Source Term Template'!A104=0,"",'Source Term Template'!A104)</f>
        <v>Cm-248</v>
      </c>
      <c r="B103" s="1" t="str">
        <f>IF('Source Term Template'!E104=0,"",'Source Term Template'!E104)</f>
        <v/>
      </c>
      <c r="C103" s="1" t="str">
        <f>'Source Term Template'!G104</f>
        <v>no DCF</v>
      </c>
      <c r="D103" s="1">
        <f>'Source Term Template'!H104</f>
        <v>9.9999999999999995E-7</v>
      </c>
      <c r="E103" s="1">
        <f>'Source Term Template'!F104</f>
        <v>1.0000000000000018E-4</v>
      </c>
      <c r="F103" s="1" t="str">
        <f>'Source Term Template'!I104</f>
        <v/>
      </c>
      <c r="G103" s="1" t="str">
        <f>'Source Term Template'!J104</f>
        <v/>
      </c>
      <c r="H103" s="44" t="str">
        <f>'Source Term Template'!K104</f>
        <v/>
      </c>
    </row>
    <row r="104" spans="1:8" x14ac:dyDescent="0.2">
      <c r="A104" s="2" t="str">
        <f>IF('Source Term Template'!A105=0,"",'Source Term Template'!A105)</f>
        <v>Co-57</v>
      </c>
      <c r="B104" s="1" t="str">
        <f>IF('Source Term Template'!E105=0,"",'Source Term Template'!E105)</f>
        <v/>
      </c>
      <c r="C104" s="1">
        <f>'Source Term Template'!G105</f>
        <v>1.8000000000000001E-4</v>
      </c>
      <c r="D104" s="1">
        <f>'Source Term Template'!H105</f>
        <v>9.9999999999999995E-7</v>
      </c>
      <c r="E104" s="1">
        <f>'Source Term Template'!F105</f>
        <v>1.0000000000000018E-4</v>
      </c>
      <c r="F104" s="1">
        <f>'Source Term Template'!I105</f>
        <v>0</v>
      </c>
      <c r="G104" s="1">
        <f>'Source Term Template'!J105</f>
        <v>0</v>
      </c>
      <c r="H104" s="44">
        <f>'Source Term Template'!K105</f>
        <v>0</v>
      </c>
    </row>
    <row r="105" spans="1:8" x14ac:dyDescent="0.2">
      <c r="A105" s="2" t="str">
        <f>IF('Source Term Template'!A106=0,"",'Source Term Template'!A106)</f>
        <v>Co-58</v>
      </c>
      <c r="B105" s="1" t="str">
        <f>IF('Source Term Template'!E106=0,"",'Source Term Template'!E106)</f>
        <v/>
      </c>
      <c r="C105" s="1">
        <f>'Source Term Template'!G106</f>
        <v>3.8999999999999999E-4</v>
      </c>
      <c r="D105" s="1">
        <f>'Source Term Template'!H106</f>
        <v>9.9999999999999995E-7</v>
      </c>
      <c r="E105" s="1">
        <f>'Source Term Template'!F106</f>
        <v>1.0000000000000018E-4</v>
      </c>
      <c r="F105" s="1">
        <f>'Source Term Template'!I106</f>
        <v>0</v>
      </c>
      <c r="G105" s="1">
        <f>'Source Term Template'!J106</f>
        <v>0</v>
      </c>
      <c r="H105" s="44">
        <f>'Source Term Template'!K106</f>
        <v>0</v>
      </c>
    </row>
    <row r="106" spans="1:8" x14ac:dyDescent="0.2">
      <c r="A106" s="2" t="str">
        <f>IF('Source Term Template'!A107=0,"",'Source Term Template'!A107)</f>
        <v>Co-60</v>
      </c>
      <c r="B106" s="1" t="str">
        <f>IF('Source Term Template'!E107=0,"",'Source Term Template'!E107)</f>
        <v/>
      </c>
      <c r="C106" s="1">
        <f>'Source Term Template'!G107</f>
        <v>1.9E-2</v>
      </c>
      <c r="D106" s="1">
        <f>'Source Term Template'!H107</f>
        <v>9.9999999999999995E-7</v>
      </c>
      <c r="E106" s="1">
        <f>'Source Term Template'!F107</f>
        <v>1.0000000000000018E-4</v>
      </c>
      <c r="F106" s="1">
        <f>'Source Term Template'!I107</f>
        <v>0</v>
      </c>
      <c r="G106" s="1">
        <f>'Source Term Template'!J107</f>
        <v>0</v>
      </c>
      <c r="H106" s="44">
        <f>'Source Term Template'!K107</f>
        <v>0</v>
      </c>
    </row>
    <row r="107" spans="1:8" x14ac:dyDescent="0.2">
      <c r="A107" s="2" t="str">
        <f>IF('Source Term Template'!A108=0,"",'Source Term Template'!A108)</f>
        <v>Co-60m</v>
      </c>
      <c r="B107" s="1" t="str">
        <f>IF('Source Term Template'!E108=0,"",'Source Term Template'!E108)</f>
        <v/>
      </c>
      <c r="C107" s="1">
        <f>'Source Term Template'!G108</f>
        <v>7.1999999999999996E-8</v>
      </c>
      <c r="D107" s="1">
        <f>'Source Term Template'!H108</f>
        <v>9.9999999999999995E-7</v>
      </c>
      <c r="E107" s="1">
        <f>'Source Term Template'!F108</f>
        <v>1.0000000000000018E-4</v>
      </c>
      <c r="F107" s="1">
        <f>'Source Term Template'!I108</f>
        <v>0</v>
      </c>
      <c r="G107" s="1">
        <f>'Source Term Template'!J108</f>
        <v>0</v>
      </c>
      <c r="H107" s="44">
        <f>'Source Term Template'!K108</f>
        <v>0</v>
      </c>
    </row>
    <row r="108" spans="1:8" x14ac:dyDescent="0.2">
      <c r="A108" s="2" t="str">
        <f>IF('Source Term Template'!A109=0,"",'Source Term Template'!A109)</f>
        <v>Co-61</v>
      </c>
      <c r="B108" s="1" t="str">
        <f>IF('Source Term Template'!E109=0,"",'Source Term Template'!E109)</f>
        <v/>
      </c>
      <c r="C108" s="1" t="str">
        <f>'Source Term Template'!G109</f>
        <v>no DCF</v>
      </c>
      <c r="D108" s="1">
        <f>'Source Term Template'!H109</f>
        <v>9.9999999999999995E-7</v>
      </c>
      <c r="E108" s="1">
        <f>'Source Term Template'!F109</f>
        <v>1.0000000000000018E-4</v>
      </c>
      <c r="F108" s="1" t="str">
        <f>'Source Term Template'!I109</f>
        <v/>
      </c>
      <c r="G108" s="1" t="str">
        <f>'Source Term Template'!J109</f>
        <v/>
      </c>
      <c r="H108" s="44" t="str">
        <f>'Source Term Template'!K109</f>
        <v/>
      </c>
    </row>
    <row r="109" spans="1:8" x14ac:dyDescent="0.2">
      <c r="A109" s="2" t="str">
        <f>IF('Source Term Template'!A110=0,"",'Source Term Template'!A110)</f>
        <v>Co-62m</v>
      </c>
      <c r="B109" s="1" t="str">
        <f>IF('Source Term Template'!E110=0,"",'Source Term Template'!E110)</f>
        <v/>
      </c>
      <c r="C109" s="1" t="str">
        <f>'Source Term Template'!G110</f>
        <v>no DCF</v>
      </c>
      <c r="D109" s="1">
        <f>'Source Term Template'!H110</f>
        <v>9.9999999999999995E-7</v>
      </c>
      <c r="E109" s="1">
        <f>'Source Term Template'!F110</f>
        <v>1.0000000000000018E-4</v>
      </c>
      <c r="F109" s="1" t="str">
        <f>'Source Term Template'!I110</f>
        <v/>
      </c>
      <c r="G109" s="1" t="str">
        <f>'Source Term Template'!J110</f>
        <v/>
      </c>
      <c r="H109" s="44" t="str">
        <f>'Source Term Template'!K110</f>
        <v/>
      </c>
    </row>
    <row r="110" spans="1:8" x14ac:dyDescent="0.2">
      <c r="A110" s="2" t="str">
        <f>IF('Source Term Template'!A111=0,"",'Source Term Template'!A111)</f>
        <v>Cr-51</v>
      </c>
      <c r="B110" s="1" t="str">
        <f>IF('Source Term Template'!E111=0,"",'Source Term Template'!E111)</f>
        <v/>
      </c>
      <c r="C110" s="1">
        <f>'Source Term Template'!G111</f>
        <v>5.6999999999999996E-6</v>
      </c>
      <c r="D110" s="1">
        <f>'Source Term Template'!H111</f>
        <v>9.9999999999999995E-7</v>
      </c>
      <c r="E110" s="1">
        <f>'Source Term Template'!F111</f>
        <v>1.0000000000000018E-4</v>
      </c>
      <c r="F110" s="1">
        <f>'Source Term Template'!I111</f>
        <v>0</v>
      </c>
      <c r="G110" s="1">
        <f>'Source Term Template'!J111</f>
        <v>0</v>
      </c>
      <c r="H110" s="44">
        <f>'Source Term Template'!K111</f>
        <v>0</v>
      </c>
    </row>
    <row r="111" spans="1:8" x14ac:dyDescent="0.2">
      <c r="A111" s="2" t="str">
        <f>IF('Source Term Template'!A112=0,"",'Source Term Template'!A112)</f>
        <v>Cr-55</v>
      </c>
      <c r="B111" s="1" t="str">
        <f>IF('Source Term Template'!E112=0,"",'Source Term Template'!E112)</f>
        <v/>
      </c>
      <c r="C111" s="1" t="str">
        <f>'Source Term Template'!G112</f>
        <v>no DCF</v>
      </c>
      <c r="D111" s="1">
        <f>'Source Term Template'!H112</f>
        <v>9.9999999999999995E-7</v>
      </c>
      <c r="E111" s="1">
        <f>'Source Term Template'!F112</f>
        <v>1.0000000000000018E-4</v>
      </c>
      <c r="F111" s="1" t="str">
        <f>'Source Term Template'!I112</f>
        <v/>
      </c>
      <c r="G111" s="1" t="str">
        <f>'Source Term Template'!J112</f>
        <v/>
      </c>
      <c r="H111" s="44" t="str">
        <f>'Source Term Template'!K112</f>
        <v/>
      </c>
    </row>
    <row r="112" spans="1:8" x14ac:dyDescent="0.2">
      <c r="A112" s="2" t="str">
        <f>IF('Source Term Template'!A113=0,"",'Source Term Template'!A113)</f>
        <v>Cs-131</v>
      </c>
      <c r="B112" s="1" t="str">
        <f>IF('Source Term Template'!E113=0,"",'Source Term Template'!E113)</f>
        <v/>
      </c>
      <c r="C112" s="1" t="str">
        <f>'Source Term Template'!G113</f>
        <v>no DCF</v>
      </c>
      <c r="D112" s="1">
        <f>'Source Term Template'!H113</f>
        <v>9.9999999999999995E-7</v>
      </c>
      <c r="E112" s="1">
        <f>'Source Term Template'!F113</f>
        <v>1.0000000000000018E-4</v>
      </c>
      <c r="F112" s="1" t="str">
        <f>'Source Term Template'!I113</f>
        <v/>
      </c>
      <c r="G112" s="1" t="str">
        <f>'Source Term Template'!J113</f>
        <v/>
      </c>
      <c r="H112" s="44" t="str">
        <f>'Source Term Template'!K113</f>
        <v/>
      </c>
    </row>
    <row r="113" spans="1:8" x14ac:dyDescent="0.2">
      <c r="A113" s="2" t="str">
        <f>IF('Source Term Template'!A114=0,"",'Source Term Template'!A114)</f>
        <v>Cs-132</v>
      </c>
      <c r="B113" s="1" t="str">
        <f>IF('Source Term Template'!E114=0,"",'Source Term Template'!E114)</f>
        <v/>
      </c>
      <c r="C113" s="1" t="str">
        <f>'Source Term Template'!G114</f>
        <v>no DCF</v>
      </c>
      <c r="D113" s="1">
        <f>'Source Term Template'!H114</f>
        <v>9.9999999999999995E-7</v>
      </c>
      <c r="E113" s="1">
        <f>'Source Term Template'!F114</f>
        <v>1.0000000000000018E-4</v>
      </c>
      <c r="F113" s="1" t="str">
        <f>'Source Term Template'!I114</f>
        <v/>
      </c>
      <c r="G113" s="1" t="str">
        <f>'Source Term Template'!J114</f>
        <v/>
      </c>
      <c r="H113" s="44" t="str">
        <f>'Source Term Template'!K114</f>
        <v/>
      </c>
    </row>
    <row r="114" spans="1:8" x14ac:dyDescent="0.2">
      <c r="A114" s="2" t="str">
        <f>IF('Source Term Template'!A115=0,"",'Source Term Template'!A115)</f>
        <v>Cs-134</v>
      </c>
      <c r="B114" s="1" t="str">
        <f>IF('Source Term Template'!E115=0,"",'Source Term Template'!E115)</f>
        <v/>
      </c>
      <c r="C114" s="1">
        <f>'Source Term Template'!G115</f>
        <v>1.4E-2</v>
      </c>
      <c r="D114" s="1">
        <f>'Source Term Template'!H115</f>
        <v>9.9999999999999995E-7</v>
      </c>
      <c r="E114" s="1">
        <f>'Source Term Template'!F115</f>
        <v>1.0000000000000018E-4</v>
      </c>
      <c r="F114" s="1">
        <f>'Source Term Template'!I115</f>
        <v>0</v>
      </c>
      <c r="G114" s="1">
        <f>'Source Term Template'!J115</f>
        <v>0</v>
      </c>
      <c r="H114" s="44">
        <f>'Source Term Template'!K115</f>
        <v>0</v>
      </c>
    </row>
    <row r="115" spans="1:8" x14ac:dyDescent="0.2">
      <c r="A115" s="2" t="str">
        <f>IF('Source Term Template'!A116=0,"",'Source Term Template'!A116)</f>
        <v>Cs-134m</v>
      </c>
      <c r="B115" s="1" t="str">
        <f>IF('Source Term Template'!E116=0,"",'Source Term Template'!E116)</f>
        <v/>
      </c>
      <c r="C115" s="1" t="str">
        <f>'Source Term Template'!G116</f>
        <v>no DCF</v>
      </c>
      <c r="D115" s="1">
        <f>'Source Term Template'!H116</f>
        <v>9.9999999999999995E-7</v>
      </c>
      <c r="E115" s="1">
        <f>'Source Term Template'!F116</f>
        <v>1.0000000000000018E-4</v>
      </c>
      <c r="F115" s="1" t="str">
        <f>'Source Term Template'!I116</f>
        <v/>
      </c>
      <c r="G115" s="1" t="str">
        <f>'Source Term Template'!J116</f>
        <v/>
      </c>
      <c r="H115" s="44" t="str">
        <f>'Source Term Template'!K116</f>
        <v/>
      </c>
    </row>
    <row r="116" spans="1:8" x14ac:dyDescent="0.2">
      <c r="A116" s="2" t="str">
        <f>IF('Source Term Template'!A117=0,"",'Source Term Template'!A117)</f>
        <v>Cs-135</v>
      </c>
      <c r="B116" s="1" t="str">
        <f>IF('Source Term Template'!E117=0,"",'Source Term Template'!E117)</f>
        <v/>
      </c>
      <c r="C116" s="1">
        <f>'Source Term Template'!G117</f>
        <v>3.5000000000000001E-3</v>
      </c>
      <c r="D116" s="1">
        <f>'Source Term Template'!H117</f>
        <v>9.9999999999999995E-7</v>
      </c>
      <c r="E116" s="1">
        <f>'Source Term Template'!F117</f>
        <v>1.0000000000000018E-4</v>
      </c>
      <c r="F116" s="1">
        <f>'Source Term Template'!I117</f>
        <v>0</v>
      </c>
      <c r="G116" s="1">
        <f>'Source Term Template'!J117</f>
        <v>0</v>
      </c>
      <c r="H116" s="44">
        <f>'Source Term Template'!K117</f>
        <v>0</v>
      </c>
    </row>
    <row r="117" spans="1:8" x14ac:dyDescent="0.2">
      <c r="A117" s="2" t="str">
        <f>IF('Source Term Template'!A118=0,"",'Source Term Template'!A118)</f>
        <v>Cs-135m</v>
      </c>
      <c r="B117" s="1" t="str">
        <f>IF('Source Term Template'!E118=0,"",'Source Term Template'!E118)</f>
        <v/>
      </c>
      <c r="C117" s="1" t="str">
        <f>'Source Term Template'!G118</f>
        <v>no DCF</v>
      </c>
      <c r="D117" s="1">
        <f>'Source Term Template'!H118</f>
        <v>9.9999999999999995E-7</v>
      </c>
      <c r="E117" s="1">
        <f>'Source Term Template'!F118</f>
        <v>1.0000000000000018E-4</v>
      </c>
      <c r="F117" s="1" t="str">
        <f>'Source Term Template'!I118</f>
        <v/>
      </c>
      <c r="G117" s="1" t="str">
        <f>'Source Term Template'!J118</f>
        <v/>
      </c>
      <c r="H117" s="44" t="str">
        <f>'Source Term Template'!K118</f>
        <v/>
      </c>
    </row>
    <row r="118" spans="1:8" x14ac:dyDescent="0.2">
      <c r="A118" s="2" t="str">
        <f>IF('Source Term Template'!A119=0,"",'Source Term Template'!A119)</f>
        <v>Cs-136</v>
      </c>
      <c r="B118" s="1" t="str">
        <f>IF('Source Term Template'!E119=0,"",'Source Term Template'!E119)</f>
        <v/>
      </c>
      <c r="C118" s="1">
        <f>'Source Term Template'!G119</f>
        <v>2.1000000000000001E-4</v>
      </c>
      <c r="D118" s="1">
        <f>'Source Term Template'!H119</f>
        <v>9.9999999999999995E-7</v>
      </c>
      <c r="E118" s="1">
        <f>'Source Term Template'!F119</f>
        <v>1.0000000000000018E-4</v>
      </c>
      <c r="F118" s="1">
        <f>'Source Term Template'!I119</f>
        <v>0</v>
      </c>
      <c r="G118" s="1">
        <f>'Source Term Template'!J119</f>
        <v>0</v>
      </c>
      <c r="H118" s="44">
        <f>'Source Term Template'!K119</f>
        <v>0</v>
      </c>
    </row>
    <row r="119" spans="1:8" x14ac:dyDescent="0.2">
      <c r="A119" s="2" t="str">
        <f>IF('Source Term Template'!A120=0,"",'Source Term Template'!A120)</f>
        <v>Cs-137</v>
      </c>
      <c r="B119" s="1" t="str">
        <f>IF('Source Term Template'!E120=0,"",'Source Term Template'!E120)</f>
        <v/>
      </c>
      <c r="C119" s="1">
        <f>'Source Term Template'!G120</f>
        <v>0.03</v>
      </c>
      <c r="D119" s="1">
        <f>'Source Term Template'!H120</f>
        <v>9.9999999999999995E-7</v>
      </c>
      <c r="E119" s="1">
        <f>'Source Term Template'!F120</f>
        <v>1.0000000000000018E-4</v>
      </c>
      <c r="F119" s="1">
        <f>'Source Term Template'!I120</f>
        <v>0</v>
      </c>
      <c r="G119" s="1">
        <f>'Source Term Template'!J120</f>
        <v>0</v>
      </c>
      <c r="H119" s="44">
        <f>'Source Term Template'!K120</f>
        <v>0</v>
      </c>
    </row>
    <row r="120" spans="1:8" x14ac:dyDescent="0.2">
      <c r="A120" s="2" t="str">
        <f>IF('Source Term Template'!A121=0,"",'Source Term Template'!A121)</f>
        <v>Cs-138</v>
      </c>
      <c r="B120" s="1" t="str">
        <f>IF('Source Term Template'!E121=0,"",'Source Term Template'!E121)</f>
        <v/>
      </c>
      <c r="C120" s="1">
        <f>'Source Term Template'!G121</f>
        <v>6.7999999999999997E-9</v>
      </c>
      <c r="D120" s="1">
        <f>'Source Term Template'!H121</f>
        <v>9.9999999999999995E-7</v>
      </c>
      <c r="E120" s="1">
        <f>'Source Term Template'!F121</f>
        <v>1.0000000000000018E-4</v>
      </c>
      <c r="F120" s="1">
        <f>'Source Term Template'!I121</f>
        <v>0</v>
      </c>
      <c r="G120" s="1">
        <f>'Source Term Template'!J121</f>
        <v>0</v>
      </c>
      <c r="H120" s="44">
        <f>'Source Term Template'!K121</f>
        <v>0</v>
      </c>
    </row>
    <row r="121" spans="1:8" x14ac:dyDescent="0.2">
      <c r="A121" s="2" t="str">
        <f>IF('Source Term Template'!A122=0,"",'Source Term Template'!A122)</f>
        <v>Cs-138m</v>
      </c>
      <c r="B121" s="1" t="str">
        <f>IF('Source Term Template'!E122=0,"",'Source Term Template'!E122)</f>
        <v/>
      </c>
      <c r="C121" s="1" t="str">
        <f>'Source Term Template'!G122</f>
        <v>no DCF</v>
      </c>
      <c r="D121" s="1">
        <f>'Source Term Template'!H122</f>
        <v>9.9999999999999995E-7</v>
      </c>
      <c r="E121" s="1">
        <f>'Source Term Template'!F122</f>
        <v>1.0000000000000018E-4</v>
      </c>
      <c r="F121" s="1" t="str">
        <f>'Source Term Template'!I122</f>
        <v/>
      </c>
      <c r="G121" s="1" t="str">
        <f>'Source Term Template'!J122</f>
        <v/>
      </c>
      <c r="H121" s="44" t="str">
        <f>'Source Term Template'!K122</f>
        <v/>
      </c>
    </row>
    <row r="122" spans="1:8" x14ac:dyDescent="0.2">
      <c r="A122" s="2" t="str">
        <f>IF('Source Term Template'!A123=0,"",'Source Term Template'!A123)</f>
        <v>Cs-139</v>
      </c>
      <c r="B122" s="1" t="str">
        <f>IF('Source Term Template'!E123=0,"",'Source Term Template'!E123)</f>
        <v/>
      </c>
      <c r="C122" s="1">
        <f>'Source Term Template'!G123</f>
        <v>2.7999999999999998E-9</v>
      </c>
      <c r="D122" s="1">
        <f>'Source Term Template'!H123</f>
        <v>9.9999999999999995E-7</v>
      </c>
      <c r="E122" s="1">
        <f>'Source Term Template'!F123</f>
        <v>1.0000000000000018E-4</v>
      </c>
      <c r="F122" s="1">
        <f>'Source Term Template'!I123</f>
        <v>0</v>
      </c>
      <c r="G122" s="1">
        <f>'Source Term Template'!J123</f>
        <v>0</v>
      </c>
      <c r="H122" s="44">
        <f>'Source Term Template'!K123</f>
        <v>0</v>
      </c>
    </row>
    <row r="123" spans="1:8" x14ac:dyDescent="0.2">
      <c r="A123" s="2" t="str">
        <f>IF('Source Term Template'!A124=0,"",'Source Term Template'!A124)</f>
        <v>Cs-140</v>
      </c>
      <c r="B123" s="1" t="str">
        <f>IF('Source Term Template'!E124=0,"",'Source Term Template'!E124)</f>
        <v/>
      </c>
      <c r="C123" s="1">
        <f>'Source Term Template'!G124</f>
        <v>1.0999999999999999E-8</v>
      </c>
      <c r="D123" s="1">
        <f>'Source Term Template'!H124</f>
        <v>9.9999999999999995E-7</v>
      </c>
      <c r="E123" s="1">
        <f>'Source Term Template'!F124</f>
        <v>1.0000000000000018E-4</v>
      </c>
      <c r="F123" s="1">
        <f>'Source Term Template'!I124</f>
        <v>0</v>
      </c>
      <c r="G123" s="1">
        <f>'Source Term Template'!J124</f>
        <v>0</v>
      </c>
      <c r="H123" s="44">
        <f>'Source Term Template'!K124</f>
        <v>0</v>
      </c>
    </row>
    <row r="124" spans="1:8" x14ac:dyDescent="0.2">
      <c r="A124" s="2" t="str">
        <f>IF('Source Term Template'!A125=0,"",'Source Term Template'!A125)</f>
        <v>Cu-64</v>
      </c>
      <c r="B124" s="1" t="str">
        <f>IF('Source Term Template'!E125=0,"",'Source Term Template'!E125)</f>
        <v/>
      </c>
      <c r="C124" s="1" t="str">
        <f>'Source Term Template'!G125</f>
        <v>no DCF</v>
      </c>
      <c r="D124" s="1">
        <f>'Source Term Template'!H125</f>
        <v>9.9999999999999995E-7</v>
      </c>
      <c r="E124" s="1">
        <f>'Source Term Template'!F125</f>
        <v>1.0000000000000018E-4</v>
      </c>
      <c r="F124" s="1" t="str">
        <f>'Source Term Template'!I125</f>
        <v/>
      </c>
      <c r="G124" s="1" t="str">
        <f>'Source Term Template'!J125</f>
        <v/>
      </c>
      <c r="H124" s="44" t="str">
        <f>'Source Term Template'!K125</f>
        <v/>
      </c>
    </row>
    <row r="125" spans="1:8" x14ac:dyDescent="0.2">
      <c r="A125" s="2" t="str">
        <f>IF('Source Term Template'!A126=0,"",'Source Term Template'!A126)</f>
        <v>Cu-66</v>
      </c>
      <c r="B125" s="1" t="str">
        <f>IF('Source Term Template'!E126=0,"",'Source Term Template'!E126)</f>
        <v/>
      </c>
      <c r="C125" s="1" t="str">
        <f>'Source Term Template'!G126</f>
        <v>no DCF</v>
      </c>
      <c r="D125" s="1">
        <f>'Source Term Template'!H126</f>
        <v>9.9999999999999995E-7</v>
      </c>
      <c r="E125" s="1">
        <f>'Source Term Template'!F126</f>
        <v>1.0000000000000018E-4</v>
      </c>
      <c r="F125" s="1" t="str">
        <f>'Source Term Template'!I126</f>
        <v/>
      </c>
      <c r="G125" s="1" t="str">
        <f>'Source Term Template'!J126</f>
        <v/>
      </c>
      <c r="H125" s="44" t="str">
        <f>'Source Term Template'!K126</f>
        <v/>
      </c>
    </row>
    <row r="126" spans="1:8" x14ac:dyDescent="0.2">
      <c r="A126" s="2" t="str">
        <f>IF('Source Term Template'!A127=0,"",'Source Term Template'!A127)</f>
        <v>Cu-67</v>
      </c>
      <c r="B126" s="1" t="str">
        <f>IF('Source Term Template'!E127=0,"",'Source Term Template'!E127)</f>
        <v/>
      </c>
      <c r="C126" s="1" t="str">
        <f>'Source Term Template'!G127</f>
        <v>no DCF</v>
      </c>
      <c r="D126" s="1">
        <f>'Source Term Template'!H127</f>
        <v>9.9999999999999995E-7</v>
      </c>
      <c r="E126" s="1">
        <f>'Source Term Template'!F127</f>
        <v>1.0000000000000018E-4</v>
      </c>
      <c r="F126" s="1" t="str">
        <f>'Source Term Template'!I127</f>
        <v/>
      </c>
      <c r="G126" s="1" t="str">
        <f>'Source Term Template'!J127</f>
        <v/>
      </c>
      <c r="H126" s="44" t="str">
        <f>'Source Term Template'!K127</f>
        <v/>
      </c>
    </row>
    <row r="127" spans="1:8" x14ac:dyDescent="0.2">
      <c r="A127" s="2" t="str">
        <f>IF('Source Term Template'!A128=0,"",'Source Term Template'!A128)</f>
        <v>Dy-165</v>
      </c>
      <c r="B127" s="1" t="str">
        <f>IF('Source Term Template'!E128=0,"",'Source Term Template'!E128)</f>
        <v/>
      </c>
      <c r="C127" s="1" t="str">
        <f>'Source Term Template'!G128</f>
        <v>no DCF</v>
      </c>
      <c r="D127" s="1">
        <f>'Source Term Template'!H128</f>
        <v>9.9999999999999995E-7</v>
      </c>
      <c r="E127" s="1">
        <f>'Source Term Template'!F128</f>
        <v>1.0000000000000018E-4</v>
      </c>
      <c r="F127" s="1" t="str">
        <f>'Source Term Template'!I128</f>
        <v/>
      </c>
      <c r="G127" s="1" t="str">
        <f>'Source Term Template'!J128</f>
        <v/>
      </c>
      <c r="H127" s="44" t="str">
        <f>'Source Term Template'!K128</f>
        <v/>
      </c>
    </row>
    <row r="128" spans="1:8" x14ac:dyDescent="0.2">
      <c r="A128" s="2" t="str">
        <f>IF('Source Term Template'!A129=0,"",'Source Term Template'!A129)</f>
        <v>Dy-166</v>
      </c>
      <c r="B128" s="1" t="str">
        <f>IF('Source Term Template'!E129=0,"",'Source Term Template'!E129)</f>
        <v/>
      </c>
      <c r="C128" s="1">
        <f>'Source Term Template'!G129</f>
        <v>1.2E-5</v>
      </c>
      <c r="D128" s="1">
        <f>'Source Term Template'!H129</f>
        <v>9.9999999999999995E-7</v>
      </c>
      <c r="E128" s="1">
        <f>'Source Term Template'!F129</f>
        <v>1.0000000000000018E-4</v>
      </c>
      <c r="F128" s="1">
        <f>'Source Term Template'!I129</f>
        <v>0</v>
      </c>
      <c r="G128" s="1">
        <f>'Source Term Template'!J129</f>
        <v>0</v>
      </c>
      <c r="H128" s="44">
        <f>'Source Term Template'!K129</f>
        <v>0</v>
      </c>
    </row>
    <row r="129" spans="1:8" x14ac:dyDescent="0.2">
      <c r="A129" s="2" t="str">
        <f>IF('Source Term Template'!A130=0,"",'Source Term Template'!A130)</f>
        <v>Er-172</v>
      </c>
      <c r="B129" s="1" t="str">
        <f>IF('Source Term Template'!E130=0,"",'Source Term Template'!E130)</f>
        <v/>
      </c>
      <c r="C129" s="1" t="str">
        <f>'Source Term Template'!G130</f>
        <v>no DCF</v>
      </c>
      <c r="D129" s="1">
        <f>'Source Term Template'!H130</f>
        <v>9.9999999999999995E-7</v>
      </c>
      <c r="E129" s="1">
        <f>'Source Term Template'!F130</f>
        <v>1.0000000000000018E-4</v>
      </c>
      <c r="F129" s="1" t="str">
        <f>'Source Term Template'!I130</f>
        <v/>
      </c>
      <c r="G129" s="1" t="str">
        <f>'Source Term Template'!J130</f>
        <v/>
      </c>
      <c r="H129" s="44" t="str">
        <f>'Source Term Template'!K130</f>
        <v/>
      </c>
    </row>
    <row r="130" spans="1:8" x14ac:dyDescent="0.2">
      <c r="A130" s="2" t="str">
        <f>IF('Source Term Template'!A131=0,"",'Source Term Template'!A131)</f>
        <v>Eu-152</v>
      </c>
      <c r="B130" s="1">
        <f>IF('Source Term Template'!E131=0,"",'Source Term Template'!E131)</f>
        <v>6.3076962013264872E-26</v>
      </c>
      <c r="C130" s="1">
        <f>'Source Term Template'!G131</f>
        <v>1.7999999999999999E-2</v>
      </c>
      <c r="D130" s="1">
        <f>'Source Term Template'!H131</f>
        <v>9.9999999999999995E-7</v>
      </c>
      <c r="E130" s="1">
        <f>'Source Term Template'!F131</f>
        <v>1.0000000000000018E-4</v>
      </c>
      <c r="F130" s="1">
        <f>'Source Term Template'!I131</f>
        <v>1.1353853162387675E-33</v>
      </c>
      <c r="G130" s="1">
        <f>'Source Term Template'!J131</f>
        <v>1.1353853162387697E-37</v>
      </c>
      <c r="H130" s="44">
        <f>'Source Term Template'!K131</f>
        <v>8.2419057062402738E-26</v>
      </c>
    </row>
    <row r="131" spans="1:8" x14ac:dyDescent="0.2">
      <c r="A131" s="2" t="str">
        <f>IF('Source Term Template'!A132=0,"",'Source Term Template'!A132)</f>
        <v>Eu-152m</v>
      </c>
      <c r="B131" s="1" t="str">
        <f>IF('Source Term Template'!E132=0,"",'Source Term Template'!E132)</f>
        <v/>
      </c>
      <c r="C131" s="1" t="str">
        <f>'Source Term Template'!G132</f>
        <v>no DCF</v>
      </c>
      <c r="D131" s="1">
        <f>'Source Term Template'!H132</f>
        <v>9.9999999999999995E-7</v>
      </c>
      <c r="E131" s="1">
        <f>'Source Term Template'!F132</f>
        <v>1.0000000000000018E-4</v>
      </c>
      <c r="F131" s="1" t="str">
        <f>'Source Term Template'!I132</f>
        <v/>
      </c>
      <c r="G131" s="1" t="str">
        <f>'Source Term Template'!J132</f>
        <v/>
      </c>
      <c r="H131" s="44" t="str">
        <f>'Source Term Template'!K132</f>
        <v/>
      </c>
    </row>
    <row r="132" spans="1:8" x14ac:dyDescent="0.2">
      <c r="A132" s="2" t="str">
        <f>IF('Source Term Template'!A133=0,"",'Source Term Template'!A133)</f>
        <v>Eu-154</v>
      </c>
      <c r="B132" s="1">
        <f>IF('Source Term Template'!E133=0,"",'Source Term Template'!E133)</f>
        <v>5.8209408415642604E-23</v>
      </c>
      <c r="C132" s="1">
        <f>'Source Term Template'!G133</f>
        <v>1.4E-2</v>
      </c>
      <c r="D132" s="1">
        <f>'Source Term Template'!H133</f>
        <v>9.9999999999999995E-7</v>
      </c>
      <c r="E132" s="1">
        <f>'Source Term Template'!F133</f>
        <v>1.0000000000000018E-4</v>
      </c>
      <c r="F132" s="1">
        <f>'Source Term Template'!I133</f>
        <v>8.1493171781899641E-31</v>
      </c>
      <c r="G132" s="1">
        <f>'Source Term Template'!J133</f>
        <v>8.149317178189979E-35</v>
      </c>
      <c r="H132" s="44">
        <f>'Source Term Template'!K133</f>
        <v>5.9156924783375476E-23</v>
      </c>
    </row>
    <row r="133" spans="1:8" x14ac:dyDescent="0.2">
      <c r="A133" s="2" t="str">
        <f>IF('Source Term Template'!A134=0,"",'Source Term Template'!A134)</f>
        <v>Eu-155</v>
      </c>
      <c r="B133" s="1">
        <f>IF('Source Term Template'!E134=0,"",'Source Term Template'!E134)</f>
        <v>1.6766780995097391E-17</v>
      </c>
      <c r="C133" s="1">
        <f>'Source Term Template'!G134</f>
        <v>4.2999999999999999E-4</v>
      </c>
      <c r="D133" s="1">
        <f>'Source Term Template'!H134</f>
        <v>9.9999999999999995E-7</v>
      </c>
      <c r="E133" s="1">
        <f>'Source Term Template'!F134</f>
        <v>1.0000000000000018E-4</v>
      </c>
      <c r="F133" s="1">
        <f>'Source Term Template'!I134</f>
        <v>7.2097158278918772E-27</v>
      </c>
      <c r="G133" s="1">
        <f>'Source Term Template'!J134</f>
        <v>7.2097158278918905E-31</v>
      </c>
      <c r="H133" s="44">
        <f>'Source Term Template'!K134</f>
        <v>5.2336239664541063E-19</v>
      </c>
    </row>
    <row r="134" spans="1:8" x14ac:dyDescent="0.2">
      <c r="A134" s="2" t="str">
        <f>IF('Source Term Template'!A135=0,"",'Source Term Template'!A135)</f>
        <v>Eu-156</v>
      </c>
      <c r="B134" s="1">
        <f>IF('Source Term Template'!E135=0,"",'Source Term Template'!E135)</f>
        <v>4.2858976762593402E-16</v>
      </c>
      <c r="C134" s="1">
        <f>'Source Term Template'!G135</f>
        <v>1.2E-4</v>
      </c>
      <c r="D134" s="1">
        <f>'Source Term Template'!H135</f>
        <v>9.9999999999999995E-7</v>
      </c>
      <c r="E134" s="1">
        <f>'Source Term Template'!F135</f>
        <v>1.0000000000000018E-4</v>
      </c>
      <c r="F134" s="1">
        <f>'Source Term Template'!I135</f>
        <v>5.1430772115112083E-26</v>
      </c>
      <c r="G134" s="1">
        <f>'Source Term Template'!J135</f>
        <v>5.1430772115112174E-30</v>
      </c>
      <c r="H134" s="44">
        <f>'Source Term Template'!K135</f>
        <v>3.7334248392088889E-18</v>
      </c>
    </row>
    <row r="135" spans="1:8" x14ac:dyDescent="0.2">
      <c r="A135" s="2" t="str">
        <f>IF('Source Term Template'!A136=0,"",'Source Term Template'!A136)</f>
        <v>Eu-157</v>
      </c>
      <c r="B135" s="1">
        <f>IF('Source Term Template'!E136=0,"",'Source Term Template'!E136)</f>
        <v>1.037487848843794E-16</v>
      </c>
      <c r="C135" s="1">
        <f>'Source Term Template'!G136</f>
        <v>1.9E-6</v>
      </c>
      <c r="D135" s="1">
        <f>'Source Term Template'!H136</f>
        <v>9.9999999999999995E-7</v>
      </c>
      <c r="E135" s="1">
        <f>'Source Term Template'!F136</f>
        <v>1.0000000000000018E-4</v>
      </c>
      <c r="F135" s="1">
        <f>'Source Term Template'!I136</f>
        <v>1.9712269128032087E-28</v>
      </c>
      <c r="G135" s="1">
        <f>'Source Term Template'!J136</f>
        <v>1.9712269128032122E-32</v>
      </c>
      <c r="H135" s="44">
        <f>'Source Term Template'!K136</f>
        <v>1.4309385640769153E-20</v>
      </c>
    </row>
    <row r="136" spans="1:8" x14ac:dyDescent="0.2">
      <c r="A136" s="2" t="str">
        <f>IF('Source Term Template'!A137=0,"",'Source Term Template'!A137)</f>
        <v>Eu-158</v>
      </c>
      <c r="B136" s="1">
        <f>IF('Source Term Template'!E137=0,"",'Source Term Template'!E137)</f>
        <v>5.078514362472814E-19</v>
      </c>
      <c r="C136" s="1" t="str">
        <f>'Source Term Template'!G137</f>
        <v>no DCF</v>
      </c>
      <c r="D136" s="1">
        <f>'Source Term Template'!H137</f>
        <v>9.9999999999999995E-7</v>
      </c>
      <c r="E136" s="1">
        <f>'Source Term Template'!F137</f>
        <v>1.0000000000000018E-4</v>
      </c>
      <c r="F136" s="1" t="str">
        <f>'Source Term Template'!I137</f>
        <v/>
      </c>
      <c r="G136" s="1" t="str">
        <f>'Source Term Template'!J137</f>
        <v/>
      </c>
      <c r="H136" s="44" t="str">
        <f>'Source Term Template'!K137</f>
        <v/>
      </c>
    </row>
    <row r="137" spans="1:8" x14ac:dyDescent="0.2">
      <c r="A137" s="2" t="str">
        <f>IF('Source Term Template'!A138=0,"",'Source Term Template'!A138)</f>
        <v>Eu-159</v>
      </c>
      <c r="B137" s="1">
        <f>IF('Source Term Template'!E138=0,"",'Source Term Template'!E138)</f>
        <v>4.0283359154181531E-21</v>
      </c>
      <c r="C137" s="1" t="str">
        <f>'Source Term Template'!G138</f>
        <v>no DCF</v>
      </c>
      <c r="D137" s="1">
        <f>'Source Term Template'!H138</f>
        <v>9.9999999999999995E-7</v>
      </c>
      <c r="E137" s="1">
        <f>'Source Term Template'!F138</f>
        <v>1.0000000000000018E-4</v>
      </c>
      <c r="F137" s="1" t="str">
        <f>'Source Term Template'!I138</f>
        <v/>
      </c>
      <c r="G137" s="1" t="str">
        <f>'Source Term Template'!J138</f>
        <v/>
      </c>
      <c r="H137" s="44" t="str">
        <f>'Source Term Template'!K138</f>
        <v/>
      </c>
    </row>
    <row r="138" spans="1:8" x14ac:dyDescent="0.2">
      <c r="A138" s="2" t="str">
        <f>IF('Source Term Template'!A139=0,"",'Source Term Template'!A139)</f>
        <v>Fe-55</v>
      </c>
      <c r="B138" s="1" t="str">
        <f>IF('Source Term Template'!E139=0,"",'Source Term Template'!E139)</f>
        <v/>
      </c>
      <c r="C138" s="1">
        <f>'Source Term Template'!G139</f>
        <v>7.7999999999999999E-5</v>
      </c>
      <c r="D138" s="1">
        <f>'Source Term Template'!H139</f>
        <v>9.9999999999999995E-7</v>
      </c>
      <c r="E138" s="1">
        <f>'Source Term Template'!F139</f>
        <v>1.0000000000000018E-4</v>
      </c>
      <c r="F138" s="1">
        <f>'Source Term Template'!I139</f>
        <v>0</v>
      </c>
      <c r="G138" s="1">
        <f>'Source Term Template'!J139</f>
        <v>0</v>
      </c>
      <c r="H138" s="44">
        <f>'Source Term Template'!K139</f>
        <v>0</v>
      </c>
    </row>
    <row r="139" spans="1:8" x14ac:dyDescent="0.2">
      <c r="A139" s="2" t="str">
        <f>IF('Source Term Template'!A140=0,"",'Source Term Template'!A140)</f>
        <v>Fe-59</v>
      </c>
      <c r="B139" s="1" t="str">
        <f>IF('Source Term Template'!E140=0,"",'Source Term Template'!E140)</f>
        <v/>
      </c>
      <c r="C139" s="1">
        <f>'Source Term Template'!G140</f>
        <v>3.6999999999999999E-4</v>
      </c>
      <c r="D139" s="1">
        <f>'Source Term Template'!H140</f>
        <v>9.9999999999999995E-7</v>
      </c>
      <c r="E139" s="1">
        <f>'Source Term Template'!F140</f>
        <v>1.0000000000000018E-4</v>
      </c>
      <c r="F139" s="1">
        <f>'Source Term Template'!I140</f>
        <v>0</v>
      </c>
      <c r="G139" s="1">
        <f>'Source Term Template'!J140</f>
        <v>0</v>
      </c>
      <c r="H139" s="44">
        <f>'Source Term Template'!K140</f>
        <v>0</v>
      </c>
    </row>
    <row r="140" spans="1:8" x14ac:dyDescent="0.2">
      <c r="A140" s="2" t="str">
        <f>IF('Source Term Template'!A141=0,"",'Source Term Template'!A141)</f>
        <v>Fe-60</v>
      </c>
      <c r="B140" s="1" t="str">
        <f>IF('Source Term Template'!E141=0,"",'Source Term Template'!E141)</f>
        <v/>
      </c>
      <c r="C140" s="1">
        <f>'Source Term Template'!G141</f>
        <v>0.13</v>
      </c>
      <c r="D140" s="1">
        <f>'Source Term Template'!H141</f>
        <v>9.9999999999999995E-7</v>
      </c>
      <c r="E140" s="1">
        <f>'Source Term Template'!F141</f>
        <v>1.0000000000000018E-4</v>
      </c>
      <c r="F140" s="1">
        <f>'Source Term Template'!I141</f>
        <v>0</v>
      </c>
      <c r="G140" s="1">
        <f>'Source Term Template'!J141</f>
        <v>0</v>
      </c>
      <c r="H140" s="44">
        <f>'Source Term Template'!K141</f>
        <v>0</v>
      </c>
    </row>
    <row r="141" spans="1:8" x14ac:dyDescent="0.2">
      <c r="A141" s="2" t="str">
        <f>IF('Source Term Template'!A142=0,"",'Source Term Template'!A142)</f>
        <v>Fr-221</v>
      </c>
      <c r="B141" s="1" t="str">
        <f>IF('Source Term Template'!E142=0,"",'Source Term Template'!E142)</f>
        <v/>
      </c>
      <c r="C141" s="1" t="str">
        <f>'Source Term Template'!G142</f>
        <v>no DCF</v>
      </c>
      <c r="D141" s="1">
        <f>'Source Term Template'!H142</f>
        <v>9.9999999999999995E-7</v>
      </c>
      <c r="E141" s="1">
        <f>'Source Term Template'!F142</f>
        <v>1.0000000000000018E-4</v>
      </c>
      <c r="F141" s="1" t="str">
        <f>'Source Term Template'!I142</f>
        <v/>
      </c>
      <c r="G141" s="1" t="str">
        <f>'Source Term Template'!J142</f>
        <v/>
      </c>
      <c r="H141" s="44" t="str">
        <f>'Source Term Template'!K142</f>
        <v/>
      </c>
    </row>
    <row r="142" spans="1:8" x14ac:dyDescent="0.2">
      <c r="A142" s="2" t="str">
        <f>IF('Source Term Template'!A143=0,"",'Source Term Template'!A143)</f>
        <v>Fr-223</v>
      </c>
      <c r="B142" s="1" t="str">
        <f>IF('Source Term Template'!E143=0,"",'Source Term Template'!E143)</f>
        <v/>
      </c>
      <c r="C142" s="1" t="str">
        <f>'Source Term Template'!G143</f>
        <v>no DCF</v>
      </c>
      <c r="D142" s="1">
        <f>'Source Term Template'!H143</f>
        <v>9.9999999999999995E-7</v>
      </c>
      <c r="E142" s="1">
        <f>'Source Term Template'!F143</f>
        <v>1.0000000000000018E-4</v>
      </c>
      <c r="F142" s="1" t="str">
        <f>'Source Term Template'!I143</f>
        <v/>
      </c>
      <c r="G142" s="1" t="str">
        <f>'Source Term Template'!J143</f>
        <v/>
      </c>
      <c r="H142" s="44" t="str">
        <f>'Source Term Template'!K143</f>
        <v/>
      </c>
    </row>
    <row r="143" spans="1:8" x14ac:dyDescent="0.2">
      <c r="A143" s="2" t="str">
        <f>IF('Source Term Template'!A144=0,"",'Source Term Template'!A144)</f>
        <v>Ga-67</v>
      </c>
      <c r="B143" s="1" t="str">
        <f>IF('Source Term Template'!E144=0,"",'Source Term Template'!E144)</f>
        <v/>
      </c>
      <c r="C143" s="1" t="str">
        <f>'Source Term Template'!G144</f>
        <v>no DCF</v>
      </c>
      <c r="D143" s="1">
        <f>'Source Term Template'!H144</f>
        <v>9.9999999999999995E-7</v>
      </c>
      <c r="E143" s="1">
        <f>'Source Term Template'!F144</f>
        <v>1.0000000000000018E-4</v>
      </c>
      <c r="F143" s="1" t="str">
        <f>'Source Term Template'!I144</f>
        <v/>
      </c>
      <c r="G143" s="1" t="str">
        <f>'Source Term Template'!J144</f>
        <v/>
      </c>
      <c r="H143" s="44" t="str">
        <f>'Source Term Template'!K144</f>
        <v/>
      </c>
    </row>
    <row r="144" spans="1:8" x14ac:dyDescent="0.2">
      <c r="A144" s="2" t="str">
        <f>IF('Source Term Template'!A145=0,"",'Source Term Template'!A145)</f>
        <v>Ga-68</v>
      </c>
      <c r="B144" s="1" t="str">
        <f>IF('Source Term Template'!E145=0,"",'Source Term Template'!E145)</f>
        <v/>
      </c>
      <c r="C144" s="1">
        <f>'Source Term Template'!G145</f>
        <v>6.2999999999999995E-8</v>
      </c>
      <c r="D144" s="1">
        <f>'Source Term Template'!H145</f>
        <v>9.9999999999999995E-7</v>
      </c>
      <c r="E144" s="1">
        <f>'Source Term Template'!F145</f>
        <v>1.0000000000000018E-4</v>
      </c>
      <c r="F144" s="1">
        <f>'Source Term Template'!I145</f>
        <v>0</v>
      </c>
      <c r="G144" s="1">
        <f>'Source Term Template'!J145</f>
        <v>0</v>
      </c>
      <c r="H144" s="44">
        <f>'Source Term Template'!K145</f>
        <v>0</v>
      </c>
    </row>
    <row r="145" spans="1:8" x14ac:dyDescent="0.2">
      <c r="A145" s="2" t="str">
        <f>IF('Source Term Template'!A146=0,"",'Source Term Template'!A146)</f>
        <v>Ga-68~</v>
      </c>
      <c r="B145" s="1" t="str">
        <f>IF('Source Term Template'!E146=0,"",'Source Term Template'!E146)</f>
        <v/>
      </c>
      <c r="C145" s="1">
        <f>'Source Term Template'!G146</f>
        <v>6.2999999999999995E-8</v>
      </c>
      <c r="D145" s="1">
        <f>'Source Term Template'!H146</f>
        <v>9.9999999999999995E-7</v>
      </c>
      <c r="E145" s="1">
        <f>'Source Term Template'!F146</f>
        <v>1.0000000000000018E-4</v>
      </c>
      <c r="F145" s="1">
        <f>'Source Term Template'!I146</f>
        <v>0</v>
      </c>
      <c r="G145" s="1">
        <f>'Source Term Template'!J146</f>
        <v>0</v>
      </c>
      <c r="H145" s="44">
        <f>'Source Term Template'!K146</f>
        <v>0</v>
      </c>
    </row>
    <row r="146" spans="1:8" x14ac:dyDescent="0.2">
      <c r="A146" s="2" t="str">
        <f>IF('Source Term Template'!A147=0,"",'Source Term Template'!A147)</f>
        <v>Ga-72</v>
      </c>
      <c r="B146" s="1" t="str">
        <f>IF('Source Term Template'!E147=0,"",'Source Term Template'!E147)</f>
        <v/>
      </c>
      <c r="C146" s="1">
        <f>'Source Term Template'!G147</f>
        <v>9.7999999999999993E-6</v>
      </c>
      <c r="D146" s="1">
        <f>'Source Term Template'!H147</f>
        <v>9.9999999999999995E-7</v>
      </c>
      <c r="E146" s="1">
        <f>'Source Term Template'!F147</f>
        <v>1.0000000000000018E-4</v>
      </c>
      <c r="F146" s="1">
        <f>'Source Term Template'!I147</f>
        <v>0</v>
      </c>
      <c r="G146" s="1">
        <f>'Source Term Template'!J147</f>
        <v>0</v>
      </c>
      <c r="H146" s="44">
        <f>'Source Term Template'!K147</f>
        <v>0</v>
      </c>
    </row>
    <row r="147" spans="1:8" x14ac:dyDescent="0.2">
      <c r="A147" s="2" t="str">
        <f>IF('Source Term Template'!A148=0,"",'Source Term Template'!A148)</f>
        <v>Ga-73</v>
      </c>
      <c r="B147" s="1" t="str">
        <f>IF('Source Term Template'!E148=0,"",'Source Term Template'!E148)</f>
        <v/>
      </c>
      <c r="C147" s="1" t="str">
        <f>'Source Term Template'!G148</f>
        <v>no DCF</v>
      </c>
      <c r="D147" s="1">
        <f>'Source Term Template'!H148</f>
        <v>9.9999999999999995E-7</v>
      </c>
      <c r="E147" s="1">
        <f>'Source Term Template'!F148</f>
        <v>1.0000000000000018E-4</v>
      </c>
      <c r="F147" s="1" t="str">
        <f>'Source Term Template'!I148</f>
        <v/>
      </c>
      <c r="G147" s="1" t="str">
        <f>'Source Term Template'!J148</f>
        <v/>
      </c>
      <c r="H147" s="44" t="str">
        <f>'Source Term Template'!K148</f>
        <v/>
      </c>
    </row>
    <row r="148" spans="1:8" x14ac:dyDescent="0.2">
      <c r="A148" s="2" t="str">
        <f>IF('Source Term Template'!A149=0,"",'Source Term Template'!A149)</f>
        <v>Ga-74</v>
      </c>
      <c r="B148" s="1" t="str">
        <f>IF('Source Term Template'!E149=0,"",'Source Term Template'!E149)</f>
        <v/>
      </c>
      <c r="C148" s="1" t="str">
        <f>'Source Term Template'!G149</f>
        <v>no DCF</v>
      </c>
      <c r="D148" s="1">
        <f>'Source Term Template'!H149</f>
        <v>9.9999999999999995E-7</v>
      </c>
      <c r="E148" s="1">
        <f>'Source Term Template'!F149</f>
        <v>1.0000000000000018E-4</v>
      </c>
      <c r="F148" s="1" t="str">
        <f>'Source Term Template'!I149</f>
        <v/>
      </c>
      <c r="G148" s="1" t="str">
        <f>'Source Term Template'!J149</f>
        <v/>
      </c>
      <c r="H148" s="44" t="str">
        <f>'Source Term Template'!K149</f>
        <v/>
      </c>
    </row>
    <row r="149" spans="1:8" x14ac:dyDescent="0.2">
      <c r="A149" s="2" t="str">
        <f>IF('Source Term Template'!A150=0,"",'Source Term Template'!A150)</f>
        <v>Gd-152</v>
      </c>
      <c r="B149" s="1" t="str">
        <f>IF('Source Term Template'!E150=0,"",'Source Term Template'!E150)</f>
        <v/>
      </c>
      <c r="C149" s="1" t="str">
        <f>'Source Term Template'!G150</f>
        <v>no DCF</v>
      </c>
      <c r="D149" s="1">
        <f>'Source Term Template'!H150</f>
        <v>9.9999999999999995E-7</v>
      </c>
      <c r="E149" s="1">
        <f>'Source Term Template'!F150</f>
        <v>1.0000000000000018E-4</v>
      </c>
      <c r="F149" s="1" t="str">
        <f>'Source Term Template'!I150</f>
        <v/>
      </c>
      <c r="G149" s="1" t="str">
        <f>'Source Term Template'!J150</f>
        <v/>
      </c>
      <c r="H149" s="44" t="str">
        <f>'Source Term Template'!K150</f>
        <v/>
      </c>
    </row>
    <row r="150" spans="1:8" x14ac:dyDescent="0.2">
      <c r="A150" s="2" t="str">
        <f>IF('Source Term Template'!A151=0,"",'Source Term Template'!A151)</f>
        <v>Gd-153</v>
      </c>
      <c r="B150" s="1" t="str">
        <f>IF('Source Term Template'!E151=0,"",'Source Term Template'!E151)</f>
        <v/>
      </c>
      <c r="C150" s="1">
        <f>'Source Term Template'!G151</f>
        <v>1.2E-4</v>
      </c>
      <c r="D150" s="1">
        <f>'Source Term Template'!H151</f>
        <v>9.9999999999999995E-7</v>
      </c>
      <c r="E150" s="1">
        <f>'Source Term Template'!F151</f>
        <v>1.0000000000000018E-4</v>
      </c>
      <c r="F150" s="1">
        <f>'Source Term Template'!I151</f>
        <v>0</v>
      </c>
      <c r="G150" s="1">
        <f>'Source Term Template'!J151</f>
        <v>0</v>
      </c>
      <c r="H150" s="44">
        <f>'Source Term Template'!K151</f>
        <v>0</v>
      </c>
    </row>
    <row r="151" spans="1:8" x14ac:dyDescent="0.2">
      <c r="A151" s="2" t="str">
        <f>IF('Source Term Template'!A152=0,"",'Source Term Template'!A152)</f>
        <v>Gd-159</v>
      </c>
      <c r="B151" s="1" t="str">
        <f>IF('Source Term Template'!E152=0,"",'Source Term Template'!E152)</f>
        <v/>
      </c>
      <c r="C151" s="1">
        <f>'Source Term Template'!G152</f>
        <v>1.1999999999999999E-6</v>
      </c>
      <c r="D151" s="1">
        <f>'Source Term Template'!H152</f>
        <v>9.9999999999999995E-7</v>
      </c>
      <c r="E151" s="1">
        <f>'Source Term Template'!F152</f>
        <v>1.0000000000000018E-4</v>
      </c>
      <c r="F151" s="1">
        <f>'Source Term Template'!I152</f>
        <v>0</v>
      </c>
      <c r="G151" s="1">
        <f>'Source Term Template'!J152</f>
        <v>0</v>
      </c>
      <c r="H151" s="44">
        <f>'Source Term Template'!K152</f>
        <v>0</v>
      </c>
    </row>
    <row r="152" spans="1:8" x14ac:dyDescent="0.2">
      <c r="A152" s="2" t="str">
        <f>IF('Source Term Template'!A153=0,"",'Source Term Template'!A153)</f>
        <v>Gd-162</v>
      </c>
      <c r="B152" s="1" t="str">
        <f>IF('Source Term Template'!E153=0,"",'Source Term Template'!E153)</f>
        <v/>
      </c>
      <c r="C152" s="1" t="str">
        <f>'Source Term Template'!G153</f>
        <v>no DCF</v>
      </c>
      <c r="D152" s="1">
        <f>'Source Term Template'!H153</f>
        <v>9.9999999999999995E-7</v>
      </c>
      <c r="E152" s="1">
        <f>'Source Term Template'!F153</f>
        <v>1.0000000000000018E-4</v>
      </c>
      <c r="F152" s="1" t="str">
        <f>'Source Term Template'!I153</f>
        <v/>
      </c>
      <c r="G152" s="1" t="str">
        <f>'Source Term Template'!J153</f>
        <v/>
      </c>
      <c r="H152" s="44" t="str">
        <f>'Source Term Template'!K153</f>
        <v/>
      </c>
    </row>
    <row r="153" spans="1:8" x14ac:dyDescent="0.2">
      <c r="A153" s="2" t="str">
        <f>IF('Source Term Template'!A154=0,"",'Source Term Template'!A154)</f>
        <v>Ge-68</v>
      </c>
      <c r="B153" s="1" t="str">
        <f>IF('Source Term Template'!E154=0,"",'Source Term Template'!E154)</f>
        <v/>
      </c>
      <c r="C153" s="1">
        <f>'Source Term Template'!G154</f>
        <v>3.0999999999999999E-3</v>
      </c>
      <c r="D153" s="1">
        <f>'Source Term Template'!H154</f>
        <v>9.9999999999999995E-7</v>
      </c>
      <c r="E153" s="1">
        <f>'Source Term Template'!F154</f>
        <v>1.0000000000000018E-4</v>
      </c>
      <c r="F153" s="1">
        <f>'Source Term Template'!I154</f>
        <v>0</v>
      </c>
      <c r="G153" s="1">
        <f>'Source Term Template'!J154</f>
        <v>0</v>
      </c>
      <c r="H153" s="44">
        <f>'Source Term Template'!K154</f>
        <v>0</v>
      </c>
    </row>
    <row r="154" spans="1:8" x14ac:dyDescent="0.2">
      <c r="A154" s="2" t="str">
        <f>IF('Source Term Template'!A155=0,"",'Source Term Template'!A155)</f>
        <v>Ge-71</v>
      </c>
      <c r="B154" s="1" t="str">
        <f>IF('Source Term Template'!E155=0,"",'Source Term Template'!E155)</f>
        <v/>
      </c>
      <c r="C154" s="1">
        <f>'Source Term Template'!G155</f>
        <v>6.8999999999999996E-7</v>
      </c>
      <c r="D154" s="1">
        <f>'Source Term Template'!H155</f>
        <v>9.9999999999999995E-7</v>
      </c>
      <c r="E154" s="1">
        <f>'Source Term Template'!F155</f>
        <v>1.0000000000000018E-4</v>
      </c>
      <c r="F154" s="1">
        <f>'Source Term Template'!I155</f>
        <v>0</v>
      </c>
      <c r="G154" s="1">
        <f>'Source Term Template'!J155</f>
        <v>0</v>
      </c>
      <c r="H154" s="44">
        <f>'Source Term Template'!K155</f>
        <v>0</v>
      </c>
    </row>
    <row r="155" spans="1:8" x14ac:dyDescent="0.2">
      <c r="A155" s="2" t="str">
        <f>IF('Source Term Template'!A156=0,"",'Source Term Template'!A156)</f>
        <v>Ge-75</v>
      </c>
      <c r="B155" s="1" t="str">
        <f>IF('Source Term Template'!E156=0,"",'Source Term Template'!E156)</f>
        <v/>
      </c>
      <c r="C155" s="1" t="str">
        <f>'Source Term Template'!G156</f>
        <v>no DCF</v>
      </c>
      <c r="D155" s="1">
        <f>'Source Term Template'!H156</f>
        <v>9.9999999999999995E-7</v>
      </c>
      <c r="E155" s="1">
        <f>'Source Term Template'!F156</f>
        <v>1.0000000000000018E-4</v>
      </c>
      <c r="F155" s="1" t="str">
        <f>'Source Term Template'!I156</f>
        <v/>
      </c>
      <c r="G155" s="1" t="str">
        <f>'Source Term Template'!J156</f>
        <v/>
      </c>
      <c r="H155" s="44" t="str">
        <f>'Source Term Template'!K156</f>
        <v/>
      </c>
    </row>
    <row r="156" spans="1:8" x14ac:dyDescent="0.2">
      <c r="A156" s="2" t="str">
        <f>IF('Source Term Template'!A157=0,"",'Source Term Template'!A157)</f>
        <v>Ge-77</v>
      </c>
      <c r="B156" s="1" t="str">
        <f>IF('Source Term Template'!E157=0,"",'Source Term Template'!E157)</f>
        <v/>
      </c>
      <c r="C156" s="1" t="str">
        <f>'Source Term Template'!G157</f>
        <v>no DCF</v>
      </c>
      <c r="D156" s="1">
        <f>'Source Term Template'!H157</f>
        <v>9.9999999999999995E-7</v>
      </c>
      <c r="E156" s="1">
        <f>'Source Term Template'!F157</f>
        <v>1.0000000000000018E-4</v>
      </c>
      <c r="F156" s="1" t="str">
        <f>'Source Term Template'!I157</f>
        <v/>
      </c>
      <c r="G156" s="1" t="str">
        <f>'Source Term Template'!J157</f>
        <v/>
      </c>
      <c r="H156" s="44" t="str">
        <f>'Source Term Template'!K157</f>
        <v/>
      </c>
    </row>
    <row r="157" spans="1:8" x14ac:dyDescent="0.2">
      <c r="A157" s="2" t="str">
        <f>IF('Source Term Template'!A158=0,"",'Source Term Template'!A158)</f>
        <v>Ge-78</v>
      </c>
      <c r="B157" s="1" t="str">
        <f>IF('Source Term Template'!E158=0,"",'Source Term Template'!E158)</f>
        <v/>
      </c>
      <c r="C157" s="1" t="str">
        <f>'Source Term Template'!G158</f>
        <v>no DCF</v>
      </c>
      <c r="D157" s="1">
        <f>'Source Term Template'!H158</f>
        <v>9.9999999999999995E-7</v>
      </c>
      <c r="E157" s="1">
        <f>'Source Term Template'!F158</f>
        <v>1.0000000000000018E-4</v>
      </c>
      <c r="F157" s="1" t="str">
        <f>'Source Term Template'!I158</f>
        <v/>
      </c>
      <c r="G157" s="1" t="str">
        <f>'Source Term Template'!J158</f>
        <v/>
      </c>
      <c r="H157" s="44" t="str">
        <f>'Source Term Template'!K158</f>
        <v/>
      </c>
    </row>
    <row r="158" spans="1:8" x14ac:dyDescent="0.2">
      <c r="A158" s="2" t="str">
        <f>IF('Source Term Template'!A159=0,"",'Source Term Template'!A159)</f>
        <v>H-3</v>
      </c>
      <c r="B158" s="1" t="str">
        <f>IF('Source Term Template'!E159=0,"",'Source Term Template'!E159)</f>
        <v/>
      </c>
      <c r="C158" s="1">
        <f>'Source Term Template'!G159</f>
        <v>4.0999999999999997E-6</v>
      </c>
      <c r="D158" s="1">
        <f>'Source Term Template'!H159</f>
        <v>1</v>
      </c>
      <c r="E158" s="1">
        <f>'Source Term Template'!F159</f>
        <v>1</v>
      </c>
      <c r="F158" s="1">
        <f>'Source Term Template'!I159</f>
        <v>0</v>
      </c>
      <c r="G158" s="1">
        <f>'Source Term Template'!J159</f>
        <v>0</v>
      </c>
      <c r="H158" s="44">
        <f>'Source Term Template'!K159</f>
        <v>0</v>
      </c>
    </row>
    <row r="159" spans="1:8" x14ac:dyDescent="0.2">
      <c r="A159" s="2" t="str">
        <f>IF('Source Term Template'!A160=0,"",'Source Term Template'!A160)</f>
        <v>Hf-175</v>
      </c>
      <c r="B159" s="1" t="str">
        <f>IF('Source Term Template'!E160=0,"",'Source Term Template'!E160)</f>
        <v/>
      </c>
      <c r="C159" s="1">
        <f>'Source Term Template'!G160</f>
        <v>1.2E-4</v>
      </c>
      <c r="D159" s="1">
        <f>'Source Term Template'!H160</f>
        <v>9.9999999999999995E-7</v>
      </c>
      <c r="E159" s="1">
        <f>'Source Term Template'!F160</f>
        <v>1.0000000000000018E-4</v>
      </c>
      <c r="F159" s="1">
        <f>'Source Term Template'!I160</f>
        <v>0</v>
      </c>
      <c r="G159" s="1">
        <f>'Source Term Template'!J160</f>
        <v>0</v>
      </c>
      <c r="H159" s="44">
        <f>'Source Term Template'!K160</f>
        <v>0</v>
      </c>
    </row>
    <row r="160" spans="1:8" x14ac:dyDescent="0.2">
      <c r="A160" s="2" t="str">
        <f>IF('Source Term Template'!A161=0,"",'Source Term Template'!A161)</f>
        <v>Hf-178m</v>
      </c>
      <c r="B160" s="1" t="str">
        <f>IF('Source Term Template'!E161=0,"",'Source Term Template'!E161)</f>
        <v/>
      </c>
      <c r="C160" s="1">
        <f>'Source Term Template'!G161</f>
        <v>5.8000000000000003E-2</v>
      </c>
      <c r="D160" s="1">
        <f>'Source Term Template'!H161</f>
        <v>9.9999999999999995E-7</v>
      </c>
      <c r="E160" s="1">
        <f>'Source Term Template'!F161</f>
        <v>1.0000000000000018E-4</v>
      </c>
      <c r="F160" s="1">
        <f>'Source Term Template'!I161</f>
        <v>0</v>
      </c>
      <c r="G160" s="1">
        <f>'Source Term Template'!J161</f>
        <v>0</v>
      </c>
      <c r="H160" s="44">
        <f>'Source Term Template'!K161</f>
        <v>0</v>
      </c>
    </row>
    <row r="161" spans="1:8" x14ac:dyDescent="0.2">
      <c r="A161" s="2" t="str">
        <f>IF('Source Term Template'!A162=0,"",'Source Term Template'!A162)</f>
        <v>Hf-179m</v>
      </c>
      <c r="B161" s="1" t="str">
        <f>IF('Source Term Template'!E162=0,"",'Source Term Template'!E162)</f>
        <v/>
      </c>
      <c r="C161" s="1">
        <f>'Source Term Template'!G162</f>
        <v>1.3999999999999999E-4</v>
      </c>
      <c r="D161" s="1">
        <f>'Source Term Template'!H162</f>
        <v>9.9999999999999995E-7</v>
      </c>
      <c r="E161" s="1">
        <f>'Source Term Template'!F162</f>
        <v>1.0000000000000018E-4</v>
      </c>
      <c r="F161" s="1">
        <f>'Source Term Template'!I162</f>
        <v>0</v>
      </c>
      <c r="G161" s="1">
        <f>'Source Term Template'!J162</f>
        <v>0</v>
      </c>
      <c r="H161" s="44">
        <f>'Source Term Template'!K162</f>
        <v>0</v>
      </c>
    </row>
    <row r="162" spans="1:8" x14ac:dyDescent="0.2">
      <c r="A162" s="2" t="str">
        <f>IF('Source Term Template'!A163=0,"",'Source Term Template'!A163)</f>
        <v>Hf-180m</v>
      </c>
      <c r="B162" s="1" t="str">
        <f>IF('Source Term Template'!E163=0,"",'Source Term Template'!E163)</f>
        <v/>
      </c>
      <c r="C162" s="1" t="str">
        <f>'Source Term Template'!G163</f>
        <v>no DCF</v>
      </c>
      <c r="D162" s="1">
        <f>'Source Term Template'!H163</f>
        <v>9.9999999999999995E-7</v>
      </c>
      <c r="E162" s="1">
        <f>'Source Term Template'!F163</f>
        <v>1.0000000000000018E-4</v>
      </c>
      <c r="F162" s="1" t="str">
        <f>'Source Term Template'!I163</f>
        <v/>
      </c>
      <c r="G162" s="1" t="str">
        <f>'Source Term Template'!J163</f>
        <v/>
      </c>
      <c r="H162" s="44" t="str">
        <f>'Source Term Template'!K163</f>
        <v/>
      </c>
    </row>
    <row r="163" spans="1:8" x14ac:dyDescent="0.2">
      <c r="A163" s="2" t="str">
        <f>IF('Source Term Template'!A164=0,"",'Source Term Template'!A164)</f>
        <v>Hf-181</v>
      </c>
      <c r="B163" s="1" t="str">
        <f>IF('Source Term Template'!E164=0,"",'Source Term Template'!E164)</f>
        <v/>
      </c>
      <c r="C163" s="1">
        <f>'Source Term Template'!G164</f>
        <v>1.4999999999999999E-4</v>
      </c>
      <c r="D163" s="1">
        <f>'Source Term Template'!H164</f>
        <v>9.9999999999999995E-7</v>
      </c>
      <c r="E163" s="1">
        <f>'Source Term Template'!F164</f>
        <v>1.0000000000000018E-4</v>
      </c>
      <c r="F163" s="1">
        <f>'Source Term Template'!I164</f>
        <v>0</v>
      </c>
      <c r="G163" s="1">
        <f>'Source Term Template'!J164</f>
        <v>0</v>
      </c>
      <c r="H163" s="44">
        <f>'Source Term Template'!K164</f>
        <v>0</v>
      </c>
    </row>
    <row r="164" spans="1:8" x14ac:dyDescent="0.2">
      <c r="A164" s="2" t="str">
        <f>IF('Source Term Template'!A165=0,"",'Source Term Template'!A165)</f>
        <v>Hf-182</v>
      </c>
      <c r="B164" s="1" t="str">
        <f>IF('Source Term Template'!E165=0,"",'Source Term Template'!E165)</f>
        <v/>
      </c>
      <c r="C164" s="1">
        <f>'Source Term Template'!G165</f>
        <v>7.0999999999999994E-2</v>
      </c>
      <c r="D164" s="1">
        <f>'Source Term Template'!H165</f>
        <v>9.9999999999999995E-7</v>
      </c>
      <c r="E164" s="1">
        <f>'Source Term Template'!F165</f>
        <v>1.0000000000000018E-4</v>
      </c>
      <c r="F164" s="1">
        <f>'Source Term Template'!I165</f>
        <v>0</v>
      </c>
      <c r="G164" s="1">
        <f>'Source Term Template'!J165</f>
        <v>0</v>
      </c>
      <c r="H164" s="44">
        <f>'Source Term Template'!K165</f>
        <v>0</v>
      </c>
    </row>
    <row r="165" spans="1:8" x14ac:dyDescent="0.2">
      <c r="A165" s="2" t="str">
        <f>IF('Source Term Template'!A166=0,"",'Source Term Template'!A166)</f>
        <v>Hg-203</v>
      </c>
      <c r="B165" s="1" t="str">
        <f>IF('Source Term Template'!E166=0,"",'Source Term Template'!E166)</f>
        <v/>
      </c>
      <c r="C165" s="1">
        <f>'Source Term Template'!G166</f>
        <v>8.0000000000000007E-5</v>
      </c>
      <c r="D165" s="1">
        <f>'Source Term Template'!H166</f>
        <v>1E-3</v>
      </c>
      <c r="E165" s="1">
        <f>'Source Term Template'!F166</f>
        <v>1.0000000000000018E-4</v>
      </c>
      <c r="F165" s="1">
        <f>'Source Term Template'!I166</f>
        <v>0</v>
      </c>
      <c r="G165" s="1">
        <f>'Source Term Template'!J166</f>
        <v>0</v>
      </c>
      <c r="H165" s="44">
        <f>'Source Term Template'!K166</f>
        <v>0</v>
      </c>
    </row>
    <row r="166" spans="1:8" x14ac:dyDescent="0.2">
      <c r="A166" s="2" t="str">
        <f>IF('Source Term Template'!A167=0,"",'Source Term Template'!A167)</f>
        <v>Ho-163</v>
      </c>
      <c r="B166" s="1" t="str">
        <f>IF('Source Term Template'!E167=0,"",'Source Term Template'!E167)</f>
        <v/>
      </c>
      <c r="C166" s="1" t="str">
        <f>'Source Term Template'!G167</f>
        <v>no DCF</v>
      </c>
      <c r="D166" s="1">
        <f>'Source Term Template'!H167</f>
        <v>9.9999999999999995E-7</v>
      </c>
      <c r="E166" s="1">
        <f>'Source Term Template'!F167</f>
        <v>1.0000000000000018E-4</v>
      </c>
      <c r="F166" s="1" t="str">
        <f>'Source Term Template'!I167</f>
        <v/>
      </c>
      <c r="G166" s="1" t="str">
        <f>'Source Term Template'!J167</f>
        <v/>
      </c>
      <c r="H166" s="44" t="str">
        <f>'Source Term Template'!K167</f>
        <v/>
      </c>
    </row>
    <row r="167" spans="1:8" x14ac:dyDescent="0.2">
      <c r="A167" s="2" t="str">
        <f>IF('Source Term Template'!A168=0,"",'Source Term Template'!A168)</f>
        <v>Ho-166</v>
      </c>
      <c r="B167" s="1" t="str">
        <f>IF('Source Term Template'!E168=0,"",'Source Term Template'!E168)</f>
        <v/>
      </c>
      <c r="C167" s="1" t="str">
        <f>'Source Term Template'!G168</f>
        <v>no DCF</v>
      </c>
      <c r="D167" s="1">
        <f>'Source Term Template'!H168</f>
        <v>9.9999999999999995E-7</v>
      </c>
      <c r="E167" s="1">
        <f>'Source Term Template'!F168</f>
        <v>1.0000000000000018E-4</v>
      </c>
      <c r="F167" s="1" t="str">
        <f>'Source Term Template'!I168</f>
        <v/>
      </c>
      <c r="G167" s="1" t="str">
        <f>'Source Term Template'!J168</f>
        <v/>
      </c>
      <c r="H167" s="44" t="str">
        <f>'Source Term Template'!K168</f>
        <v/>
      </c>
    </row>
    <row r="168" spans="1:8" x14ac:dyDescent="0.2">
      <c r="A168" s="2" t="str">
        <f>IF('Source Term Template'!A169=0,"",'Source Term Template'!A169)</f>
        <v>Ho-166m</v>
      </c>
      <c r="B168" s="1" t="str">
        <f>IF('Source Term Template'!E169=0,"",'Source Term Template'!E169)</f>
        <v/>
      </c>
      <c r="C168" s="1" t="str">
        <f>'Source Term Template'!G169</f>
        <v>no DCF</v>
      </c>
      <c r="D168" s="1">
        <f>'Source Term Template'!H169</f>
        <v>9.9999999999999995E-7</v>
      </c>
      <c r="E168" s="1">
        <f>'Source Term Template'!F169</f>
        <v>1.0000000000000018E-4</v>
      </c>
      <c r="F168" s="1" t="str">
        <f>'Source Term Template'!I169</f>
        <v/>
      </c>
      <c r="G168" s="1" t="str">
        <f>'Source Term Template'!J169</f>
        <v/>
      </c>
      <c r="H168" s="44" t="str">
        <f>'Source Term Template'!K169</f>
        <v/>
      </c>
    </row>
    <row r="169" spans="1:8" x14ac:dyDescent="0.2">
      <c r="A169" s="2" t="str">
        <f>IF('Source Term Template'!A170=0,"",'Source Term Template'!A170)</f>
        <v>I-125</v>
      </c>
      <c r="B169" s="1" t="str">
        <f>IF('Source Term Template'!E170=0,"",'Source Term Template'!E170)</f>
        <v/>
      </c>
      <c r="C169" s="1">
        <f>'Source Term Template'!G170</f>
        <v>3.6999999999999999E-4</v>
      </c>
      <c r="D169" s="1">
        <f>'Source Term Template'!H170</f>
        <v>9.9999999999999995E-7</v>
      </c>
      <c r="E169" s="1">
        <f>'Source Term Template'!F170</f>
        <v>1.0000000000000018E-4</v>
      </c>
      <c r="F169" s="1">
        <f>'Source Term Template'!I170</f>
        <v>0</v>
      </c>
      <c r="G169" s="1">
        <f>'Source Term Template'!J170</f>
        <v>0</v>
      </c>
      <c r="H169" s="44">
        <f>'Source Term Template'!K170</f>
        <v>0</v>
      </c>
    </row>
    <row r="170" spans="1:8" x14ac:dyDescent="0.2">
      <c r="A170" s="2" t="str">
        <f>IF('Source Term Template'!A171=0,"",'Source Term Template'!A171)</f>
        <v>I-128</v>
      </c>
      <c r="B170" s="1" t="str">
        <f>IF('Source Term Template'!E171=0,"",'Source Term Template'!E171)</f>
        <v/>
      </c>
      <c r="C170" s="1">
        <f>'Source Term Template'!G171</f>
        <v>8.3E-13</v>
      </c>
      <c r="D170" s="1">
        <f>'Source Term Template'!H171</f>
        <v>9.9999999999999995E-7</v>
      </c>
      <c r="E170" s="1">
        <f>'Source Term Template'!F171</f>
        <v>1.0000000000000018E-4</v>
      </c>
      <c r="F170" s="1">
        <f>'Source Term Template'!I171</f>
        <v>0</v>
      </c>
      <c r="G170" s="1">
        <f>'Source Term Template'!J171</f>
        <v>0</v>
      </c>
      <c r="H170" s="44">
        <f>'Source Term Template'!K171</f>
        <v>0</v>
      </c>
    </row>
    <row r="171" spans="1:8" x14ac:dyDescent="0.2">
      <c r="A171" s="2" t="str">
        <f>IF('Source Term Template'!A172=0,"",'Source Term Template'!A172)</f>
        <v>I-129</v>
      </c>
      <c r="B171" s="1" t="str">
        <f>IF('Source Term Template'!E172=0,"",'Source Term Template'!E172)</f>
        <v/>
      </c>
      <c r="C171" s="1">
        <f>'Source Term Template'!G172</f>
        <v>9.1999999999999998E-3</v>
      </c>
      <c r="D171" s="1">
        <f>'Source Term Template'!H172</f>
        <v>9.9999999999999995E-7</v>
      </c>
      <c r="E171" s="1">
        <f>'Source Term Template'!F172</f>
        <v>1.0000000000000018E-4</v>
      </c>
      <c r="F171" s="1">
        <f>'Source Term Template'!I172</f>
        <v>0</v>
      </c>
      <c r="G171" s="1">
        <f>'Source Term Template'!J172</f>
        <v>0</v>
      </c>
      <c r="H171" s="44">
        <f>'Source Term Template'!K172</f>
        <v>0</v>
      </c>
    </row>
    <row r="172" spans="1:8" x14ac:dyDescent="0.2">
      <c r="A172" s="2" t="str">
        <f>IF('Source Term Template'!A173=0,"",'Source Term Template'!A173)</f>
        <v>I-130</v>
      </c>
      <c r="B172" s="1" t="str">
        <f>IF('Source Term Template'!E173=0,"",'Source Term Template'!E173)</f>
        <v/>
      </c>
      <c r="C172" s="1" t="str">
        <f>'Source Term Template'!G173</f>
        <v>no DCF</v>
      </c>
      <c r="D172" s="1">
        <f>'Source Term Template'!H173</f>
        <v>9.9999999999999995E-7</v>
      </c>
      <c r="E172" s="1">
        <f>'Source Term Template'!F173</f>
        <v>1.0000000000000018E-4</v>
      </c>
      <c r="F172" s="1" t="str">
        <f>'Source Term Template'!I173</f>
        <v/>
      </c>
      <c r="G172" s="1" t="str">
        <f>'Source Term Template'!J173</f>
        <v/>
      </c>
      <c r="H172" s="44" t="str">
        <f>'Source Term Template'!K173</f>
        <v/>
      </c>
    </row>
    <row r="173" spans="1:8" x14ac:dyDescent="0.2">
      <c r="A173" s="2" t="str">
        <f>IF('Source Term Template'!A174=0,"",'Source Term Template'!A174)</f>
        <v>I-130m</v>
      </c>
      <c r="B173" s="1" t="str">
        <f>IF('Source Term Template'!E174=0,"",'Source Term Template'!E174)</f>
        <v/>
      </c>
      <c r="C173" s="1" t="str">
        <f>'Source Term Template'!G174</f>
        <v>no DCF</v>
      </c>
      <c r="D173" s="1">
        <f>'Source Term Template'!H174</f>
        <v>9.9999999999999995E-7</v>
      </c>
      <c r="E173" s="1">
        <f>'Source Term Template'!F174</f>
        <v>1.0000000000000018E-4</v>
      </c>
      <c r="F173" s="1" t="str">
        <f>'Source Term Template'!I174</f>
        <v/>
      </c>
      <c r="G173" s="1" t="str">
        <f>'Source Term Template'!J174</f>
        <v/>
      </c>
      <c r="H173" s="44" t="str">
        <f>'Source Term Template'!K174</f>
        <v/>
      </c>
    </row>
    <row r="174" spans="1:8" x14ac:dyDescent="0.2">
      <c r="A174" s="2" t="str">
        <f>IF('Source Term Template'!A175=0,"",'Source Term Template'!A175)</f>
        <v>I-131</v>
      </c>
      <c r="B174" s="1" t="str">
        <f>IF('Source Term Template'!E175=0,"",'Source Term Template'!E175)</f>
        <v/>
      </c>
      <c r="C174" s="1">
        <f>'Source Term Template'!G175</f>
        <v>4.8999999999999998E-5</v>
      </c>
      <c r="D174" s="1">
        <f>'Source Term Template'!H175</f>
        <v>9.9999999999999995E-7</v>
      </c>
      <c r="E174" s="1">
        <f>'Source Term Template'!F175</f>
        <v>1.0000000000000018E-4</v>
      </c>
      <c r="F174" s="1">
        <f>'Source Term Template'!I175</f>
        <v>0</v>
      </c>
      <c r="G174" s="1">
        <f>'Source Term Template'!J175</f>
        <v>0</v>
      </c>
      <c r="H174" s="44">
        <f>'Source Term Template'!K175</f>
        <v>0</v>
      </c>
    </row>
    <row r="175" spans="1:8" x14ac:dyDescent="0.2">
      <c r="A175" s="2" t="str">
        <f>IF('Source Term Template'!A176=0,"",'Source Term Template'!A176)</f>
        <v>I-132</v>
      </c>
      <c r="B175" s="1" t="str">
        <f>IF('Source Term Template'!E176=0,"",'Source Term Template'!E176)</f>
        <v/>
      </c>
      <c r="C175" s="1">
        <f>'Source Term Template'!G176</f>
        <v>4.0000000000000001E-8</v>
      </c>
      <c r="D175" s="1">
        <f>'Source Term Template'!H176</f>
        <v>9.9999999999999995E-7</v>
      </c>
      <c r="E175" s="1">
        <f>'Source Term Template'!F176</f>
        <v>1.0000000000000018E-4</v>
      </c>
      <c r="F175" s="1">
        <f>'Source Term Template'!I176</f>
        <v>0</v>
      </c>
      <c r="G175" s="1">
        <f>'Source Term Template'!J176</f>
        <v>0</v>
      </c>
      <c r="H175" s="44">
        <f>'Source Term Template'!K176</f>
        <v>0</v>
      </c>
    </row>
    <row r="176" spans="1:8" x14ac:dyDescent="0.2">
      <c r="A176" s="2" t="str">
        <f>IF('Source Term Template'!A177=0,"",'Source Term Template'!A177)</f>
        <v>I-133</v>
      </c>
      <c r="B176" s="1" t="str">
        <f>IF('Source Term Template'!E177=0,"",'Source Term Template'!E177)</f>
        <v/>
      </c>
      <c r="C176" s="1">
        <f>'Source Term Template'!G177</f>
        <v>5.6000000000000004E-7</v>
      </c>
      <c r="D176" s="1">
        <f>'Source Term Template'!H177</f>
        <v>9.9999999999999995E-7</v>
      </c>
      <c r="E176" s="1">
        <f>'Source Term Template'!F177</f>
        <v>1.0000000000000018E-4</v>
      </c>
      <c r="F176" s="1">
        <f>'Source Term Template'!I177</f>
        <v>0</v>
      </c>
      <c r="G176" s="1">
        <f>'Source Term Template'!J177</f>
        <v>0</v>
      </c>
      <c r="H176" s="44">
        <f>'Source Term Template'!K177</f>
        <v>0</v>
      </c>
    </row>
    <row r="177" spans="1:8" x14ac:dyDescent="0.2">
      <c r="A177" s="2" t="str">
        <f>IF('Source Term Template'!A178=0,"",'Source Term Template'!A178)</f>
        <v>I-134</v>
      </c>
      <c r="B177" s="1" t="str">
        <f>IF('Source Term Template'!E178=0,"",'Source Term Template'!E178)</f>
        <v/>
      </c>
      <c r="C177" s="1">
        <f>'Source Term Template'!G178</f>
        <v>1.8E-9</v>
      </c>
      <c r="D177" s="1">
        <f>'Source Term Template'!H178</f>
        <v>9.9999999999999995E-7</v>
      </c>
      <c r="E177" s="1">
        <f>'Source Term Template'!F178</f>
        <v>1.0000000000000018E-4</v>
      </c>
      <c r="F177" s="1">
        <f>'Source Term Template'!I178</f>
        <v>0</v>
      </c>
      <c r="G177" s="1">
        <f>'Source Term Template'!J178</f>
        <v>0</v>
      </c>
      <c r="H177" s="44">
        <f>'Source Term Template'!K178</f>
        <v>0</v>
      </c>
    </row>
    <row r="178" spans="1:8" x14ac:dyDescent="0.2">
      <c r="A178" s="2" t="str">
        <f>IF('Source Term Template'!A179=0,"",'Source Term Template'!A179)</f>
        <v>I-134m</v>
      </c>
      <c r="B178" s="1" t="str">
        <f>IF('Source Term Template'!E179=0,"",'Source Term Template'!E179)</f>
        <v/>
      </c>
      <c r="C178" s="1" t="str">
        <f>'Source Term Template'!G179</f>
        <v>no DCF</v>
      </c>
      <c r="D178" s="1">
        <f>'Source Term Template'!H179</f>
        <v>9.9999999999999995E-7</v>
      </c>
      <c r="E178" s="1">
        <f>'Source Term Template'!F179</f>
        <v>1.0000000000000018E-4</v>
      </c>
      <c r="F178" s="1" t="str">
        <f>'Source Term Template'!I179</f>
        <v/>
      </c>
      <c r="G178" s="1" t="str">
        <f>'Source Term Template'!J179</f>
        <v/>
      </c>
      <c r="H178" s="44" t="str">
        <f>'Source Term Template'!K179</f>
        <v/>
      </c>
    </row>
    <row r="179" spans="1:8" x14ac:dyDescent="0.2">
      <c r="A179" s="2" t="str">
        <f>IF('Source Term Template'!A180=0,"",'Source Term Template'!A180)</f>
        <v>I-135</v>
      </c>
      <c r="B179" s="1" t="str">
        <f>IF('Source Term Template'!E180=0,"",'Source Term Template'!E180)</f>
        <v/>
      </c>
      <c r="C179" s="1">
        <f>'Source Term Template'!G180</f>
        <v>6.0999999999999998E-7</v>
      </c>
      <c r="D179" s="1">
        <f>'Source Term Template'!H180</f>
        <v>9.9999999999999995E-7</v>
      </c>
      <c r="E179" s="1">
        <f>'Source Term Template'!F180</f>
        <v>1.0000000000000018E-4</v>
      </c>
      <c r="F179" s="1">
        <f>'Source Term Template'!I180</f>
        <v>0</v>
      </c>
      <c r="G179" s="1">
        <f>'Source Term Template'!J180</f>
        <v>0</v>
      </c>
      <c r="H179" s="44">
        <f>'Source Term Template'!K180</f>
        <v>0</v>
      </c>
    </row>
    <row r="180" spans="1:8" x14ac:dyDescent="0.2">
      <c r="A180" s="2" t="str">
        <f>IF('Source Term Template'!A182=0,"",'Source Term Template'!A182)</f>
        <v>In-113m</v>
      </c>
      <c r="B180" s="1" t="str">
        <f>IF('Source Term Template'!E182=0,"",'Source Term Template'!E182)</f>
        <v/>
      </c>
      <c r="C180" s="1" t="str">
        <f>'Source Term Template'!G182</f>
        <v>no DCF</v>
      </c>
      <c r="D180" s="1">
        <f>'Source Term Template'!H182</f>
        <v>9.9999999999999995E-7</v>
      </c>
      <c r="E180" s="1">
        <f>'Source Term Template'!F182</f>
        <v>1.0000000000000018E-4</v>
      </c>
      <c r="F180" s="1" t="str">
        <f>'Source Term Template'!I182</f>
        <v/>
      </c>
      <c r="G180" s="1" t="str">
        <f>'Source Term Template'!J182</f>
        <v/>
      </c>
      <c r="H180" s="44" t="str">
        <f>'Source Term Template'!K182</f>
        <v/>
      </c>
    </row>
    <row r="181" spans="1:8" x14ac:dyDescent="0.2">
      <c r="A181" s="2" t="str">
        <f>IF('Source Term Template'!A183=0,"",'Source Term Template'!A183)</f>
        <v>In-114</v>
      </c>
      <c r="B181" s="1" t="str">
        <f>IF('Source Term Template'!E183=0,"",'Source Term Template'!E183)</f>
        <v/>
      </c>
      <c r="C181" s="1" t="str">
        <f>'Source Term Template'!G183</f>
        <v>no DCF</v>
      </c>
      <c r="D181" s="1">
        <f>'Source Term Template'!H183</f>
        <v>9.9999999999999995E-7</v>
      </c>
      <c r="E181" s="1">
        <f>'Source Term Template'!F183</f>
        <v>1.0000000000000018E-4</v>
      </c>
      <c r="F181" s="1" t="str">
        <f>'Source Term Template'!I183</f>
        <v/>
      </c>
      <c r="G181" s="1" t="str">
        <f>'Source Term Template'!J183</f>
        <v/>
      </c>
      <c r="H181" s="44" t="str">
        <f>'Source Term Template'!K183</f>
        <v/>
      </c>
    </row>
    <row r="182" spans="1:8" x14ac:dyDescent="0.2">
      <c r="A182" s="2" t="str">
        <f>IF('Source Term Template'!A184=0,"",'Source Term Template'!A184)</f>
        <v>In-114m</v>
      </c>
      <c r="B182" s="1" t="str">
        <f>IF('Source Term Template'!E184=0,"",'Source Term Template'!E184)</f>
        <v/>
      </c>
      <c r="C182" s="1" t="str">
        <f>'Source Term Template'!G184</f>
        <v>no DCF</v>
      </c>
      <c r="D182" s="1">
        <f>'Source Term Template'!H184</f>
        <v>9.9999999999999995E-7</v>
      </c>
      <c r="E182" s="1">
        <f>'Source Term Template'!F184</f>
        <v>1.0000000000000018E-4</v>
      </c>
      <c r="F182" s="1" t="str">
        <f>'Source Term Template'!I184</f>
        <v/>
      </c>
      <c r="G182" s="1" t="str">
        <f>'Source Term Template'!J184</f>
        <v/>
      </c>
      <c r="H182" s="44" t="str">
        <f>'Source Term Template'!K184</f>
        <v/>
      </c>
    </row>
    <row r="183" spans="1:8" x14ac:dyDescent="0.2">
      <c r="A183" s="2" t="str">
        <f>IF('Source Term Template'!A185=0,"",'Source Term Template'!A185)</f>
        <v>In-115</v>
      </c>
      <c r="B183" s="1" t="str">
        <f>IF('Source Term Template'!E185=0,"",'Source Term Template'!E185)</f>
        <v/>
      </c>
      <c r="C183" s="1" t="str">
        <f>'Source Term Template'!G185</f>
        <v>no DCF</v>
      </c>
      <c r="D183" s="1">
        <f>'Source Term Template'!H185</f>
        <v>9.9999999999999995E-7</v>
      </c>
      <c r="E183" s="1">
        <f>'Source Term Template'!F185</f>
        <v>1.0000000000000018E-4</v>
      </c>
      <c r="F183" s="1" t="str">
        <f>'Source Term Template'!I185</f>
        <v/>
      </c>
      <c r="G183" s="1" t="str">
        <f>'Source Term Template'!J185</f>
        <v/>
      </c>
      <c r="H183" s="44" t="str">
        <f>'Source Term Template'!K185</f>
        <v/>
      </c>
    </row>
    <row r="184" spans="1:8" x14ac:dyDescent="0.2">
      <c r="A184" s="2" t="str">
        <f>IF('Source Term Template'!A186=0,"",'Source Term Template'!A186)</f>
        <v>In-115m</v>
      </c>
      <c r="B184" s="1" t="str">
        <f>IF('Source Term Template'!E186=0,"",'Source Term Template'!E186)</f>
        <v/>
      </c>
      <c r="C184" s="1">
        <f>'Source Term Template'!G186</f>
        <v>2.2999999999999999E-7</v>
      </c>
      <c r="D184" s="1">
        <f>'Source Term Template'!H186</f>
        <v>9.9999999999999995E-7</v>
      </c>
      <c r="E184" s="1">
        <f>'Source Term Template'!F186</f>
        <v>1.0000000000000018E-4</v>
      </c>
      <c r="F184" s="1">
        <f>'Source Term Template'!I186</f>
        <v>0</v>
      </c>
      <c r="G184" s="1">
        <f>'Source Term Template'!J186</f>
        <v>0</v>
      </c>
      <c r="H184" s="44">
        <f>'Source Term Template'!K186</f>
        <v>0</v>
      </c>
    </row>
    <row r="185" spans="1:8" x14ac:dyDescent="0.2">
      <c r="A185" s="2" t="str">
        <f>IF('Source Term Template'!A187=0,"",'Source Term Template'!A187)</f>
        <v>In-116m</v>
      </c>
      <c r="B185" s="1" t="str">
        <f>IF('Source Term Template'!E187=0,"",'Source Term Template'!E187)</f>
        <v/>
      </c>
      <c r="C185" s="1" t="str">
        <f>'Source Term Template'!G187</f>
        <v>no DCF</v>
      </c>
      <c r="D185" s="1">
        <f>'Source Term Template'!H187</f>
        <v>9.9999999999999995E-7</v>
      </c>
      <c r="E185" s="1">
        <f>'Source Term Template'!F187</f>
        <v>1.0000000000000018E-4</v>
      </c>
      <c r="F185" s="1" t="str">
        <f>'Source Term Template'!I187</f>
        <v/>
      </c>
      <c r="G185" s="1" t="str">
        <f>'Source Term Template'!J187</f>
        <v/>
      </c>
      <c r="H185" s="44" t="str">
        <f>'Source Term Template'!K187</f>
        <v/>
      </c>
    </row>
    <row r="186" spans="1:8" x14ac:dyDescent="0.2">
      <c r="A186" s="2" t="str">
        <f>IF('Source Term Template'!A188=0,"",'Source Term Template'!A188)</f>
        <v>In-117</v>
      </c>
      <c r="B186" s="1" t="str">
        <f>IF('Source Term Template'!E188=0,"",'Source Term Template'!E188)</f>
        <v/>
      </c>
      <c r="C186" s="1" t="str">
        <f>'Source Term Template'!G188</f>
        <v>no DCF</v>
      </c>
      <c r="D186" s="1">
        <f>'Source Term Template'!H188</f>
        <v>9.9999999999999995E-7</v>
      </c>
      <c r="E186" s="1">
        <f>'Source Term Template'!F188</f>
        <v>1.0000000000000018E-4</v>
      </c>
      <c r="F186" s="1" t="str">
        <f>'Source Term Template'!I188</f>
        <v/>
      </c>
      <c r="G186" s="1" t="str">
        <f>'Source Term Template'!J188</f>
        <v/>
      </c>
      <c r="H186" s="44" t="str">
        <f>'Source Term Template'!K188</f>
        <v/>
      </c>
    </row>
    <row r="187" spans="1:8" x14ac:dyDescent="0.2">
      <c r="A187" s="2" t="str">
        <f>IF('Source Term Template'!A189=0,"",'Source Term Template'!A189)</f>
        <v>In-117m</v>
      </c>
      <c r="B187" s="1" t="str">
        <f>IF('Source Term Template'!E189=0,"",'Source Term Template'!E189)</f>
        <v/>
      </c>
      <c r="C187" s="1" t="str">
        <f>'Source Term Template'!G189</f>
        <v>no DCF</v>
      </c>
      <c r="D187" s="1">
        <f>'Source Term Template'!H189</f>
        <v>9.9999999999999995E-7</v>
      </c>
      <c r="E187" s="1">
        <f>'Source Term Template'!F189</f>
        <v>1.0000000000000018E-4</v>
      </c>
      <c r="F187" s="1" t="str">
        <f>'Source Term Template'!I189</f>
        <v/>
      </c>
      <c r="G187" s="1" t="str">
        <f>'Source Term Template'!J189</f>
        <v/>
      </c>
      <c r="H187" s="44" t="str">
        <f>'Source Term Template'!K189</f>
        <v/>
      </c>
    </row>
    <row r="188" spans="1:8" x14ac:dyDescent="0.2">
      <c r="A188" s="2" t="str">
        <f>IF('Source Term Template'!A190=0,"",'Source Term Template'!A190)</f>
        <v>In-118</v>
      </c>
      <c r="B188" s="1" t="str">
        <f>IF('Source Term Template'!E190=0,"",'Source Term Template'!E190)</f>
        <v/>
      </c>
      <c r="C188" s="1" t="str">
        <f>'Source Term Template'!G190</f>
        <v>no DCF</v>
      </c>
      <c r="D188" s="1">
        <f>'Source Term Template'!H190</f>
        <v>9.9999999999999995E-7</v>
      </c>
      <c r="E188" s="1">
        <f>'Source Term Template'!F190</f>
        <v>1.0000000000000018E-4</v>
      </c>
      <c r="F188" s="1" t="str">
        <f>'Source Term Template'!I190</f>
        <v/>
      </c>
      <c r="G188" s="1" t="str">
        <f>'Source Term Template'!J190</f>
        <v/>
      </c>
      <c r="H188" s="44" t="str">
        <f>'Source Term Template'!K190</f>
        <v/>
      </c>
    </row>
    <row r="189" spans="1:8" x14ac:dyDescent="0.2">
      <c r="A189" s="2" t="str">
        <f>IF('Source Term Template'!A191=0,"",'Source Term Template'!A191)</f>
        <v>In-119</v>
      </c>
      <c r="B189" s="1" t="str">
        <f>IF('Source Term Template'!E191=0,"",'Source Term Template'!E191)</f>
        <v/>
      </c>
      <c r="C189" s="1" t="str">
        <f>'Source Term Template'!G191</f>
        <v>no DCF</v>
      </c>
      <c r="D189" s="1">
        <f>'Source Term Template'!H191</f>
        <v>9.9999999999999995E-7</v>
      </c>
      <c r="E189" s="1">
        <f>'Source Term Template'!F191</f>
        <v>1.0000000000000018E-4</v>
      </c>
      <c r="F189" s="1" t="str">
        <f>'Source Term Template'!I191</f>
        <v/>
      </c>
      <c r="G189" s="1" t="str">
        <f>'Source Term Template'!J191</f>
        <v/>
      </c>
      <c r="H189" s="44" t="str">
        <f>'Source Term Template'!K191</f>
        <v/>
      </c>
    </row>
    <row r="190" spans="1:8" x14ac:dyDescent="0.2">
      <c r="A190" s="2" t="str">
        <f>IF('Source Term Template'!A192=0,"",'Source Term Template'!A192)</f>
        <v>In-119m</v>
      </c>
      <c r="B190" s="1" t="str">
        <f>IF('Source Term Template'!E192=0,"",'Source Term Template'!E192)</f>
        <v/>
      </c>
      <c r="C190" s="1" t="str">
        <f>'Source Term Template'!G192</f>
        <v>no DCF</v>
      </c>
      <c r="D190" s="1">
        <f>'Source Term Template'!H192</f>
        <v>9.9999999999999995E-7</v>
      </c>
      <c r="E190" s="1">
        <f>'Source Term Template'!F192</f>
        <v>1.0000000000000018E-4</v>
      </c>
      <c r="F190" s="1" t="str">
        <f>'Source Term Template'!I192</f>
        <v/>
      </c>
      <c r="G190" s="1" t="str">
        <f>'Source Term Template'!J192</f>
        <v/>
      </c>
      <c r="H190" s="44" t="str">
        <f>'Source Term Template'!K192</f>
        <v/>
      </c>
    </row>
    <row r="191" spans="1:8" x14ac:dyDescent="0.2">
      <c r="A191" s="2" t="str">
        <f>IF('Source Term Template'!A193=0,"",'Source Term Template'!A193)</f>
        <v>In-121m</v>
      </c>
      <c r="B191" s="1" t="str">
        <f>IF('Source Term Template'!E193=0,"",'Source Term Template'!E193)</f>
        <v/>
      </c>
      <c r="C191" s="1" t="str">
        <f>'Source Term Template'!G193</f>
        <v>no DCF</v>
      </c>
      <c r="D191" s="1">
        <f>'Source Term Template'!H193</f>
        <v>9.9999999999999995E-7</v>
      </c>
      <c r="E191" s="1">
        <f>'Source Term Template'!F193</f>
        <v>1.0000000000000018E-4</v>
      </c>
      <c r="F191" s="1" t="str">
        <f>'Source Term Template'!I193</f>
        <v/>
      </c>
      <c r="G191" s="1" t="str">
        <f>'Source Term Template'!J193</f>
        <v/>
      </c>
      <c r="H191" s="44" t="str">
        <f>'Source Term Template'!K193</f>
        <v/>
      </c>
    </row>
    <row r="192" spans="1:8" x14ac:dyDescent="0.2">
      <c r="A192" s="2" t="str">
        <f>IF('Source Term Template'!A194=0,"",'Source Term Template'!A194)</f>
        <v>Ir-192</v>
      </c>
      <c r="B192" s="1" t="str">
        <f>IF('Source Term Template'!E194=0,"",'Source Term Template'!E194)</f>
        <v/>
      </c>
      <c r="C192" s="1">
        <f>'Source Term Template'!G194</f>
        <v>3.3E-4</v>
      </c>
      <c r="D192" s="1">
        <f>'Source Term Template'!H194</f>
        <v>9.9999999999999995E-7</v>
      </c>
      <c r="E192" s="1">
        <f>'Source Term Template'!F194</f>
        <v>1.0000000000000018E-4</v>
      </c>
      <c r="F192" s="1">
        <f>'Source Term Template'!I194</f>
        <v>0</v>
      </c>
      <c r="G192" s="1">
        <f>'Source Term Template'!J194</f>
        <v>0</v>
      </c>
      <c r="H192" s="44">
        <f>'Source Term Template'!K194</f>
        <v>0</v>
      </c>
    </row>
    <row r="193" spans="1:8" x14ac:dyDescent="0.2">
      <c r="A193" s="2" t="str">
        <f>IF('Source Term Template'!A195=0,"",'Source Term Template'!A195)</f>
        <v>Ir-192m</v>
      </c>
      <c r="B193" s="1" t="str">
        <f>IF('Source Term Template'!E195=0,"",'Source Term Template'!E195)</f>
        <v/>
      </c>
      <c r="C193" s="1" t="str">
        <f>'Source Term Template'!G195</f>
        <v>no DCF</v>
      </c>
      <c r="D193" s="1">
        <f>'Source Term Template'!H195</f>
        <v>9.9999999999999995E-7</v>
      </c>
      <c r="E193" s="1">
        <f>'Source Term Template'!F195</f>
        <v>1.0000000000000018E-4</v>
      </c>
      <c r="F193" s="1" t="str">
        <f>'Source Term Template'!I195</f>
        <v/>
      </c>
      <c r="G193" s="1" t="str">
        <f>'Source Term Template'!J195</f>
        <v/>
      </c>
      <c r="H193" s="44" t="str">
        <f>'Source Term Template'!K195</f>
        <v/>
      </c>
    </row>
    <row r="194" spans="1:8" x14ac:dyDescent="0.2">
      <c r="A194" s="2" t="str">
        <f>IF('Source Term Template'!A196=0,"",'Source Term Template'!A196)</f>
        <v>Ir-194</v>
      </c>
      <c r="B194" s="1" t="str">
        <f>IF('Source Term Template'!E196=0,"",'Source Term Template'!E196)</f>
        <v/>
      </c>
      <c r="C194" s="1" t="str">
        <f>'Source Term Template'!G196</f>
        <v>no DCF</v>
      </c>
      <c r="D194" s="1">
        <f>'Source Term Template'!H196</f>
        <v>9.9999999999999995E-7</v>
      </c>
      <c r="E194" s="1">
        <f>'Source Term Template'!F196</f>
        <v>1.0000000000000018E-4</v>
      </c>
      <c r="F194" s="1" t="str">
        <f>'Source Term Template'!I196</f>
        <v/>
      </c>
      <c r="G194" s="1" t="str">
        <f>'Source Term Template'!J196</f>
        <v/>
      </c>
      <c r="H194" s="44" t="str">
        <f>'Source Term Template'!K196</f>
        <v/>
      </c>
    </row>
    <row r="195" spans="1:8" x14ac:dyDescent="0.2">
      <c r="A195" s="2" t="str">
        <f>IF('Source Term Template'!A197=0,"",'Source Term Template'!A197)</f>
        <v>Ir-194m</v>
      </c>
      <c r="B195" s="1" t="str">
        <f>IF('Source Term Template'!E197=0,"",'Source Term Template'!E197)</f>
        <v/>
      </c>
      <c r="C195" s="1" t="str">
        <f>'Source Term Template'!G197</f>
        <v>no DCF</v>
      </c>
      <c r="D195" s="1">
        <f>'Source Term Template'!H197</f>
        <v>9.9999999999999995E-7</v>
      </c>
      <c r="E195" s="1">
        <f>'Source Term Template'!F197</f>
        <v>1.0000000000000018E-4</v>
      </c>
      <c r="F195" s="1" t="str">
        <f>'Source Term Template'!I197</f>
        <v/>
      </c>
      <c r="G195" s="1" t="str">
        <f>'Source Term Template'!J197</f>
        <v/>
      </c>
      <c r="H195" s="44" t="str">
        <f>'Source Term Template'!K197</f>
        <v/>
      </c>
    </row>
    <row r="196" spans="1:8" x14ac:dyDescent="0.2">
      <c r="A196" s="2" t="str">
        <f>IF('Source Term Template'!A198=0,"",'Source Term Template'!A198)</f>
        <v>K-40</v>
      </c>
      <c r="B196" s="1" t="str">
        <f>IF('Source Term Template'!E198=0,"",'Source Term Template'!E198)</f>
        <v/>
      </c>
      <c r="C196" s="1">
        <f>'Source Term Template'!G198</f>
        <v>2.3E-2</v>
      </c>
      <c r="D196" s="1">
        <f>'Source Term Template'!H198</f>
        <v>9.9999999999999995E-7</v>
      </c>
      <c r="E196" s="1">
        <f>'Source Term Template'!F198</f>
        <v>1.0000000000000018E-4</v>
      </c>
      <c r="F196" s="1">
        <f>'Source Term Template'!I198</f>
        <v>0</v>
      </c>
      <c r="G196" s="1">
        <f>'Source Term Template'!J198</f>
        <v>0</v>
      </c>
      <c r="H196" s="44">
        <f>'Source Term Template'!K198</f>
        <v>0</v>
      </c>
    </row>
    <row r="197" spans="1:8" x14ac:dyDescent="0.2">
      <c r="A197" s="2" t="str">
        <f>IF('Source Term Template'!A199=0,"",'Source Term Template'!A199)</f>
        <v>K-42</v>
      </c>
      <c r="B197" s="1" t="str">
        <f>IF('Source Term Template'!E199=0,"",'Source Term Template'!E199)</f>
        <v/>
      </c>
      <c r="C197" s="1">
        <f>'Source Term Template'!G199</f>
        <v>2.0999999999999998E-6</v>
      </c>
      <c r="D197" s="1">
        <f>'Source Term Template'!H199</f>
        <v>9.9999999999999995E-7</v>
      </c>
      <c r="E197" s="1">
        <f>'Source Term Template'!F199</f>
        <v>1.0000000000000018E-4</v>
      </c>
      <c r="F197" s="1">
        <f>'Source Term Template'!I199</f>
        <v>0</v>
      </c>
      <c r="G197" s="1">
        <f>'Source Term Template'!J199</f>
        <v>0</v>
      </c>
      <c r="H197" s="44">
        <f>'Source Term Template'!K199</f>
        <v>0</v>
      </c>
    </row>
    <row r="198" spans="1:8" x14ac:dyDescent="0.2">
      <c r="A198" s="2" t="str">
        <f>IF('Source Term Template'!A200=0,"",'Source Term Template'!A200)</f>
        <v>K-43</v>
      </c>
      <c r="B198" s="1" t="str">
        <f>IF('Source Term Template'!E200=0,"",'Source Term Template'!E200)</f>
        <v/>
      </c>
      <c r="C198" s="1">
        <f>'Source Term Template'!G200</f>
        <v>5.8000000000000004E-6</v>
      </c>
      <c r="D198" s="1">
        <f>'Source Term Template'!H200</f>
        <v>9.9999999999999995E-7</v>
      </c>
      <c r="E198" s="1">
        <f>'Source Term Template'!F200</f>
        <v>1.0000000000000018E-4</v>
      </c>
      <c r="F198" s="1">
        <f>'Source Term Template'!I200</f>
        <v>0</v>
      </c>
      <c r="G198" s="1">
        <f>'Source Term Template'!J200</f>
        <v>0</v>
      </c>
      <c r="H198" s="44">
        <f>'Source Term Template'!K200</f>
        <v>0</v>
      </c>
    </row>
    <row r="199" spans="1:8" x14ac:dyDescent="0.2">
      <c r="A199" s="2" t="str">
        <f>IF('Source Term Template'!A201=0,"",'Source Term Template'!A201)</f>
        <v>Kr-79</v>
      </c>
      <c r="B199" s="1" t="str">
        <f>IF('Source Term Template'!E201=0,"",'Source Term Template'!E201)</f>
        <v/>
      </c>
      <c r="C199" s="1">
        <f>'Source Term Template'!G201</f>
        <v>7.7000000000000004E-7</v>
      </c>
      <c r="D199" s="1">
        <f>'Source Term Template'!H201</f>
        <v>1</v>
      </c>
      <c r="E199" s="1">
        <f>'Source Term Template'!F201</f>
        <v>1</v>
      </c>
      <c r="F199" s="1">
        <f>'Source Term Template'!I201</f>
        <v>0</v>
      </c>
      <c r="G199" s="1">
        <f>'Source Term Template'!J201</f>
        <v>0</v>
      </c>
      <c r="H199" s="44">
        <f>'Source Term Template'!K201</f>
        <v>0</v>
      </c>
    </row>
    <row r="200" spans="1:8" x14ac:dyDescent="0.2">
      <c r="A200" s="2" t="str">
        <f>IF('Source Term Template'!A202=0,"",'Source Term Template'!A202)</f>
        <v>Kr-81</v>
      </c>
      <c r="B200" s="1" t="str">
        <f>IF('Source Term Template'!E202=0,"",'Source Term Template'!E202)</f>
        <v/>
      </c>
      <c r="C200" s="1" t="str">
        <f>'Source Term Template'!G202</f>
        <v>no DCF</v>
      </c>
      <c r="D200" s="1">
        <f>'Source Term Template'!H202</f>
        <v>1</v>
      </c>
      <c r="E200" s="1">
        <f>'Source Term Template'!F202</f>
        <v>1</v>
      </c>
      <c r="F200" s="1" t="str">
        <f>'Source Term Template'!I202</f>
        <v/>
      </c>
      <c r="G200" s="1" t="str">
        <f>'Source Term Template'!J202</f>
        <v/>
      </c>
      <c r="H200" s="44" t="str">
        <f>'Source Term Template'!K202</f>
        <v/>
      </c>
    </row>
    <row r="201" spans="1:8" x14ac:dyDescent="0.2">
      <c r="A201" s="2" t="str">
        <f>IF('Source Term Template'!A203=0,"",'Source Term Template'!A203)</f>
        <v>Kr-83m</v>
      </c>
      <c r="B201" s="1" t="str">
        <f>IF('Source Term Template'!E203=0,"",'Source Term Template'!E203)</f>
        <v/>
      </c>
      <c r="C201" s="1">
        <f>'Source Term Template'!G203</f>
        <v>6.4000000000000002E-12</v>
      </c>
      <c r="D201" s="1">
        <f>'Source Term Template'!H203</f>
        <v>1</v>
      </c>
      <c r="E201" s="1">
        <f>'Source Term Template'!F203</f>
        <v>1</v>
      </c>
      <c r="F201" s="1">
        <f>'Source Term Template'!I203</f>
        <v>0</v>
      </c>
      <c r="G201" s="1">
        <f>'Source Term Template'!J203</f>
        <v>0</v>
      </c>
      <c r="H201" s="44">
        <f>'Source Term Template'!K203</f>
        <v>0</v>
      </c>
    </row>
    <row r="202" spans="1:8" x14ac:dyDescent="0.2">
      <c r="A202" s="2" t="str">
        <f>IF('Source Term Template'!A204=0,"",'Source Term Template'!A204)</f>
        <v>Kr-85</v>
      </c>
      <c r="B202" s="1" t="str">
        <f>IF('Source Term Template'!E204=0,"",'Source Term Template'!E204)</f>
        <v/>
      </c>
      <c r="C202" s="1">
        <f>'Source Term Template'!G204</f>
        <v>2E-8</v>
      </c>
      <c r="D202" s="1">
        <f>'Source Term Template'!H204</f>
        <v>1</v>
      </c>
      <c r="E202" s="1">
        <f>'Source Term Template'!F204</f>
        <v>1</v>
      </c>
      <c r="F202" s="1">
        <f>'Source Term Template'!I204</f>
        <v>0</v>
      </c>
      <c r="G202" s="1">
        <f>'Source Term Template'!J204</f>
        <v>0</v>
      </c>
      <c r="H202" s="44">
        <f>'Source Term Template'!K204</f>
        <v>0</v>
      </c>
    </row>
    <row r="203" spans="1:8" x14ac:dyDescent="0.2">
      <c r="A203" s="2" t="str">
        <f>IF('Source Term Template'!A205=0,"",'Source Term Template'!A205)</f>
        <v>Kr-85m</v>
      </c>
      <c r="B203" s="1" t="str">
        <f>IF('Source Term Template'!E205=0,"",'Source Term Template'!E205)</f>
        <v/>
      </c>
      <c r="C203" s="1">
        <f>'Source Term Template'!G205</f>
        <v>1.6999999999999999E-7</v>
      </c>
      <c r="D203" s="1">
        <f>'Source Term Template'!H205</f>
        <v>1</v>
      </c>
      <c r="E203" s="1">
        <f>'Source Term Template'!F205</f>
        <v>1</v>
      </c>
      <c r="F203" s="1">
        <f>'Source Term Template'!I205</f>
        <v>0</v>
      </c>
      <c r="G203" s="1">
        <f>'Source Term Template'!J205</f>
        <v>0</v>
      </c>
      <c r="H203" s="44">
        <f>'Source Term Template'!K205</f>
        <v>0</v>
      </c>
    </row>
    <row r="204" spans="1:8" x14ac:dyDescent="0.2">
      <c r="A204" s="2" t="str">
        <f>IF('Source Term Template'!A206=0,"",'Source Term Template'!A206)</f>
        <v>Kr-87</v>
      </c>
      <c r="B204" s="1" t="str">
        <f>IF('Source Term Template'!E206=0,"",'Source Term Template'!E206)</f>
        <v/>
      </c>
      <c r="C204" s="1">
        <f>'Source Term Template'!G206</f>
        <v>9.2999999999999999E-8</v>
      </c>
      <c r="D204" s="1">
        <f>'Source Term Template'!H206</f>
        <v>1</v>
      </c>
      <c r="E204" s="1">
        <f>'Source Term Template'!F206</f>
        <v>1</v>
      </c>
      <c r="F204" s="1">
        <f>'Source Term Template'!I206</f>
        <v>0</v>
      </c>
      <c r="G204" s="1">
        <f>'Source Term Template'!J206</f>
        <v>0</v>
      </c>
      <c r="H204" s="44">
        <f>'Source Term Template'!K206</f>
        <v>0</v>
      </c>
    </row>
    <row r="205" spans="1:8" x14ac:dyDescent="0.2">
      <c r="A205" s="2" t="str">
        <f>IF('Source Term Template'!A207=0,"",'Source Term Template'!A207)</f>
        <v>Kr-88</v>
      </c>
      <c r="B205" s="1" t="str">
        <f>IF('Source Term Template'!E207=0,"",'Source Term Template'!E207)</f>
        <v/>
      </c>
      <c r="C205" s="1">
        <f>'Source Term Template'!G207</f>
        <v>1.5999999999999999E-6</v>
      </c>
      <c r="D205" s="1">
        <f>'Source Term Template'!H207</f>
        <v>1</v>
      </c>
      <c r="E205" s="1">
        <f>'Source Term Template'!F207</f>
        <v>1</v>
      </c>
      <c r="F205" s="1">
        <f>'Source Term Template'!I207</f>
        <v>0</v>
      </c>
      <c r="G205" s="1">
        <f>'Source Term Template'!J207</f>
        <v>0</v>
      </c>
      <c r="H205" s="44">
        <f>'Source Term Template'!K207</f>
        <v>0</v>
      </c>
    </row>
    <row r="206" spans="1:8" x14ac:dyDescent="0.2">
      <c r="A206" s="2" t="str">
        <f>IF('Source Term Template'!A208=0,"",'Source Term Template'!A208)</f>
        <v>Kr-89</v>
      </c>
      <c r="B206" s="1" t="str">
        <f>IF('Source Term Template'!E208=0,"",'Source Term Template'!E208)</f>
        <v/>
      </c>
      <c r="C206" s="1">
        <f>'Source Term Template'!G208</f>
        <v>7.3E-9</v>
      </c>
      <c r="D206" s="1">
        <f>'Source Term Template'!H208</f>
        <v>1</v>
      </c>
      <c r="E206" s="1">
        <f>'Source Term Template'!F208</f>
        <v>1</v>
      </c>
      <c r="F206" s="1">
        <f>'Source Term Template'!I208</f>
        <v>0</v>
      </c>
      <c r="G206" s="1">
        <f>'Source Term Template'!J208</f>
        <v>0</v>
      </c>
      <c r="H206" s="44">
        <f>'Source Term Template'!K208</f>
        <v>0</v>
      </c>
    </row>
    <row r="207" spans="1:8" x14ac:dyDescent="0.2">
      <c r="A207" s="2" t="str">
        <f>IF('Source Term Template'!A209=0,"",'Source Term Template'!A209)</f>
        <v>La-137</v>
      </c>
      <c r="B207" s="1" t="str">
        <f>IF('Source Term Template'!E209=0,"",'Source Term Template'!E209)</f>
        <v/>
      </c>
      <c r="C207" s="1" t="str">
        <f>'Source Term Template'!G209</f>
        <v>no DCF</v>
      </c>
      <c r="D207" s="1">
        <f>'Source Term Template'!H209</f>
        <v>9.9999999999999995E-7</v>
      </c>
      <c r="E207" s="1">
        <f>'Source Term Template'!F209</f>
        <v>1.0000000000000018E-4</v>
      </c>
      <c r="F207" s="1" t="str">
        <f>'Source Term Template'!I209</f>
        <v/>
      </c>
      <c r="G207" s="1" t="str">
        <f>'Source Term Template'!J209</f>
        <v/>
      </c>
      <c r="H207" s="44" t="str">
        <f>'Source Term Template'!K209</f>
        <v/>
      </c>
    </row>
    <row r="208" spans="1:8" x14ac:dyDescent="0.2">
      <c r="A208" s="2" t="str">
        <f>IF('Source Term Template'!A210=0,"",'Source Term Template'!A210)</f>
        <v>La-140</v>
      </c>
      <c r="B208" s="1" t="str">
        <f>IF('Source Term Template'!E210=0,"",'Source Term Template'!E210)</f>
        <v/>
      </c>
      <c r="C208" s="1">
        <f>'Source Term Template'!G210</f>
        <v>2.3E-5</v>
      </c>
      <c r="D208" s="1">
        <f>'Source Term Template'!H210</f>
        <v>9.9999999999999995E-7</v>
      </c>
      <c r="E208" s="1">
        <f>'Source Term Template'!F210</f>
        <v>1.0000000000000018E-4</v>
      </c>
      <c r="F208" s="1">
        <f>'Source Term Template'!I210</f>
        <v>0</v>
      </c>
      <c r="G208" s="1">
        <f>'Source Term Template'!J210</f>
        <v>0</v>
      </c>
      <c r="H208" s="44">
        <f>'Source Term Template'!K210</f>
        <v>0</v>
      </c>
    </row>
    <row r="209" spans="1:8" x14ac:dyDescent="0.2">
      <c r="A209" s="2" t="str">
        <f>IF('Source Term Template'!A211=0,"",'Source Term Template'!A211)</f>
        <v>La-141</v>
      </c>
      <c r="B209" s="1" t="str">
        <f>IF('Source Term Template'!E211=0,"",'Source Term Template'!E211)</f>
        <v/>
      </c>
      <c r="C209" s="1" t="str">
        <f>'Source Term Template'!G211</f>
        <v>no DCF</v>
      </c>
      <c r="D209" s="1">
        <f>'Source Term Template'!H211</f>
        <v>9.9999999999999995E-7</v>
      </c>
      <c r="E209" s="1">
        <f>'Source Term Template'!F211</f>
        <v>1.0000000000000018E-4</v>
      </c>
      <c r="F209" s="1" t="str">
        <f>'Source Term Template'!I211</f>
        <v/>
      </c>
      <c r="G209" s="1" t="str">
        <f>'Source Term Template'!J211</f>
        <v/>
      </c>
      <c r="H209" s="44" t="str">
        <f>'Source Term Template'!K211</f>
        <v/>
      </c>
    </row>
    <row r="210" spans="1:8" x14ac:dyDescent="0.2">
      <c r="A210" s="2" t="str">
        <f>IF('Source Term Template'!A212=0,"",'Source Term Template'!A212)</f>
        <v>La-142</v>
      </c>
      <c r="B210" s="1" t="str">
        <f>IF('Source Term Template'!E212=0,"",'Source Term Template'!E212)</f>
        <v/>
      </c>
      <c r="C210" s="1">
        <f>'Source Term Template'!G212</f>
        <v>3.7E-7</v>
      </c>
      <c r="D210" s="1">
        <f>'Source Term Template'!H212</f>
        <v>9.9999999999999995E-7</v>
      </c>
      <c r="E210" s="1">
        <f>'Source Term Template'!F212</f>
        <v>1.0000000000000018E-4</v>
      </c>
      <c r="F210" s="1">
        <f>'Source Term Template'!I212</f>
        <v>0</v>
      </c>
      <c r="G210" s="1">
        <f>'Source Term Template'!J212</f>
        <v>0</v>
      </c>
      <c r="H210" s="44">
        <f>'Source Term Template'!K212</f>
        <v>0</v>
      </c>
    </row>
    <row r="211" spans="1:8" x14ac:dyDescent="0.2">
      <c r="A211" s="2" t="str">
        <f>IF('Source Term Template'!A213=0,"",'Source Term Template'!A213)</f>
        <v>La-143</v>
      </c>
      <c r="B211" s="1" t="str">
        <f>IF('Source Term Template'!E213=0,"",'Source Term Template'!E213)</f>
        <v/>
      </c>
      <c r="C211" s="1" t="str">
        <f>'Source Term Template'!G213</f>
        <v>no DCF</v>
      </c>
      <c r="D211" s="1">
        <f>'Source Term Template'!H213</f>
        <v>9.9999999999999995E-7</v>
      </c>
      <c r="E211" s="1">
        <f>'Source Term Template'!F213</f>
        <v>1.0000000000000018E-4</v>
      </c>
      <c r="F211" s="1" t="str">
        <f>'Source Term Template'!I213</f>
        <v/>
      </c>
      <c r="G211" s="1" t="str">
        <f>'Source Term Template'!J213</f>
        <v/>
      </c>
      <c r="H211" s="44" t="str">
        <f>'Source Term Template'!K213</f>
        <v/>
      </c>
    </row>
    <row r="212" spans="1:8" x14ac:dyDescent="0.2">
      <c r="A212" s="2" t="str">
        <f>IF('Source Term Template'!A214=0,"",'Source Term Template'!A214)</f>
        <v>Lu-176</v>
      </c>
      <c r="B212" s="1" t="str">
        <f>IF('Source Term Template'!E214=0,"",'Source Term Template'!E214)</f>
        <v/>
      </c>
      <c r="C212" s="1" t="str">
        <f>'Source Term Template'!G214</f>
        <v>no DCF</v>
      </c>
      <c r="D212" s="1">
        <f>'Source Term Template'!H214</f>
        <v>9.9999999999999995E-7</v>
      </c>
      <c r="E212" s="1">
        <f>'Source Term Template'!F214</f>
        <v>1.0000000000000018E-4</v>
      </c>
      <c r="F212" s="1" t="str">
        <f>'Source Term Template'!I214</f>
        <v/>
      </c>
      <c r="G212" s="1" t="str">
        <f>'Source Term Template'!J214</f>
        <v/>
      </c>
      <c r="H212" s="44" t="str">
        <f>'Source Term Template'!K214</f>
        <v/>
      </c>
    </row>
    <row r="213" spans="1:8" x14ac:dyDescent="0.2">
      <c r="A213" s="2" t="str">
        <f>IF('Source Term Template'!A215=0,"",'Source Term Template'!A215)</f>
        <v>Lu-176m</v>
      </c>
      <c r="B213" s="1" t="str">
        <f>IF('Source Term Template'!E215=0,"",'Source Term Template'!E215)</f>
        <v/>
      </c>
      <c r="C213" s="1" t="str">
        <f>'Source Term Template'!G215</f>
        <v>no DCF</v>
      </c>
      <c r="D213" s="1">
        <f>'Source Term Template'!H215</f>
        <v>9.9999999999999995E-7</v>
      </c>
      <c r="E213" s="1">
        <f>'Source Term Template'!F215</f>
        <v>1.0000000000000018E-4</v>
      </c>
      <c r="F213" s="1" t="str">
        <f>'Source Term Template'!I215</f>
        <v/>
      </c>
      <c r="G213" s="1" t="str">
        <f>'Source Term Template'!J215</f>
        <v/>
      </c>
      <c r="H213" s="44" t="str">
        <f>'Source Term Template'!K215</f>
        <v/>
      </c>
    </row>
    <row r="214" spans="1:8" x14ac:dyDescent="0.2">
      <c r="A214" s="2" t="str">
        <f>IF('Source Term Template'!A216=0,"",'Source Term Template'!A216)</f>
        <v>Lu-177</v>
      </c>
      <c r="B214" s="1" t="str">
        <f>IF('Source Term Template'!E216=0,"",'Source Term Template'!E216)</f>
        <v/>
      </c>
      <c r="C214" s="1" t="str">
        <f>'Source Term Template'!G216</f>
        <v>no DCF</v>
      </c>
      <c r="D214" s="1">
        <f>'Source Term Template'!H216</f>
        <v>9.9999999999999995E-7</v>
      </c>
      <c r="E214" s="1">
        <f>'Source Term Template'!F216</f>
        <v>1.0000000000000018E-4</v>
      </c>
      <c r="F214" s="1" t="str">
        <f>'Source Term Template'!I216</f>
        <v/>
      </c>
      <c r="G214" s="1" t="str">
        <f>'Source Term Template'!J216</f>
        <v/>
      </c>
      <c r="H214" s="44" t="str">
        <f>'Source Term Template'!K216</f>
        <v/>
      </c>
    </row>
    <row r="215" spans="1:8" x14ac:dyDescent="0.2">
      <c r="A215" s="2" t="str">
        <f>IF('Source Term Template'!A217=0,"",'Source Term Template'!A217)</f>
        <v>Lu-177m</v>
      </c>
      <c r="B215" s="1" t="str">
        <f>IF('Source Term Template'!E217=0,"",'Source Term Template'!E217)</f>
        <v/>
      </c>
      <c r="C215" s="1" t="str">
        <f>'Source Term Template'!G217</f>
        <v>no DCF</v>
      </c>
      <c r="D215" s="1">
        <f>'Source Term Template'!H217</f>
        <v>9.9999999999999995E-7</v>
      </c>
      <c r="E215" s="1">
        <f>'Source Term Template'!F217</f>
        <v>1.0000000000000018E-4</v>
      </c>
      <c r="F215" s="1" t="str">
        <f>'Source Term Template'!I217</f>
        <v/>
      </c>
      <c r="G215" s="1" t="str">
        <f>'Source Term Template'!J217</f>
        <v/>
      </c>
      <c r="H215" s="44" t="str">
        <f>'Source Term Template'!K217</f>
        <v/>
      </c>
    </row>
    <row r="216" spans="1:8" x14ac:dyDescent="0.2">
      <c r="A216" s="2" t="str">
        <f>IF('Source Term Template'!A218=0,"",'Source Term Template'!A218)</f>
        <v>Mg-27</v>
      </c>
      <c r="B216" s="1" t="str">
        <f>IF('Source Term Template'!E218=0,"",'Source Term Template'!E218)</f>
        <v/>
      </c>
      <c r="C216" s="1" t="str">
        <f>'Source Term Template'!G218</f>
        <v>no DCF</v>
      </c>
      <c r="D216" s="1">
        <f>'Source Term Template'!H218</f>
        <v>9.9999999999999995E-7</v>
      </c>
      <c r="E216" s="1">
        <f>'Source Term Template'!F218</f>
        <v>1.0000000000000018E-4</v>
      </c>
      <c r="F216" s="1" t="str">
        <f>'Source Term Template'!I218</f>
        <v/>
      </c>
      <c r="G216" s="1" t="str">
        <f>'Source Term Template'!J218</f>
        <v/>
      </c>
      <c r="H216" s="44" t="str">
        <f>'Source Term Template'!K218</f>
        <v/>
      </c>
    </row>
    <row r="217" spans="1:8" x14ac:dyDescent="0.2">
      <c r="A217" s="2" t="str">
        <f>IF('Source Term Template'!A219=0,"",'Source Term Template'!A219)</f>
        <v>Mn-53</v>
      </c>
      <c r="B217" s="1" t="str">
        <f>IF('Source Term Template'!E219=0,"",'Source Term Template'!E219)</f>
        <v/>
      </c>
      <c r="C217" s="1">
        <f>'Source Term Template'!G219</f>
        <v>2.0000000000000002E-5</v>
      </c>
      <c r="D217" s="1">
        <f>'Source Term Template'!H219</f>
        <v>9.9999999999999995E-7</v>
      </c>
      <c r="E217" s="1">
        <f>'Source Term Template'!F219</f>
        <v>1.0000000000000018E-4</v>
      </c>
      <c r="F217" s="1">
        <f>'Source Term Template'!I219</f>
        <v>0</v>
      </c>
      <c r="G217" s="1">
        <f>'Source Term Template'!J219</f>
        <v>0</v>
      </c>
      <c r="H217" s="44">
        <f>'Source Term Template'!K219</f>
        <v>0</v>
      </c>
    </row>
    <row r="218" spans="1:8" x14ac:dyDescent="0.2">
      <c r="A218" s="2" t="str">
        <f>IF('Source Term Template'!A220=0,"",'Source Term Template'!A220)</f>
        <v>Mn-54</v>
      </c>
      <c r="B218" s="1" t="str">
        <f>IF('Source Term Template'!E220=0,"",'Source Term Template'!E220)</f>
        <v/>
      </c>
      <c r="C218" s="1">
        <f>'Source Term Template'!G220</f>
        <v>1.1000000000000001E-3</v>
      </c>
      <c r="D218" s="1">
        <f>'Source Term Template'!H220</f>
        <v>9.9999999999999995E-7</v>
      </c>
      <c r="E218" s="1">
        <f>'Source Term Template'!F220</f>
        <v>1.0000000000000018E-4</v>
      </c>
      <c r="F218" s="1">
        <f>'Source Term Template'!I220</f>
        <v>0</v>
      </c>
      <c r="G218" s="1">
        <f>'Source Term Template'!J220</f>
        <v>0</v>
      </c>
      <c r="H218" s="44">
        <f>'Source Term Template'!K220</f>
        <v>0</v>
      </c>
    </row>
    <row r="219" spans="1:8" x14ac:dyDescent="0.2">
      <c r="A219" s="2" t="str">
        <f>IF('Source Term Template'!A221=0,"",'Source Term Template'!A221)</f>
        <v>Mn-56</v>
      </c>
      <c r="B219" s="1" t="str">
        <f>IF('Source Term Template'!E221=0,"",'Source Term Template'!E221)</f>
        <v/>
      </c>
      <c r="C219" s="1">
        <f>'Source Term Template'!G221</f>
        <v>8.0999999999999997E-7</v>
      </c>
      <c r="D219" s="1">
        <f>'Source Term Template'!H221</f>
        <v>9.9999999999999995E-7</v>
      </c>
      <c r="E219" s="1">
        <f>'Source Term Template'!F221</f>
        <v>1.0000000000000018E-4</v>
      </c>
      <c r="F219" s="1">
        <f>'Source Term Template'!I221</f>
        <v>0</v>
      </c>
      <c r="G219" s="1">
        <f>'Source Term Template'!J221</f>
        <v>0</v>
      </c>
      <c r="H219" s="44">
        <f>'Source Term Template'!K221</f>
        <v>0</v>
      </c>
    </row>
    <row r="220" spans="1:8" x14ac:dyDescent="0.2">
      <c r="A220" s="2" t="str">
        <f>IF('Source Term Template'!A222=0,"",'Source Term Template'!A222)</f>
        <v>Mo-93</v>
      </c>
      <c r="B220" s="1" t="str">
        <f>IF('Source Term Template'!E222=0,"",'Source Term Template'!E222)</f>
        <v/>
      </c>
      <c r="C220" s="1">
        <f>'Source Term Template'!G222</f>
        <v>8.0999999999999996E-4</v>
      </c>
      <c r="D220" s="1">
        <f>'Source Term Template'!H222</f>
        <v>9.9999999999999995E-7</v>
      </c>
      <c r="E220" s="1">
        <f>'Source Term Template'!F222</f>
        <v>1.0000000000000018E-4</v>
      </c>
      <c r="F220" s="1">
        <f>'Source Term Template'!I222</f>
        <v>0</v>
      </c>
      <c r="G220" s="1">
        <f>'Source Term Template'!J222</f>
        <v>0</v>
      </c>
      <c r="H220" s="44">
        <f>'Source Term Template'!K222</f>
        <v>0</v>
      </c>
    </row>
    <row r="221" spans="1:8" x14ac:dyDescent="0.2">
      <c r="A221" s="2" t="str">
        <f>IF('Source Term Template'!A223=0,"",'Source Term Template'!A223)</f>
        <v>Mo-93m</v>
      </c>
      <c r="B221" s="1" t="str">
        <f>IF('Source Term Template'!E223=0,"",'Source Term Template'!E223)</f>
        <v/>
      </c>
      <c r="C221" s="1" t="str">
        <f>'Source Term Template'!G223</f>
        <v>no DCF</v>
      </c>
      <c r="D221" s="1">
        <f>'Source Term Template'!H223</f>
        <v>9.9999999999999995E-7</v>
      </c>
      <c r="E221" s="1">
        <f>'Source Term Template'!F223</f>
        <v>1.0000000000000018E-4</v>
      </c>
      <c r="F221" s="1" t="str">
        <f>'Source Term Template'!I223</f>
        <v/>
      </c>
      <c r="G221" s="1" t="str">
        <f>'Source Term Template'!J223</f>
        <v/>
      </c>
      <c r="H221" s="44" t="str">
        <f>'Source Term Template'!K223</f>
        <v/>
      </c>
    </row>
    <row r="222" spans="1:8" x14ac:dyDescent="0.2">
      <c r="A222" s="2" t="str">
        <f>IF('Source Term Template'!A224=0,"",'Source Term Template'!A224)</f>
        <v>Mo-99</v>
      </c>
      <c r="B222" s="1" t="str">
        <f>IF('Source Term Template'!E224=0,"",'Source Term Template'!E224)</f>
        <v/>
      </c>
      <c r="C222" s="1">
        <f>'Source Term Template'!G224</f>
        <v>7.7000000000000008E-6</v>
      </c>
      <c r="D222" s="1">
        <f>'Source Term Template'!H224</f>
        <v>9.9999999999999995E-7</v>
      </c>
      <c r="E222" s="1">
        <f>'Source Term Template'!F224</f>
        <v>1.0000000000000018E-4</v>
      </c>
      <c r="F222" s="1">
        <f>'Source Term Template'!I224</f>
        <v>0</v>
      </c>
      <c r="G222" s="1">
        <f>'Source Term Template'!J224</f>
        <v>0</v>
      </c>
      <c r="H222" s="44">
        <f>'Source Term Template'!K224</f>
        <v>0</v>
      </c>
    </row>
    <row r="223" spans="1:8" x14ac:dyDescent="0.2">
      <c r="A223" s="2" t="str">
        <f>IF('Source Term Template'!A225=0,"",'Source Term Template'!A225)</f>
        <v>Mo-101</v>
      </c>
      <c r="B223" s="1" t="str">
        <f>IF('Source Term Template'!E225=0,"",'Source Term Template'!E225)</f>
        <v/>
      </c>
      <c r="C223" s="1" t="str">
        <f>'Source Term Template'!G225</f>
        <v>no DCF</v>
      </c>
      <c r="D223" s="1">
        <f>'Source Term Template'!H225</f>
        <v>9.9999999999999995E-7</v>
      </c>
      <c r="E223" s="1">
        <f>'Source Term Template'!F225</f>
        <v>1.0000000000000018E-4</v>
      </c>
      <c r="F223" s="1" t="str">
        <f>'Source Term Template'!I225</f>
        <v/>
      </c>
      <c r="G223" s="1" t="str">
        <f>'Source Term Template'!J225</f>
        <v/>
      </c>
      <c r="H223" s="44" t="str">
        <f>'Source Term Template'!K225</f>
        <v/>
      </c>
    </row>
    <row r="224" spans="1:8" x14ac:dyDescent="0.2">
      <c r="A224" s="2" t="str">
        <f>IF('Source Term Template'!A226=0,"",'Source Term Template'!A226)</f>
        <v>Mo-102</v>
      </c>
      <c r="B224" s="1" t="str">
        <f>IF('Source Term Template'!E226=0,"",'Source Term Template'!E226)</f>
        <v/>
      </c>
      <c r="C224" s="1" t="str">
        <f>'Source Term Template'!G226</f>
        <v>no DCF</v>
      </c>
      <c r="D224" s="1">
        <f>'Source Term Template'!H226</f>
        <v>9.9999999999999995E-7</v>
      </c>
      <c r="E224" s="1">
        <f>'Source Term Template'!F226</f>
        <v>1.0000000000000018E-4</v>
      </c>
      <c r="F224" s="1" t="str">
        <f>'Source Term Template'!I226</f>
        <v/>
      </c>
      <c r="G224" s="1" t="str">
        <f>'Source Term Template'!J226</f>
        <v/>
      </c>
      <c r="H224" s="44" t="str">
        <f>'Source Term Template'!K226</f>
        <v/>
      </c>
    </row>
    <row r="225" spans="1:8" x14ac:dyDescent="0.2">
      <c r="A225" s="2" t="str">
        <f>IF('Source Term Template'!A227=0,"",'Source Term Template'!A227)</f>
        <v>Na-22</v>
      </c>
      <c r="B225" s="1" t="str">
        <f>IF('Source Term Template'!E227=0,"",'Source Term Template'!E227)</f>
        <v/>
      </c>
      <c r="C225" s="1">
        <f>'Source Term Template'!G227</f>
        <v>1.0999999999999999E-2</v>
      </c>
      <c r="D225" s="1">
        <f>'Source Term Template'!H227</f>
        <v>9.9999999999999995E-7</v>
      </c>
      <c r="E225" s="1">
        <f>'Source Term Template'!F227</f>
        <v>1.0000000000000018E-4</v>
      </c>
      <c r="F225" s="1">
        <f>'Source Term Template'!I227</f>
        <v>0</v>
      </c>
      <c r="G225" s="1">
        <f>'Source Term Template'!J227</f>
        <v>0</v>
      </c>
      <c r="H225" s="44">
        <f>'Source Term Template'!K227</f>
        <v>0</v>
      </c>
    </row>
    <row r="226" spans="1:8" x14ac:dyDescent="0.2">
      <c r="A226" s="2" t="str">
        <f>IF('Source Term Template'!A228=0,"",'Source Term Template'!A228)</f>
        <v>Na-24</v>
      </c>
      <c r="B226" s="1" t="str">
        <f>IF('Source Term Template'!E228=0,"",'Source Term Template'!E228)</f>
        <v/>
      </c>
      <c r="C226" s="1">
        <f>'Source Term Template'!G228</f>
        <v>1.4E-5</v>
      </c>
      <c r="D226" s="1">
        <f>'Source Term Template'!H228</f>
        <v>9.9999999999999995E-7</v>
      </c>
      <c r="E226" s="1">
        <f>'Source Term Template'!F228</f>
        <v>1.0000000000000018E-4</v>
      </c>
      <c r="F226" s="1">
        <f>'Source Term Template'!I228</f>
        <v>0</v>
      </c>
      <c r="G226" s="1">
        <f>'Source Term Template'!J228</f>
        <v>0</v>
      </c>
      <c r="H226" s="44">
        <f>'Source Term Template'!K228</f>
        <v>0</v>
      </c>
    </row>
    <row r="227" spans="1:8" x14ac:dyDescent="0.2">
      <c r="A227" s="2" t="str">
        <f>IF('Source Term Template'!A229=0,"",'Source Term Template'!A229)</f>
        <v>Nb-92</v>
      </c>
      <c r="B227" s="1" t="str">
        <f>IF('Source Term Template'!E229=0,"",'Source Term Template'!E229)</f>
        <v/>
      </c>
      <c r="C227" s="1" t="str">
        <f>'Source Term Template'!G229</f>
        <v>no DCF</v>
      </c>
      <c r="D227" s="1">
        <f>'Source Term Template'!H229</f>
        <v>9.9999999999999995E-7</v>
      </c>
      <c r="E227" s="1">
        <f>'Source Term Template'!F229</f>
        <v>1.0000000000000018E-4</v>
      </c>
      <c r="F227" s="1" t="str">
        <f>'Source Term Template'!I229</f>
        <v/>
      </c>
      <c r="G227" s="1" t="str">
        <f>'Source Term Template'!J229</f>
        <v/>
      </c>
      <c r="H227" s="44" t="str">
        <f>'Source Term Template'!K229</f>
        <v/>
      </c>
    </row>
    <row r="228" spans="1:8" x14ac:dyDescent="0.2">
      <c r="A228" s="2" t="str">
        <f>IF('Source Term Template'!A230=0,"",'Source Term Template'!A230)</f>
        <v>Nb-92m</v>
      </c>
      <c r="B228" s="1" t="str">
        <f>IF('Source Term Template'!E230=0,"",'Source Term Template'!E230)</f>
        <v/>
      </c>
      <c r="C228" s="1" t="str">
        <f>'Source Term Template'!G230</f>
        <v>no DCF</v>
      </c>
      <c r="D228" s="1">
        <f>'Source Term Template'!H230</f>
        <v>9.9999999999999995E-7</v>
      </c>
      <c r="E228" s="1">
        <f>'Source Term Template'!F230</f>
        <v>1.0000000000000018E-4</v>
      </c>
      <c r="F228" s="1" t="str">
        <f>'Source Term Template'!I230</f>
        <v/>
      </c>
      <c r="G228" s="1" t="str">
        <f>'Source Term Template'!J230</f>
        <v/>
      </c>
      <c r="H228" s="44" t="str">
        <f>'Source Term Template'!K230</f>
        <v/>
      </c>
    </row>
    <row r="229" spans="1:8" x14ac:dyDescent="0.2">
      <c r="A229" s="2" t="str">
        <f>IF('Source Term Template'!A231=0,"",'Source Term Template'!A231)</f>
        <v>Nb-93m</v>
      </c>
      <c r="B229" s="1" t="str">
        <f>IF('Source Term Template'!E231=0,"",'Source Term Template'!E231)</f>
        <v/>
      </c>
      <c r="C229" s="1">
        <f>'Source Term Template'!G231</f>
        <v>2.0000000000000002E-5</v>
      </c>
      <c r="D229" s="1">
        <f>'Source Term Template'!H231</f>
        <v>9.9999999999999995E-7</v>
      </c>
      <c r="E229" s="1">
        <f>'Source Term Template'!F231</f>
        <v>1.0000000000000018E-4</v>
      </c>
      <c r="F229" s="1">
        <f>'Source Term Template'!I231</f>
        <v>0</v>
      </c>
      <c r="G229" s="1">
        <f>'Source Term Template'!J231</f>
        <v>0</v>
      </c>
      <c r="H229" s="44">
        <f>'Source Term Template'!K231</f>
        <v>0</v>
      </c>
    </row>
    <row r="230" spans="1:8" x14ac:dyDescent="0.2">
      <c r="A230" s="2" t="str">
        <f>IF('Source Term Template'!A232=0,"",'Source Term Template'!A232)</f>
        <v>Nb-94</v>
      </c>
      <c r="B230" s="1" t="str">
        <f>IF('Source Term Template'!E232=0,"",'Source Term Template'!E232)</f>
        <v/>
      </c>
      <c r="C230" s="1">
        <f>'Source Term Template'!G232</f>
        <v>7.3999999999999996E-2</v>
      </c>
      <c r="D230" s="1">
        <f>'Source Term Template'!H232</f>
        <v>9.9999999999999995E-7</v>
      </c>
      <c r="E230" s="1">
        <f>'Source Term Template'!F232</f>
        <v>1.0000000000000018E-4</v>
      </c>
      <c r="F230" s="1">
        <f>'Source Term Template'!I232</f>
        <v>0</v>
      </c>
      <c r="G230" s="1">
        <f>'Source Term Template'!J232</f>
        <v>0</v>
      </c>
      <c r="H230" s="44">
        <f>'Source Term Template'!K232</f>
        <v>0</v>
      </c>
    </row>
    <row r="231" spans="1:8" x14ac:dyDescent="0.2">
      <c r="A231" s="2" t="str">
        <f>IF('Source Term Template'!A233=0,"",'Source Term Template'!A233)</f>
        <v>Nb-95</v>
      </c>
      <c r="B231" s="1" t="str">
        <f>IF('Source Term Template'!E233=0,"",'Source Term Template'!E233)</f>
        <v/>
      </c>
      <c r="C231" s="1">
        <f>'Source Term Template'!G233</f>
        <v>1.3999999999999999E-4</v>
      </c>
      <c r="D231" s="1">
        <f>'Source Term Template'!H233</f>
        <v>9.9999999999999995E-7</v>
      </c>
      <c r="E231" s="1">
        <f>'Source Term Template'!F233</f>
        <v>1.0000000000000018E-4</v>
      </c>
      <c r="F231" s="1">
        <f>'Source Term Template'!I233</f>
        <v>0</v>
      </c>
      <c r="G231" s="1">
        <f>'Source Term Template'!J233</f>
        <v>0</v>
      </c>
      <c r="H231" s="44">
        <f>'Source Term Template'!K233</f>
        <v>0</v>
      </c>
    </row>
    <row r="232" spans="1:8" x14ac:dyDescent="0.2">
      <c r="A232" s="2" t="str">
        <f>IF('Source Term Template'!A234=0,"",'Source Term Template'!A234)</f>
        <v>Nb-95m</v>
      </c>
      <c r="B232" s="1" t="str">
        <f>IF('Source Term Template'!E234=0,"",'Source Term Template'!E234)</f>
        <v/>
      </c>
      <c r="C232" s="1">
        <f>'Source Term Template'!G234</f>
        <v>1.5999999999999999E-5</v>
      </c>
      <c r="D232" s="1">
        <f>'Source Term Template'!H234</f>
        <v>9.9999999999999995E-7</v>
      </c>
      <c r="E232" s="1">
        <f>'Source Term Template'!F234</f>
        <v>1.0000000000000018E-4</v>
      </c>
      <c r="F232" s="1">
        <f>'Source Term Template'!I234</f>
        <v>0</v>
      </c>
      <c r="G232" s="1">
        <f>'Source Term Template'!J234</f>
        <v>0</v>
      </c>
      <c r="H232" s="44">
        <f>'Source Term Template'!K234</f>
        <v>0</v>
      </c>
    </row>
    <row r="233" spans="1:8" x14ac:dyDescent="0.2">
      <c r="A233" s="2" t="str">
        <f>IF('Source Term Template'!A235=0,"",'Source Term Template'!A235)</f>
        <v>Nb-96</v>
      </c>
      <c r="B233" s="1" t="str">
        <f>IF('Source Term Template'!E235=0,"",'Source Term Template'!E235)</f>
        <v/>
      </c>
      <c r="C233" s="1">
        <f>'Source Term Template'!G235</f>
        <v>1.4E-5</v>
      </c>
      <c r="D233" s="1">
        <f>'Source Term Template'!H235</f>
        <v>9.9999999999999995E-7</v>
      </c>
      <c r="E233" s="1">
        <f>'Source Term Template'!F235</f>
        <v>1.0000000000000018E-4</v>
      </c>
      <c r="F233" s="1">
        <f>'Source Term Template'!I235</f>
        <v>0</v>
      </c>
      <c r="G233" s="1">
        <f>'Source Term Template'!J235</f>
        <v>0</v>
      </c>
      <c r="H233" s="44">
        <f>'Source Term Template'!K235</f>
        <v>0</v>
      </c>
    </row>
    <row r="234" spans="1:8" x14ac:dyDescent="0.2">
      <c r="A234" s="2" t="str">
        <f>IF('Source Term Template'!A236=0,"",'Source Term Template'!A236)</f>
        <v>Nb-97</v>
      </c>
      <c r="B234" s="1" t="str">
        <f>IF('Source Term Template'!E236=0,"",'Source Term Template'!E236)</f>
        <v/>
      </c>
      <c r="C234" s="1">
        <f>'Source Term Template'!G236</f>
        <v>5.5000000000000003E-8</v>
      </c>
      <c r="D234" s="1">
        <f>'Source Term Template'!H236</f>
        <v>9.9999999999999995E-7</v>
      </c>
      <c r="E234" s="1">
        <f>'Source Term Template'!F236</f>
        <v>1.0000000000000018E-4</v>
      </c>
      <c r="F234" s="1">
        <f>'Source Term Template'!I236</f>
        <v>0</v>
      </c>
      <c r="G234" s="1">
        <f>'Source Term Template'!J236</f>
        <v>0</v>
      </c>
      <c r="H234" s="44">
        <f>'Source Term Template'!K236</f>
        <v>0</v>
      </c>
    </row>
    <row r="235" spans="1:8" x14ac:dyDescent="0.2">
      <c r="A235" s="2" t="str">
        <f>IF('Source Term Template'!A237=0,"",'Source Term Template'!A237)</f>
        <v>Nb-98m</v>
      </c>
      <c r="B235" s="1" t="str">
        <f>IF('Source Term Template'!E237=0,"",'Source Term Template'!E237)</f>
        <v/>
      </c>
      <c r="C235" s="1" t="str">
        <f>'Source Term Template'!G237</f>
        <v>no DCF</v>
      </c>
      <c r="D235" s="1">
        <f>'Source Term Template'!H237</f>
        <v>9.9999999999999995E-7</v>
      </c>
      <c r="E235" s="1">
        <f>'Source Term Template'!F237</f>
        <v>1.0000000000000018E-4</v>
      </c>
      <c r="F235" s="1" t="str">
        <f>'Source Term Template'!I237</f>
        <v/>
      </c>
      <c r="G235" s="1" t="str">
        <f>'Source Term Template'!J237</f>
        <v/>
      </c>
      <c r="H235" s="44" t="str">
        <f>'Source Term Template'!K237</f>
        <v/>
      </c>
    </row>
    <row r="236" spans="1:8" x14ac:dyDescent="0.2">
      <c r="A236" s="2" t="str">
        <f>IF('Source Term Template'!A238=0,"",'Source Term Template'!A238)</f>
        <v>Nb-99</v>
      </c>
      <c r="B236" s="1" t="str">
        <f>IF('Source Term Template'!E238=0,"",'Source Term Template'!E238)</f>
        <v/>
      </c>
      <c r="C236" s="1" t="str">
        <f>'Source Term Template'!G238</f>
        <v>no DCF</v>
      </c>
      <c r="D236" s="1">
        <f>'Source Term Template'!H238</f>
        <v>9.9999999999999995E-7</v>
      </c>
      <c r="E236" s="1">
        <f>'Source Term Template'!F238</f>
        <v>1.0000000000000018E-4</v>
      </c>
      <c r="F236" s="1" t="str">
        <f>'Source Term Template'!I238</f>
        <v/>
      </c>
      <c r="G236" s="1" t="str">
        <f>'Source Term Template'!J238</f>
        <v/>
      </c>
      <c r="H236" s="44" t="str">
        <f>'Source Term Template'!K238</f>
        <v/>
      </c>
    </row>
    <row r="237" spans="1:8" x14ac:dyDescent="0.2">
      <c r="A237" s="2" t="str">
        <f>IF('Source Term Template'!A239=0,"",'Source Term Template'!A239)</f>
        <v>Nb-99m</v>
      </c>
      <c r="B237" s="1" t="str">
        <f>IF('Source Term Template'!E239=0,"",'Source Term Template'!E239)</f>
        <v/>
      </c>
      <c r="C237" s="1" t="str">
        <f>'Source Term Template'!G239</f>
        <v>no DCF</v>
      </c>
      <c r="D237" s="1">
        <f>'Source Term Template'!H239</f>
        <v>9.9999999999999995E-7</v>
      </c>
      <c r="E237" s="1">
        <f>'Source Term Template'!F239</f>
        <v>1.0000000000000018E-4</v>
      </c>
      <c r="F237" s="1" t="str">
        <f>'Source Term Template'!I239</f>
        <v/>
      </c>
      <c r="G237" s="1" t="str">
        <f>'Source Term Template'!J239</f>
        <v/>
      </c>
      <c r="H237" s="44" t="str">
        <f>'Source Term Template'!K239</f>
        <v/>
      </c>
    </row>
    <row r="238" spans="1:8" x14ac:dyDescent="0.2">
      <c r="A238" s="2" t="str">
        <f>IF('Source Term Template'!A240=0,"",'Source Term Template'!A240)</f>
        <v>Nd-147</v>
      </c>
      <c r="B238" s="1" t="str">
        <f>IF('Source Term Template'!E240=0,"",'Source Term Template'!E240)</f>
        <v/>
      </c>
      <c r="C238" s="1">
        <f>'Source Term Template'!G240</f>
        <v>2.5000000000000001E-5</v>
      </c>
      <c r="D238" s="1">
        <f>'Source Term Template'!H240</f>
        <v>9.9999999999999995E-7</v>
      </c>
      <c r="E238" s="1">
        <f>'Source Term Template'!F240</f>
        <v>1.0000000000000018E-4</v>
      </c>
      <c r="F238" s="1">
        <f>'Source Term Template'!I240</f>
        <v>0</v>
      </c>
      <c r="G238" s="1">
        <f>'Source Term Template'!J240</f>
        <v>0</v>
      </c>
      <c r="H238" s="44">
        <f>'Source Term Template'!K240</f>
        <v>0</v>
      </c>
    </row>
    <row r="239" spans="1:8" x14ac:dyDescent="0.2">
      <c r="A239" s="2" t="str">
        <f>IF('Source Term Template'!A241=0,"",'Source Term Template'!A241)</f>
        <v>Nd-149</v>
      </c>
      <c r="B239" s="1" t="str">
        <f>IF('Source Term Template'!E241=0,"",'Source Term Template'!E241)</f>
        <v/>
      </c>
      <c r="C239" s="1" t="str">
        <f>'Source Term Template'!G241</f>
        <v>no DCF</v>
      </c>
      <c r="D239" s="1">
        <f>'Source Term Template'!H241</f>
        <v>9.9999999999999995E-7</v>
      </c>
      <c r="E239" s="1">
        <f>'Source Term Template'!F241</f>
        <v>1.0000000000000018E-4</v>
      </c>
      <c r="F239" s="1" t="str">
        <f>'Source Term Template'!I241</f>
        <v/>
      </c>
      <c r="G239" s="1" t="str">
        <f>'Source Term Template'!J241</f>
        <v/>
      </c>
      <c r="H239" s="44" t="str">
        <f>'Source Term Template'!K241</f>
        <v/>
      </c>
    </row>
    <row r="240" spans="1:8" x14ac:dyDescent="0.2">
      <c r="A240" s="2" t="str">
        <f>IF('Source Term Template'!A242=0,"",'Source Term Template'!A242)</f>
        <v>Nd-151</v>
      </c>
      <c r="B240" s="1" t="str">
        <f>IF('Source Term Template'!E242=0,"",'Source Term Template'!E242)</f>
        <v/>
      </c>
      <c r="C240" s="1" t="str">
        <f>'Source Term Template'!G242</f>
        <v>no DCF</v>
      </c>
      <c r="D240" s="1">
        <f>'Source Term Template'!H242</f>
        <v>9.9999999999999995E-7</v>
      </c>
      <c r="E240" s="1">
        <f>'Source Term Template'!F242</f>
        <v>1.0000000000000018E-4</v>
      </c>
      <c r="F240" s="1" t="str">
        <f>'Source Term Template'!I242</f>
        <v/>
      </c>
      <c r="G240" s="1" t="str">
        <f>'Source Term Template'!J242</f>
        <v/>
      </c>
      <c r="H240" s="44" t="str">
        <f>'Source Term Template'!K242</f>
        <v/>
      </c>
    </row>
    <row r="241" spans="1:8" x14ac:dyDescent="0.2">
      <c r="A241" s="2" t="str">
        <f>IF('Source Term Template'!A243=0,"",'Source Term Template'!A243)</f>
        <v>Nd-152</v>
      </c>
      <c r="B241" s="1" t="str">
        <f>IF('Source Term Template'!E243=0,"",'Source Term Template'!E243)</f>
        <v/>
      </c>
      <c r="C241" s="1" t="str">
        <f>'Source Term Template'!G243</f>
        <v>no DCF</v>
      </c>
      <c r="D241" s="1">
        <f>'Source Term Template'!H243</f>
        <v>9.9999999999999995E-7</v>
      </c>
      <c r="E241" s="1">
        <f>'Source Term Template'!F243</f>
        <v>1.0000000000000018E-4</v>
      </c>
      <c r="F241" s="1" t="str">
        <f>'Source Term Template'!I243</f>
        <v/>
      </c>
      <c r="G241" s="1" t="str">
        <f>'Source Term Template'!J243</f>
        <v/>
      </c>
      <c r="H241" s="44" t="str">
        <f>'Source Term Template'!K243</f>
        <v/>
      </c>
    </row>
    <row r="242" spans="1:8" x14ac:dyDescent="0.2">
      <c r="A242" s="2" t="str">
        <f>IF('Source Term Template'!A244=0,"",'Source Term Template'!A244)</f>
        <v>Ni-59</v>
      </c>
      <c r="B242" s="1" t="str">
        <f>IF('Source Term Template'!E244=0,"",'Source Term Template'!E244)</f>
        <v/>
      </c>
      <c r="C242" s="1">
        <f>'Source Term Template'!G244</f>
        <v>3.6999999999999998E-5</v>
      </c>
      <c r="D242" s="1">
        <f>'Source Term Template'!H244</f>
        <v>9.9999999999999995E-7</v>
      </c>
      <c r="E242" s="1">
        <f>'Source Term Template'!F244</f>
        <v>1.0000000000000018E-4</v>
      </c>
      <c r="F242" s="1">
        <f>'Source Term Template'!I244</f>
        <v>0</v>
      </c>
      <c r="G242" s="1">
        <f>'Source Term Template'!J244</f>
        <v>0</v>
      </c>
      <c r="H242" s="44">
        <f>'Source Term Template'!K244</f>
        <v>0</v>
      </c>
    </row>
    <row r="243" spans="1:8" x14ac:dyDescent="0.2">
      <c r="A243" s="2" t="str">
        <f>IF('Source Term Template'!A245=0,"",'Source Term Template'!A245)</f>
        <v>Ni-63</v>
      </c>
      <c r="B243" s="1" t="str">
        <f>IF('Source Term Template'!E245=0,"",'Source Term Template'!E245)</f>
        <v/>
      </c>
      <c r="C243" s="1">
        <f>'Source Term Template'!G245</f>
        <v>7.4999999999999993E-5</v>
      </c>
      <c r="D243" s="1">
        <f>'Source Term Template'!H245</f>
        <v>9.9999999999999995E-7</v>
      </c>
      <c r="E243" s="1">
        <f>'Source Term Template'!F245</f>
        <v>1.0000000000000018E-4</v>
      </c>
      <c r="F243" s="1">
        <f>'Source Term Template'!I245</f>
        <v>0</v>
      </c>
      <c r="G243" s="1">
        <f>'Source Term Template'!J245</f>
        <v>0</v>
      </c>
      <c r="H243" s="44">
        <f>'Source Term Template'!K245</f>
        <v>0</v>
      </c>
    </row>
    <row r="244" spans="1:8" x14ac:dyDescent="0.2">
      <c r="A244" s="2" t="str">
        <f>IF('Source Term Template'!A246=0,"",'Source Term Template'!A246)</f>
        <v>Ni-65</v>
      </c>
      <c r="B244" s="1" t="str">
        <f>IF('Source Term Template'!E246=0,"",'Source Term Template'!E246)</f>
        <v/>
      </c>
      <c r="C244" s="1" t="str">
        <f>'Source Term Template'!G246</f>
        <v>no DCF</v>
      </c>
      <c r="D244" s="1">
        <f>'Source Term Template'!H246</f>
        <v>9.9999999999999995E-7</v>
      </c>
      <c r="E244" s="1">
        <f>'Source Term Template'!F246</f>
        <v>1.0000000000000018E-4</v>
      </c>
      <c r="F244" s="1" t="str">
        <f>'Source Term Template'!I246</f>
        <v/>
      </c>
      <c r="G244" s="1" t="str">
        <f>'Source Term Template'!J246</f>
        <v/>
      </c>
      <c r="H244" s="44" t="str">
        <f>'Source Term Template'!K246</f>
        <v/>
      </c>
    </row>
    <row r="245" spans="1:8" x14ac:dyDescent="0.2">
      <c r="A245" s="2" t="str">
        <f>IF('Source Term Template'!A247=0,"",'Source Term Template'!A247)</f>
        <v>Ni-66</v>
      </c>
      <c r="B245" s="1" t="str">
        <f>IF('Source Term Template'!E247=0,"",'Source Term Template'!E247)</f>
        <v/>
      </c>
      <c r="C245" s="1" t="str">
        <f>'Source Term Template'!G247</f>
        <v>no DCF</v>
      </c>
      <c r="D245" s="1">
        <f>'Source Term Template'!H247</f>
        <v>9.9999999999999995E-7</v>
      </c>
      <c r="E245" s="1">
        <f>'Source Term Template'!F247</f>
        <v>1.0000000000000018E-4</v>
      </c>
      <c r="F245" s="1" t="str">
        <f>'Source Term Template'!I247</f>
        <v/>
      </c>
      <c r="G245" s="1" t="str">
        <f>'Source Term Template'!J247</f>
        <v/>
      </c>
      <c r="H245" s="44" t="str">
        <f>'Source Term Template'!K247</f>
        <v/>
      </c>
    </row>
    <row r="246" spans="1:8" x14ac:dyDescent="0.2">
      <c r="A246" s="2" t="str">
        <f>IF('Source Term Template'!A248=0,"",'Source Term Template'!A248)</f>
        <v>Np-235</v>
      </c>
      <c r="B246" s="1" t="str">
        <f>IF('Source Term Template'!E248=0,"",'Source Term Template'!E248)</f>
        <v/>
      </c>
      <c r="C246" s="1" t="str">
        <f>'Source Term Template'!G248</f>
        <v>no DCF</v>
      </c>
      <c r="D246" s="1">
        <f>'Source Term Template'!H248</f>
        <v>9.9999999999999995E-7</v>
      </c>
      <c r="E246" s="1">
        <f>'Source Term Template'!F248</f>
        <v>1.0000000000000018E-4</v>
      </c>
      <c r="F246" s="1" t="str">
        <f>'Source Term Template'!I248</f>
        <v/>
      </c>
      <c r="G246" s="1" t="str">
        <f>'Source Term Template'!J248</f>
        <v/>
      </c>
      <c r="H246" s="44" t="str">
        <f>'Source Term Template'!K248</f>
        <v/>
      </c>
    </row>
    <row r="247" spans="1:8" x14ac:dyDescent="0.2">
      <c r="A247" s="2" t="str">
        <f>IF('Source Term Template'!A249=0,"",'Source Term Template'!A249)</f>
        <v>Np-236</v>
      </c>
      <c r="B247" s="1" t="str">
        <f>IF('Source Term Template'!E249=0,"",'Source Term Template'!E249)</f>
        <v/>
      </c>
      <c r="C247" s="1" t="str">
        <f>'Source Term Template'!G249</f>
        <v>no DCF</v>
      </c>
      <c r="D247" s="1">
        <f>'Source Term Template'!H249</f>
        <v>9.9999999999999995E-7</v>
      </c>
      <c r="E247" s="1">
        <f>'Source Term Template'!F249</f>
        <v>1.0000000000000018E-4</v>
      </c>
      <c r="F247" s="1" t="str">
        <f>'Source Term Template'!I249</f>
        <v/>
      </c>
      <c r="G247" s="1" t="str">
        <f>'Source Term Template'!J249</f>
        <v/>
      </c>
      <c r="H247" s="44" t="str">
        <f>'Source Term Template'!K249</f>
        <v/>
      </c>
    </row>
    <row r="248" spans="1:8" x14ac:dyDescent="0.2">
      <c r="A248" s="2" t="str">
        <f>IF('Source Term Template'!A250=0,"",'Source Term Template'!A250)</f>
        <v>Np-236m</v>
      </c>
      <c r="B248" s="1" t="str">
        <f>IF('Source Term Template'!E250=0,"",'Source Term Template'!E250)</f>
        <v/>
      </c>
      <c r="C248" s="1" t="str">
        <f>'Source Term Template'!G250</f>
        <v>no DCF</v>
      </c>
      <c r="D248" s="1">
        <f>'Source Term Template'!H250</f>
        <v>9.9999999999999995E-7</v>
      </c>
      <c r="E248" s="1">
        <f>'Source Term Template'!F250</f>
        <v>1.0000000000000018E-4</v>
      </c>
      <c r="F248" s="1" t="str">
        <f>'Source Term Template'!I250</f>
        <v/>
      </c>
      <c r="G248" s="1" t="str">
        <f>'Source Term Template'!J250</f>
        <v/>
      </c>
      <c r="H248" s="44" t="str">
        <f>'Source Term Template'!K250</f>
        <v/>
      </c>
    </row>
    <row r="249" spans="1:8" x14ac:dyDescent="0.2">
      <c r="A249" s="2" t="str">
        <f>IF('Source Term Template'!A251=0,"",'Source Term Template'!A251)</f>
        <v>Np-237</v>
      </c>
      <c r="B249" s="1" t="str">
        <f>IF('Source Term Template'!E251=0,"",'Source Term Template'!E251)</f>
        <v/>
      </c>
      <c r="C249" s="1">
        <f>'Source Term Template'!G251</f>
        <v>0.14000000000000001</v>
      </c>
      <c r="D249" s="1">
        <f>'Source Term Template'!H251</f>
        <v>9.9999999999999995E-7</v>
      </c>
      <c r="E249" s="1">
        <f>'Source Term Template'!F251</f>
        <v>1.0000000000000018E-4</v>
      </c>
      <c r="F249" s="1">
        <f>'Source Term Template'!I251</f>
        <v>0</v>
      </c>
      <c r="G249" s="1">
        <f>'Source Term Template'!J251</f>
        <v>0</v>
      </c>
      <c r="H249" s="44">
        <f>'Source Term Template'!K251</f>
        <v>0</v>
      </c>
    </row>
    <row r="250" spans="1:8" x14ac:dyDescent="0.2">
      <c r="A250" s="2" t="str">
        <f>IF('Source Term Template'!A252=0,"",'Source Term Template'!A252)</f>
        <v>Np-238</v>
      </c>
      <c r="B250" s="1" t="str">
        <f>IF('Source Term Template'!E252=0,"",'Source Term Template'!E252)</f>
        <v/>
      </c>
      <c r="C250" s="1" t="str">
        <f>'Source Term Template'!G252</f>
        <v>no DCF</v>
      </c>
      <c r="D250" s="1">
        <f>'Source Term Template'!H252</f>
        <v>9.9999999999999995E-7</v>
      </c>
      <c r="E250" s="1">
        <f>'Source Term Template'!F252</f>
        <v>1.0000000000000018E-4</v>
      </c>
      <c r="F250" s="1" t="str">
        <f>'Source Term Template'!I252</f>
        <v/>
      </c>
      <c r="G250" s="1" t="str">
        <f>'Source Term Template'!J252</f>
        <v/>
      </c>
      <c r="H250" s="44" t="str">
        <f>'Source Term Template'!K252</f>
        <v/>
      </c>
    </row>
    <row r="251" spans="1:8" x14ac:dyDescent="0.2">
      <c r="A251" s="2" t="str">
        <f>IF('Source Term Template'!A253=0,"",'Source Term Template'!A253)</f>
        <v>Np-239</v>
      </c>
      <c r="B251" s="1" t="str">
        <f>IF('Source Term Template'!E253=0,"",'Source Term Template'!E253)</f>
        <v/>
      </c>
      <c r="C251" s="1">
        <f>'Source Term Template'!G253</f>
        <v>5.5999999999999997E-6</v>
      </c>
      <c r="D251" s="1">
        <f>'Source Term Template'!H253</f>
        <v>9.9999999999999995E-7</v>
      </c>
      <c r="E251" s="1">
        <f>'Source Term Template'!F253</f>
        <v>1.0000000000000018E-4</v>
      </c>
      <c r="F251" s="1">
        <f>'Source Term Template'!I253</f>
        <v>0</v>
      </c>
      <c r="G251" s="1">
        <f>'Source Term Template'!J253</f>
        <v>0</v>
      </c>
      <c r="H251" s="44">
        <f>'Source Term Template'!K253</f>
        <v>0</v>
      </c>
    </row>
    <row r="252" spans="1:8" x14ac:dyDescent="0.2">
      <c r="A252" s="2" t="str">
        <f>IF('Source Term Template'!A254=0,"",'Source Term Template'!A254)</f>
        <v>Np-240</v>
      </c>
      <c r="B252" s="1" t="str">
        <f>IF('Source Term Template'!E254=0,"",'Source Term Template'!E254)</f>
        <v/>
      </c>
      <c r="C252" s="1" t="str">
        <f>'Source Term Template'!G254</f>
        <v>no DCF</v>
      </c>
      <c r="D252" s="1">
        <f>'Source Term Template'!H254</f>
        <v>9.9999999999999995E-7</v>
      </c>
      <c r="E252" s="1">
        <f>'Source Term Template'!F254</f>
        <v>1.0000000000000018E-4</v>
      </c>
      <c r="F252" s="1" t="str">
        <f>'Source Term Template'!I254</f>
        <v/>
      </c>
      <c r="G252" s="1" t="str">
        <f>'Source Term Template'!J254</f>
        <v/>
      </c>
      <c r="H252" s="44" t="str">
        <f>'Source Term Template'!K254</f>
        <v/>
      </c>
    </row>
    <row r="253" spans="1:8" x14ac:dyDescent="0.2">
      <c r="A253" s="2" t="str">
        <f>IF('Source Term Template'!A255=0,"",'Source Term Template'!A255)</f>
        <v>Np-240m</v>
      </c>
      <c r="B253" s="1" t="str">
        <f>IF('Source Term Template'!E255=0,"",'Source Term Template'!E255)</f>
        <v/>
      </c>
      <c r="C253" s="1" t="str">
        <f>'Source Term Template'!G255</f>
        <v>no DCF</v>
      </c>
      <c r="D253" s="1">
        <f>'Source Term Template'!H255</f>
        <v>9.9999999999999995E-7</v>
      </c>
      <c r="E253" s="1">
        <f>'Source Term Template'!F255</f>
        <v>1.0000000000000018E-4</v>
      </c>
      <c r="F253" s="1" t="str">
        <f>'Source Term Template'!I255</f>
        <v/>
      </c>
      <c r="G253" s="1" t="str">
        <f>'Source Term Template'!J255</f>
        <v/>
      </c>
      <c r="H253" s="44" t="str">
        <f>'Source Term Template'!K255</f>
        <v/>
      </c>
    </row>
    <row r="254" spans="1:8" x14ac:dyDescent="0.2">
      <c r="A254" s="2" t="str">
        <f>IF('Source Term Template'!A256=0,"",'Source Term Template'!A256)</f>
        <v>Os-185</v>
      </c>
      <c r="B254" s="1" t="str">
        <f>IF('Source Term Template'!E256=0,"",'Source Term Template'!E256)</f>
        <v/>
      </c>
      <c r="C254" s="1">
        <f>'Source Term Template'!G256</f>
        <v>2.9999999999999997E-4</v>
      </c>
      <c r="D254" s="1">
        <f>'Source Term Template'!H256</f>
        <v>9.9999999999999995E-7</v>
      </c>
      <c r="E254" s="1">
        <f>'Source Term Template'!F256</f>
        <v>1.0000000000000018E-4</v>
      </c>
      <c r="F254" s="1">
        <f>'Source Term Template'!I256</f>
        <v>0</v>
      </c>
      <c r="G254" s="1">
        <f>'Source Term Template'!J256</f>
        <v>0</v>
      </c>
      <c r="H254" s="44">
        <f>'Source Term Template'!K256</f>
        <v>0</v>
      </c>
    </row>
    <row r="255" spans="1:8" x14ac:dyDescent="0.2">
      <c r="A255" s="2" t="str">
        <f>IF('Source Term Template'!A257=0,"",'Source Term Template'!A257)</f>
        <v>Os-191</v>
      </c>
      <c r="B255" s="1" t="str">
        <f>IF('Source Term Template'!E257=0,"",'Source Term Template'!E257)</f>
        <v/>
      </c>
      <c r="C255" s="1">
        <f>'Source Term Template'!G257</f>
        <v>1.9000000000000001E-5</v>
      </c>
      <c r="D255" s="1">
        <f>'Source Term Template'!H257</f>
        <v>9.9999999999999995E-7</v>
      </c>
      <c r="E255" s="1">
        <f>'Source Term Template'!F257</f>
        <v>1.0000000000000018E-4</v>
      </c>
      <c r="F255" s="1">
        <f>'Source Term Template'!I257</f>
        <v>0</v>
      </c>
      <c r="G255" s="1">
        <f>'Source Term Template'!J257</f>
        <v>0</v>
      </c>
      <c r="H255" s="44">
        <f>'Source Term Template'!K257</f>
        <v>0</v>
      </c>
    </row>
    <row r="256" spans="1:8" x14ac:dyDescent="0.2">
      <c r="A256" s="2" t="str">
        <f>IF('Source Term Template'!A258=0,"",'Source Term Template'!A258)</f>
        <v>Os-194</v>
      </c>
      <c r="B256" s="1" t="str">
        <f>IF('Source Term Template'!E258=0,"",'Source Term Template'!E258)</f>
        <v/>
      </c>
      <c r="C256" s="1" t="str">
        <f>'Source Term Template'!G258</f>
        <v>no DCF</v>
      </c>
      <c r="D256" s="1">
        <f>'Source Term Template'!H258</f>
        <v>9.9999999999999995E-7</v>
      </c>
      <c r="E256" s="1">
        <f>'Source Term Template'!F258</f>
        <v>1.0000000000000018E-4</v>
      </c>
      <c r="F256" s="1" t="str">
        <f>'Source Term Template'!I258</f>
        <v/>
      </c>
      <c r="G256" s="1" t="str">
        <f>'Source Term Template'!J258</f>
        <v/>
      </c>
      <c r="H256" s="44" t="str">
        <f>'Source Term Template'!K258</f>
        <v/>
      </c>
    </row>
    <row r="257" spans="1:8" x14ac:dyDescent="0.2">
      <c r="A257" s="2" t="str">
        <f>IF('Source Term Template'!A259=0,"",'Source Term Template'!A259)</f>
        <v>P-32</v>
      </c>
      <c r="B257" s="1" t="str">
        <f>IF('Source Term Template'!E259=0,"",'Source Term Template'!E259)</f>
        <v/>
      </c>
      <c r="C257" s="1">
        <f>'Source Term Template'!G259</f>
        <v>1.1E-4</v>
      </c>
      <c r="D257" s="1">
        <f>'Source Term Template'!H259</f>
        <v>9.9999999999999995E-7</v>
      </c>
      <c r="E257" s="1">
        <f>'Source Term Template'!F259</f>
        <v>1.0000000000000018E-4</v>
      </c>
      <c r="F257" s="1">
        <f>'Source Term Template'!I259</f>
        <v>0</v>
      </c>
      <c r="G257" s="1">
        <f>'Source Term Template'!J259</f>
        <v>0</v>
      </c>
      <c r="H257" s="44">
        <f>'Source Term Template'!K259</f>
        <v>0</v>
      </c>
    </row>
    <row r="258" spans="1:8" x14ac:dyDescent="0.2">
      <c r="A258" s="2" t="str">
        <f>IF('Source Term Template'!A260=0,"",'Source Term Template'!A260)</f>
        <v>P-33</v>
      </c>
      <c r="B258" s="1" t="str">
        <f>IF('Source Term Template'!E260=0,"",'Source Term Template'!E260)</f>
        <v/>
      </c>
      <c r="C258" s="1">
        <f>'Source Term Template'!G260</f>
        <v>2.4000000000000001E-5</v>
      </c>
      <c r="D258" s="1">
        <f>'Source Term Template'!H260</f>
        <v>9.9999999999999995E-7</v>
      </c>
      <c r="E258" s="1">
        <f>'Source Term Template'!F260</f>
        <v>1.0000000000000018E-4</v>
      </c>
      <c r="F258" s="1">
        <f>'Source Term Template'!I260</f>
        <v>0</v>
      </c>
      <c r="G258" s="1">
        <f>'Source Term Template'!J260</f>
        <v>0</v>
      </c>
      <c r="H258" s="44">
        <f>'Source Term Template'!K260</f>
        <v>0</v>
      </c>
    </row>
    <row r="259" spans="1:8" x14ac:dyDescent="0.2">
      <c r="A259" s="2" t="str">
        <f>IF('Source Term Template'!A261=0,"",'Source Term Template'!A261)</f>
        <v>Pa-231</v>
      </c>
      <c r="B259" s="1" t="str">
        <f>IF('Source Term Template'!E261=0,"",'Source Term Template'!E261)</f>
        <v/>
      </c>
      <c r="C259" s="1">
        <f>'Source Term Template'!G261</f>
        <v>0.56000000000000005</v>
      </c>
      <c r="D259" s="1">
        <f>'Source Term Template'!H261</f>
        <v>9.9999999999999995E-7</v>
      </c>
      <c r="E259" s="1">
        <f>'Source Term Template'!F261</f>
        <v>1.0000000000000018E-4</v>
      </c>
      <c r="F259" s="1">
        <f>'Source Term Template'!I261</f>
        <v>0</v>
      </c>
      <c r="G259" s="1">
        <f>'Source Term Template'!J261</f>
        <v>0</v>
      </c>
      <c r="H259" s="44">
        <f>'Source Term Template'!K261</f>
        <v>0</v>
      </c>
    </row>
    <row r="260" spans="1:8" x14ac:dyDescent="0.2">
      <c r="A260" s="2" t="str">
        <f>IF('Source Term Template'!A262=0,"",'Source Term Template'!A262)</f>
        <v>Pa-232</v>
      </c>
      <c r="B260" s="1" t="str">
        <f>IF('Source Term Template'!E262=0,"",'Source Term Template'!E262)</f>
        <v/>
      </c>
      <c r="C260" s="1" t="str">
        <f>'Source Term Template'!G262</f>
        <v>no DCF</v>
      </c>
      <c r="D260" s="1">
        <f>'Source Term Template'!H262</f>
        <v>9.9999999999999995E-7</v>
      </c>
      <c r="E260" s="1">
        <f>'Source Term Template'!F262</f>
        <v>1.0000000000000018E-4</v>
      </c>
      <c r="F260" s="1" t="str">
        <f>'Source Term Template'!I262</f>
        <v/>
      </c>
      <c r="G260" s="1" t="str">
        <f>'Source Term Template'!J262</f>
        <v/>
      </c>
      <c r="H260" s="44" t="str">
        <f>'Source Term Template'!K262</f>
        <v/>
      </c>
    </row>
    <row r="261" spans="1:8" x14ac:dyDescent="0.2">
      <c r="A261" s="2" t="str">
        <f>IF('Source Term Template'!A263=0,"",'Source Term Template'!A263)</f>
        <v>Pa-233</v>
      </c>
      <c r="B261" s="1" t="str">
        <f>IF('Source Term Template'!E263=0,"",'Source Term Template'!E263)</f>
        <v/>
      </c>
      <c r="C261" s="1">
        <f>'Source Term Template'!G263</f>
        <v>5.5000000000000002E-5</v>
      </c>
      <c r="D261" s="1">
        <f>'Source Term Template'!H263</f>
        <v>9.9999999999999995E-7</v>
      </c>
      <c r="E261" s="1">
        <f>'Source Term Template'!F263</f>
        <v>1.0000000000000018E-4</v>
      </c>
      <c r="F261" s="1">
        <f>'Source Term Template'!I263</f>
        <v>0</v>
      </c>
      <c r="G261" s="1">
        <f>'Source Term Template'!J263</f>
        <v>0</v>
      </c>
      <c r="H261" s="44">
        <f>'Source Term Template'!K263</f>
        <v>0</v>
      </c>
    </row>
    <row r="262" spans="1:8" x14ac:dyDescent="0.2">
      <c r="A262" s="2" t="str">
        <f>IF('Source Term Template'!A264=0,"",'Source Term Template'!A264)</f>
        <v>Pa-234</v>
      </c>
      <c r="B262" s="1" t="str">
        <f>IF('Source Term Template'!E264=0,"",'Source Term Template'!E264)</f>
        <v/>
      </c>
      <c r="C262" s="1">
        <f>'Source Term Template'!G264</f>
        <v>2.9000000000000002E-6</v>
      </c>
      <c r="D262" s="1">
        <f>'Source Term Template'!H264</f>
        <v>9.9999999999999995E-7</v>
      </c>
      <c r="E262" s="1">
        <f>'Source Term Template'!F264</f>
        <v>1.0000000000000018E-4</v>
      </c>
      <c r="F262" s="1">
        <f>'Source Term Template'!I264</f>
        <v>0</v>
      </c>
      <c r="G262" s="1">
        <f>'Source Term Template'!J264</f>
        <v>0</v>
      </c>
      <c r="H262" s="44">
        <f>'Source Term Template'!K264</f>
        <v>0</v>
      </c>
    </row>
    <row r="263" spans="1:8" x14ac:dyDescent="0.2">
      <c r="A263" s="2" t="str">
        <f>IF('Source Term Template'!A265=0,"",'Source Term Template'!A265)</f>
        <v>Pa-234m</v>
      </c>
      <c r="B263" s="1" t="str">
        <f>IF('Source Term Template'!E265=0,"",'Source Term Template'!E265)</f>
        <v/>
      </c>
      <c r="C263" s="1">
        <f>'Source Term Template'!G265</f>
        <v>1.4E-11</v>
      </c>
      <c r="D263" s="1">
        <f>'Source Term Template'!H265</f>
        <v>9.9999999999999995E-7</v>
      </c>
      <c r="E263" s="1">
        <f>'Source Term Template'!F265</f>
        <v>1.0000000000000018E-4</v>
      </c>
      <c r="F263" s="1">
        <f>'Source Term Template'!I265</f>
        <v>0</v>
      </c>
      <c r="G263" s="1">
        <f>'Source Term Template'!J265</f>
        <v>0</v>
      </c>
      <c r="H263" s="44">
        <f>'Source Term Template'!K265</f>
        <v>0</v>
      </c>
    </row>
    <row r="264" spans="1:8" x14ac:dyDescent="0.2">
      <c r="A264" s="2" t="str">
        <f>IF('Source Term Template'!A266=0,"",'Source Term Template'!A266)</f>
        <v>Pb-205</v>
      </c>
      <c r="B264" s="1" t="str">
        <f>IF('Source Term Template'!E266=0,"",'Source Term Template'!E266)</f>
        <v/>
      </c>
      <c r="C264" s="1">
        <f>'Source Term Template'!G266</f>
        <v>2.4000000000000001E-5</v>
      </c>
      <c r="D264" s="1">
        <f>'Source Term Template'!H266</f>
        <v>9.9999999999999995E-7</v>
      </c>
      <c r="E264" s="1">
        <f>'Source Term Template'!F266</f>
        <v>1.0000000000000018E-4</v>
      </c>
      <c r="F264" s="1">
        <f>'Source Term Template'!I266</f>
        <v>0</v>
      </c>
      <c r="G264" s="1">
        <f>'Source Term Template'!J266</f>
        <v>0</v>
      </c>
      <c r="H264" s="44">
        <f>'Source Term Template'!K266</f>
        <v>0</v>
      </c>
    </row>
    <row r="265" spans="1:8" x14ac:dyDescent="0.2">
      <c r="A265" s="2" t="str">
        <f>IF('Source Term Template'!A267=0,"",'Source Term Template'!A267)</f>
        <v>Pb-209</v>
      </c>
      <c r="B265" s="1" t="str">
        <f>IF('Source Term Template'!E267=0,"",'Source Term Template'!E267)</f>
        <v/>
      </c>
      <c r="C265" s="1" t="str">
        <f>'Source Term Template'!G267</f>
        <v>no DCF</v>
      </c>
      <c r="D265" s="1">
        <f>'Source Term Template'!H267</f>
        <v>9.9999999999999995E-7</v>
      </c>
      <c r="E265" s="1">
        <f>'Source Term Template'!F267</f>
        <v>1.0000000000000018E-4</v>
      </c>
      <c r="F265" s="1" t="str">
        <f>'Source Term Template'!I267</f>
        <v/>
      </c>
      <c r="G265" s="1" t="str">
        <f>'Source Term Template'!J267</f>
        <v/>
      </c>
      <c r="H265" s="44" t="str">
        <f>'Source Term Template'!K267</f>
        <v/>
      </c>
    </row>
    <row r="266" spans="1:8" x14ac:dyDescent="0.2">
      <c r="A266" s="2" t="str">
        <f>IF('Source Term Template'!A268=0,"",'Source Term Template'!A268)</f>
        <v>Pb-210</v>
      </c>
      <c r="B266" s="1" t="str">
        <f>IF('Source Term Template'!E268=0,"",'Source Term Template'!E268)</f>
        <v/>
      </c>
      <c r="C266" s="1">
        <f>'Source Term Template'!G268</f>
        <v>3.6999999999999998E-2</v>
      </c>
      <c r="D266" s="1">
        <f>'Source Term Template'!H268</f>
        <v>9.9999999999999995E-7</v>
      </c>
      <c r="E266" s="1">
        <f>'Source Term Template'!F268</f>
        <v>1.0000000000000018E-4</v>
      </c>
      <c r="F266" s="1">
        <f>'Source Term Template'!I268</f>
        <v>0</v>
      </c>
      <c r="G266" s="1">
        <f>'Source Term Template'!J268</f>
        <v>0</v>
      </c>
      <c r="H266" s="44">
        <f>'Source Term Template'!K268</f>
        <v>0</v>
      </c>
    </row>
  </sheetData>
  <mergeCells count="3">
    <mergeCell ref="B1:D1"/>
    <mergeCell ref="D5:E5"/>
    <mergeCell ref="A5:B5"/>
  </mergeCells>
  <pageMargins left="0.7" right="0.7" top="0.75" bottom="0.75" header="0.3" footer="0.3"/>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99"/>
  <sheetViews>
    <sheetView zoomScale="115" zoomScaleNormal="115" workbookViewId="0">
      <pane ySplit="1" topLeftCell="A445" activePane="bottomLeft" state="frozen"/>
      <selection pane="bottomLeft" activeCell="A3" sqref="A3:A499"/>
    </sheetView>
  </sheetViews>
  <sheetFormatPr baseColWidth="10" defaultColWidth="15.6640625" defaultRowHeight="14" x14ac:dyDescent="0.15"/>
  <cols>
    <col min="1" max="14" width="15.6640625" style="26" customWidth="1"/>
    <col min="15" max="16384" width="15.6640625" style="26"/>
  </cols>
  <sheetData>
    <row r="1" spans="1:20" ht="15" customHeight="1" x14ac:dyDescent="0.2">
      <c r="A1" s="125" t="s">
        <v>857</v>
      </c>
      <c r="B1" s="123"/>
      <c r="C1" s="122" t="s">
        <v>858</v>
      </c>
      <c r="D1" s="107"/>
      <c r="E1" s="107"/>
      <c r="F1" s="107"/>
      <c r="G1" s="107"/>
      <c r="H1" s="107"/>
      <c r="I1" s="107"/>
      <c r="J1" s="107"/>
      <c r="K1" s="107"/>
      <c r="L1" s="107"/>
      <c r="M1" s="107"/>
      <c r="N1" s="107"/>
      <c r="O1" s="107"/>
      <c r="P1" s="107"/>
      <c r="Q1" s="123"/>
      <c r="R1" s="124" t="s">
        <v>859</v>
      </c>
      <c r="S1" s="107"/>
      <c r="T1" s="123"/>
    </row>
    <row r="2" spans="1:20" ht="30" customHeight="1" x14ac:dyDescent="0.15">
      <c r="A2" s="87" t="s">
        <v>21</v>
      </c>
      <c r="B2" s="88" t="s">
        <v>24</v>
      </c>
      <c r="C2" s="71" t="s">
        <v>860</v>
      </c>
      <c r="D2" s="64" t="s">
        <v>861</v>
      </c>
      <c r="E2" s="64" t="s">
        <v>862</v>
      </c>
      <c r="F2" s="64" t="s">
        <v>863</v>
      </c>
      <c r="G2" s="64" t="s">
        <v>10</v>
      </c>
      <c r="H2" s="64" t="s">
        <v>864</v>
      </c>
      <c r="I2" s="64" t="s">
        <v>865</v>
      </c>
      <c r="J2" s="64" t="s">
        <v>866</v>
      </c>
      <c r="K2" s="64" t="s">
        <v>867</v>
      </c>
      <c r="L2" s="64" t="s">
        <v>868</v>
      </c>
      <c r="M2" s="64" t="s">
        <v>869</v>
      </c>
      <c r="N2" s="65" t="s">
        <v>870</v>
      </c>
      <c r="O2" s="65" t="s">
        <v>871</v>
      </c>
      <c r="P2" s="66" t="s">
        <v>872</v>
      </c>
      <c r="Q2" s="72" t="s">
        <v>873</v>
      </c>
      <c r="R2" s="80" t="s">
        <v>874</v>
      </c>
      <c r="S2" s="67" t="s">
        <v>875</v>
      </c>
      <c r="T2" s="72" t="s">
        <v>876</v>
      </c>
    </row>
    <row r="3" spans="1:20" ht="16" customHeight="1" x14ac:dyDescent="0.15">
      <c r="A3" s="89" t="s">
        <v>32</v>
      </c>
      <c r="B3" s="90">
        <v>58000</v>
      </c>
      <c r="C3" s="73" t="s">
        <v>877</v>
      </c>
      <c r="D3" s="27" t="s">
        <v>877</v>
      </c>
      <c r="E3" s="27" t="s">
        <v>877</v>
      </c>
      <c r="F3" s="27" t="s">
        <v>877</v>
      </c>
      <c r="G3" s="27" t="s">
        <v>877</v>
      </c>
      <c r="H3" s="27" t="s">
        <v>877</v>
      </c>
      <c r="I3" s="27" t="s">
        <v>877</v>
      </c>
      <c r="J3" s="27" t="s">
        <v>877</v>
      </c>
      <c r="K3" s="27" t="s">
        <v>877</v>
      </c>
      <c r="L3" s="27" t="s">
        <v>877</v>
      </c>
      <c r="M3" s="27" t="s">
        <v>877</v>
      </c>
      <c r="N3" s="27" t="s">
        <v>877</v>
      </c>
      <c r="O3" s="27" t="s">
        <v>877</v>
      </c>
      <c r="P3" s="35" t="s">
        <v>877</v>
      </c>
      <c r="Q3" s="74" t="s">
        <v>877</v>
      </c>
      <c r="R3" s="81">
        <v>1050</v>
      </c>
      <c r="S3" s="63">
        <v>3200</v>
      </c>
      <c r="T3" s="82">
        <v>2880</v>
      </c>
    </row>
    <row r="4" spans="1:20" ht="16" customHeight="1" x14ac:dyDescent="0.15">
      <c r="A4" s="89" t="s">
        <v>33</v>
      </c>
      <c r="B4" s="90">
        <v>72.400000000000006</v>
      </c>
      <c r="C4" s="73" t="s">
        <v>877</v>
      </c>
      <c r="D4" s="27" t="s">
        <v>877</v>
      </c>
      <c r="E4" s="27" t="s">
        <v>877</v>
      </c>
      <c r="F4" s="27" t="s">
        <v>877</v>
      </c>
      <c r="G4" s="27" t="s">
        <v>877</v>
      </c>
      <c r="H4" s="27" t="s">
        <v>877</v>
      </c>
      <c r="I4" s="27" t="s">
        <v>877</v>
      </c>
      <c r="J4" s="27" t="s">
        <v>877</v>
      </c>
      <c r="K4" s="27">
        <v>18000</v>
      </c>
      <c r="L4" s="27" t="s">
        <v>877</v>
      </c>
      <c r="M4" s="27" t="s">
        <v>877</v>
      </c>
      <c r="N4" s="27" t="s">
        <v>877</v>
      </c>
      <c r="O4" s="27" t="s">
        <v>877</v>
      </c>
      <c r="P4" s="35" t="s">
        <v>877</v>
      </c>
      <c r="Q4" s="74" t="s">
        <v>877</v>
      </c>
      <c r="R4" s="81">
        <v>1050</v>
      </c>
      <c r="S4" s="63">
        <v>3200</v>
      </c>
      <c r="T4" s="82">
        <v>2880</v>
      </c>
    </row>
    <row r="5" spans="1:20" ht="16" customHeight="1" x14ac:dyDescent="0.15">
      <c r="A5" s="89" t="s">
        <v>34</v>
      </c>
      <c r="B5" s="90">
        <v>2240000</v>
      </c>
      <c r="C5" s="73" t="s">
        <v>877</v>
      </c>
      <c r="D5" s="27" t="s">
        <v>877</v>
      </c>
      <c r="E5" s="27" t="s">
        <v>877</v>
      </c>
      <c r="F5" s="27" t="s">
        <v>877</v>
      </c>
      <c r="G5" s="27" t="s">
        <v>877</v>
      </c>
      <c r="H5" s="27" t="s">
        <v>877</v>
      </c>
      <c r="I5" s="27" t="s">
        <v>877</v>
      </c>
      <c r="J5" s="27" t="s">
        <v>877</v>
      </c>
      <c r="K5" s="27" t="s">
        <v>877</v>
      </c>
      <c r="L5" s="27" t="s">
        <v>877</v>
      </c>
      <c r="M5" s="27" t="s">
        <v>877</v>
      </c>
      <c r="N5" s="27" t="s">
        <v>877</v>
      </c>
      <c r="O5" s="27" t="s">
        <v>877</v>
      </c>
      <c r="P5" s="35" t="s">
        <v>877</v>
      </c>
      <c r="Q5" s="74" t="s">
        <v>877</v>
      </c>
      <c r="R5" s="81">
        <v>1050</v>
      </c>
      <c r="S5" s="63">
        <v>3200</v>
      </c>
      <c r="T5" s="82">
        <v>2880</v>
      </c>
    </row>
    <row r="6" spans="1:20" ht="16" customHeight="1" x14ac:dyDescent="0.15">
      <c r="A6" s="89" t="s">
        <v>35</v>
      </c>
      <c r="B6" s="90">
        <v>30300</v>
      </c>
      <c r="C6" s="73" t="s">
        <v>877</v>
      </c>
      <c r="D6" s="27" t="s">
        <v>877</v>
      </c>
      <c r="E6" s="27" t="s">
        <v>877</v>
      </c>
      <c r="F6" s="27" t="s">
        <v>877</v>
      </c>
      <c r="G6" s="27" t="s">
        <v>877</v>
      </c>
      <c r="H6" s="27" t="s">
        <v>877</v>
      </c>
      <c r="I6" s="27" t="s">
        <v>877</v>
      </c>
      <c r="J6" s="27" t="s">
        <v>877</v>
      </c>
      <c r="K6" s="27" t="s">
        <v>877</v>
      </c>
      <c r="L6" s="27" t="s">
        <v>877</v>
      </c>
      <c r="M6" s="27" t="s">
        <v>877</v>
      </c>
      <c r="N6" s="27" t="s">
        <v>877</v>
      </c>
      <c r="O6" s="27" t="s">
        <v>877</v>
      </c>
      <c r="P6" s="35" t="s">
        <v>877</v>
      </c>
      <c r="Q6" s="74" t="s">
        <v>877</v>
      </c>
      <c r="R6" s="81">
        <v>961.78</v>
      </c>
      <c r="S6" s="63">
        <v>2162</v>
      </c>
      <c r="T6" s="82">
        <v>1945.8</v>
      </c>
    </row>
    <row r="7" spans="1:20" ht="16" customHeight="1" x14ac:dyDescent="0.15">
      <c r="A7" s="89" t="s">
        <v>37</v>
      </c>
      <c r="B7" s="90">
        <v>734444649.23784542</v>
      </c>
      <c r="C7" s="73" t="s">
        <v>877</v>
      </c>
      <c r="D7" s="27" t="s">
        <v>877</v>
      </c>
      <c r="E7" s="27" t="s">
        <v>877</v>
      </c>
      <c r="F7" s="27" t="s">
        <v>877</v>
      </c>
      <c r="G7" s="27" t="s">
        <v>877</v>
      </c>
      <c r="H7" s="27" t="s">
        <v>877</v>
      </c>
      <c r="I7" s="27" t="s">
        <v>877</v>
      </c>
      <c r="J7" s="27" t="s">
        <v>877</v>
      </c>
      <c r="K7" s="27" t="s">
        <v>877</v>
      </c>
      <c r="L7" s="27" t="s">
        <v>877</v>
      </c>
      <c r="M7" s="27" t="s">
        <v>877</v>
      </c>
      <c r="N7" s="27" t="s">
        <v>877</v>
      </c>
      <c r="O7" s="27" t="s">
        <v>877</v>
      </c>
      <c r="P7" s="35" t="s">
        <v>877</v>
      </c>
      <c r="Q7" s="74" t="s">
        <v>877</v>
      </c>
      <c r="R7" s="81">
        <v>961.78</v>
      </c>
      <c r="S7" s="63">
        <v>2162</v>
      </c>
      <c r="T7" s="82">
        <v>1945.8</v>
      </c>
    </row>
    <row r="8" spans="1:20" ht="15" customHeight="1" x14ac:dyDescent="0.15">
      <c r="A8" s="89" t="s">
        <v>39</v>
      </c>
      <c r="B8" s="90">
        <v>26.1</v>
      </c>
      <c r="C8" s="73">
        <v>0.26</v>
      </c>
      <c r="D8" s="27">
        <v>0.27</v>
      </c>
      <c r="E8" s="27">
        <v>0.23</v>
      </c>
      <c r="F8" s="27">
        <v>0.15</v>
      </c>
      <c r="G8" s="27">
        <v>7.3999999999999996E-2</v>
      </c>
      <c r="H8" s="27">
        <v>2.5999999999999999E-2</v>
      </c>
      <c r="I8" s="27">
        <v>0.14000000000000001</v>
      </c>
      <c r="J8" s="27" t="s">
        <v>877</v>
      </c>
      <c r="K8" s="27" t="s">
        <v>877</v>
      </c>
      <c r="L8" s="27">
        <v>0.21</v>
      </c>
      <c r="M8" s="27">
        <v>0.21</v>
      </c>
      <c r="N8" s="27">
        <v>0.15</v>
      </c>
      <c r="O8" s="27">
        <v>0.44</v>
      </c>
      <c r="P8" s="35">
        <v>6.2E-2</v>
      </c>
      <c r="Q8" s="75">
        <v>6.2E-2</v>
      </c>
      <c r="R8" s="81">
        <v>961.78</v>
      </c>
      <c r="S8" s="63">
        <v>2162</v>
      </c>
      <c r="T8" s="82">
        <v>1945.8</v>
      </c>
    </row>
    <row r="9" spans="1:20" ht="15" customHeight="1" x14ac:dyDescent="0.15">
      <c r="A9" s="89" t="s">
        <v>38</v>
      </c>
      <c r="B9" s="90">
        <v>2610000000</v>
      </c>
      <c r="C9" s="73">
        <v>1.5E-22</v>
      </c>
      <c r="D9" s="27">
        <v>6.3E-22</v>
      </c>
      <c r="E9" s="27">
        <v>7.0999999999999999E-22</v>
      </c>
      <c r="F9" s="27">
        <v>2.1000000000000001E-22</v>
      </c>
      <c r="G9" s="27">
        <v>0</v>
      </c>
      <c r="H9" s="27">
        <v>4.6000000000000002E-23</v>
      </c>
      <c r="I9" s="27">
        <v>2.0000000000000001E-22</v>
      </c>
      <c r="J9" s="27" t="s">
        <v>877</v>
      </c>
      <c r="K9" s="27" t="s">
        <v>877</v>
      </c>
      <c r="L9" s="27">
        <v>3.1000000000000001E-22</v>
      </c>
      <c r="M9" s="27">
        <v>3.1000000000000001E-22</v>
      </c>
      <c r="N9" s="27">
        <v>2.2000000000000001E-22</v>
      </c>
      <c r="O9" s="27">
        <v>5.6000000000000001E-21</v>
      </c>
      <c r="P9" s="35">
        <v>0</v>
      </c>
      <c r="Q9" s="75">
        <v>0</v>
      </c>
      <c r="R9" s="81">
        <v>961.78</v>
      </c>
      <c r="S9" s="63">
        <v>2162</v>
      </c>
      <c r="T9" s="82">
        <v>1945.8</v>
      </c>
    </row>
    <row r="10" spans="1:20" ht="15" customHeight="1" x14ac:dyDescent="0.15">
      <c r="A10" s="89" t="s">
        <v>40</v>
      </c>
      <c r="B10" s="90">
        <v>4168258368.4904408</v>
      </c>
      <c r="C10" s="73">
        <v>9.8000000000000003E-20</v>
      </c>
      <c r="D10" s="27">
        <v>1.2E-20</v>
      </c>
      <c r="E10" s="27">
        <v>1.7999999999999999E-20</v>
      </c>
      <c r="F10" s="27">
        <v>4.7000000000000001E-20</v>
      </c>
      <c r="G10" s="27">
        <v>0</v>
      </c>
      <c r="H10" s="27">
        <v>1.2E-21</v>
      </c>
      <c r="I10" s="27">
        <v>5.2000000000000003E-21</v>
      </c>
      <c r="J10" s="27" t="s">
        <v>877</v>
      </c>
      <c r="K10" s="27" t="s">
        <v>877</v>
      </c>
      <c r="L10" s="27">
        <v>3.0999999999999998E-21</v>
      </c>
      <c r="M10" s="27">
        <v>3.0999999999999998E-21</v>
      </c>
      <c r="N10" s="27">
        <v>2.0999999999999999E-20</v>
      </c>
      <c r="O10" s="27">
        <v>6.3999999999999996E-19</v>
      </c>
      <c r="P10" s="35">
        <v>0</v>
      </c>
      <c r="Q10" s="75">
        <v>0</v>
      </c>
      <c r="R10" s="81">
        <v>961.78</v>
      </c>
      <c r="S10" s="63">
        <v>2162</v>
      </c>
      <c r="T10" s="82">
        <v>1945.8</v>
      </c>
    </row>
    <row r="11" spans="1:20" ht="15" customHeight="1" x14ac:dyDescent="0.15">
      <c r="A11" s="89" t="s">
        <v>41</v>
      </c>
      <c r="B11" s="90">
        <v>4750</v>
      </c>
      <c r="C11" s="73">
        <v>1.0999999999999999E-2</v>
      </c>
      <c r="D11" s="27">
        <v>1.0999999999999999E-2</v>
      </c>
      <c r="E11" s="27">
        <v>9.9000000000000008E-3</v>
      </c>
      <c r="F11" s="27">
        <v>6.4000000000000003E-3</v>
      </c>
      <c r="G11" s="27">
        <v>3.0999999999999999E-3</v>
      </c>
      <c r="H11" s="27">
        <v>1.1000000000000001E-3</v>
      </c>
      <c r="I11" s="27">
        <v>5.7999999999999996E-3</v>
      </c>
      <c r="J11" s="27" t="s">
        <v>877</v>
      </c>
      <c r="K11" s="27">
        <v>110</v>
      </c>
      <c r="L11" s="27">
        <v>8.9999999999999993E-3</v>
      </c>
      <c r="M11" s="27">
        <v>8.9999999999999993E-3</v>
      </c>
      <c r="N11" s="27">
        <v>6.3E-3</v>
      </c>
      <c r="O11" s="27">
        <v>1.9E-2</v>
      </c>
      <c r="P11" s="35">
        <v>2.7000000000000001E-3</v>
      </c>
      <c r="Q11" s="75">
        <v>2.5999999999999999E-3</v>
      </c>
      <c r="R11" s="81">
        <v>961.78</v>
      </c>
      <c r="S11" s="63">
        <v>2162</v>
      </c>
      <c r="T11" s="82">
        <v>1945.8</v>
      </c>
    </row>
    <row r="12" spans="1:20" ht="15" customHeight="1" x14ac:dyDescent="0.15">
      <c r="A12" s="91" t="s">
        <v>42</v>
      </c>
      <c r="B12" s="90">
        <v>158000</v>
      </c>
      <c r="C12" s="73">
        <v>5.8E-5</v>
      </c>
      <c r="D12" s="27">
        <v>5.8999999999999998E-5</v>
      </c>
      <c r="E12" s="27">
        <v>5.1E-5</v>
      </c>
      <c r="F12" s="27">
        <v>3.1999999999999999E-5</v>
      </c>
      <c r="G12" s="27">
        <v>1.5999999999999999E-5</v>
      </c>
      <c r="H12" s="27">
        <v>5.4E-6</v>
      </c>
      <c r="I12" s="27">
        <v>3.0000000000000001E-5</v>
      </c>
      <c r="J12" s="27" t="s">
        <v>877</v>
      </c>
      <c r="K12" s="27">
        <v>0.64</v>
      </c>
      <c r="L12" s="27">
        <v>4.6999999999999997E-5</v>
      </c>
      <c r="M12" s="27">
        <v>4.6999999999999997E-5</v>
      </c>
      <c r="N12" s="27">
        <v>3.1999999999999999E-5</v>
      </c>
      <c r="O12" s="27">
        <v>1E-4</v>
      </c>
      <c r="P12" s="35">
        <v>1.2999999999999999E-5</v>
      </c>
      <c r="Q12" s="75">
        <v>1.2999999999999999E-5</v>
      </c>
      <c r="R12" s="81">
        <v>961.78</v>
      </c>
      <c r="S12" s="63">
        <v>2162</v>
      </c>
      <c r="T12" s="82">
        <v>1945.8</v>
      </c>
    </row>
    <row r="13" spans="1:20" ht="16" customHeight="1" x14ac:dyDescent="0.15">
      <c r="A13" s="89" t="s">
        <v>43</v>
      </c>
      <c r="B13" s="90">
        <v>1568138575.399724</v>
      </c>
      <c r="C13" s="73" t="s">
        <v>877</v>
      </c>
      <c r="D13" s="27" t="s">
        <v>877</v>
      </c>
      <c r="E13" s="27" t="s">
        <v>877</v>
      </c>
      <c r="F13" s="27" t="s">
        <v>877</v>
      </c>
      <c r="G13" s="27" t="s">
        <v>877</v>
      </c>
      <c r="H13" s="27" t="s">
        <v>877</v>
      </c>
      <c r="I13" s="27" t="s">
        <v>877</v>
      </c>
      <c r="J13" s="27" t="s">
        <v>877</v>
      </c>
      <c r="K13" s="27" t="s">
        <v>877</v>
      </c>
      <c r="L13" s="27" t="s">
        <v>877</v>
      </c>
      <c r="M13" s="27" t="s">
        <v>877</v>
      </c>
      <c r="N13" s="27" t="s">
        <v>877</v>
      </c>
      <c r="O13" s="27" t="s">
        <v>877</v>
      </c>
      <c r="P13" s="35" t="s">
        <v>877</v>
      </c>
      <c r="Q13" s="74" t="s">
        <v>877</v>
      </c>
      <c r="R13" s="81">
        <v>961.78</v>
      </c>
      <c r="S13" s="63">
        <v>2162</v>
      </c>
      <c r="T13" s="82">
        <v>1945.8</v>
      </c>
    </row>
    <row r="14" spans="1:20" ht="15" customHeight="1" x14ac:dyDescent="0.15">
      <c r="A14" s="91" t="s">
        <v>44</v>
      </c>
      <c r="B14" s="90">
        <v>8970000</v>
      </c>
      <c r="C14" s="73">
        <v>5.2000000000000002E-6</v>
      </c>
      <c r="D14" s="27">
        <v>4.4000000000000002E-6</v>
      </c>
      <c r="E14" s="27">
        <v>4.0999999999999997E-6</v>
      </c>
      <c r="F14" s="27">
        <v>3.0000000000000001E-6</v>
      </c>
      <c r="G14" s="27">
        <v>6.0999999999999998E-7</v>
      </c>
      <c r="H14" s="27">
        <v>3.1E-7</v>
      </c>
      <c r="I14" s="27">
        <v>1.7E-6</v>
      </c>
      <c r="J14" s="27" t="s">
        <v>877</v>
      </c>
      <c r="K14" s="27" t="s">
        <v>877</v>
      </c>
      <c r="L14" s="27">
        <v>3.4000000000000001E-6</v>
      </c>
      <c r="M14" s="27">
        <v>3.4000000000000001E-6</v>
      </c>
      <c r="N14" s="27">
        <v>2.9000000000000002E-6</v>
      </c>
      <c r="O14" s="27">
        <v>1.1E-5</v>
      </c>
      <c r="P14" s="35">
        <v>3.1E-7</v>
      </c>
      <c r="Q14" s="75">
        <v>3.1E-7</v>
      </c>
      <c r="R14" s="81">
        <v>961.78</v>
      </c>
      <c r="S14" s="63">
        <v>2162</v>
      </c>
      <c r="T14" s="82">
        <v>1945.8</v>
      </c>
    </row>
    <row r="15" spans="1:20" ht="16" customHeight="1" x14ac:dyDescent="0.15">
      <c r="A15" s="91" t="s">
        <v>45</v>
      </c>
      <c r="B15" s="90">
        <v>5163298.0235141953</v>
      </c>
      <c r="C15" s="73" t="s">
        <v>877</v>
      </c>
      <c r="D15" s="27" t="s">
        <v>877</v>
      </c>
      <c r="E15" s="27" t="s">
        <v>877</v>
      </c>
      <c r="F15" s="27" t="s">
        <v>877</v>
      </c>
      <c r="G15" s="27" t="s">
        <v>877</v>
      </c>
      <c r="H15" s="27" t="s">
        <v>877</v>
      </c>
      <c r="I15" s="27" t="s">
        <v>877</v>
      </c>
      <c r="J15" s="27" t="s">
        <v>877</v>
      </c>
      <c r="K15" s="27" t="s">
        <v>877</v>
      </c>
      <c r="L15" s="27" t="s">
        <v>877</v>
      </c>
      <c r="M15" s="27" t="s">
        <v>877</v>
      </c>
      <c r="N15" s="27" t="s">
        <v>877</v>
      </c>
      <c r="O15" s="27" t="s">
        <v>877</v>
      </c>
      <c r="P15" s="35" t="s">
        <v>877</v>
      </c>
      <c r="Q15" s="74" t="s">
        <v>877</v>
      </c>
      <c r="R15" s="81">
        <v>961.78</v>
      </c>
      <c r="S15" s="63">
        <v>2162</v>
      </c>
      <c r="T15" s="82">
        <v>1945.8</v>
      </c>
    </row>
    <row r="16" spans="1:20" ht="16" customHeight="1" x14ac:dyDescent="0.15">
      <c r="A16" s="91" t="s">
        <v>48</v>
      </c>
      <c r="B16" s="90">
        <v>21508976249.30423</v>
      </c>
      <c r="C16" s="73" t="s">
        <v>877</v>
      </c>
      <c r="D16" s="27" t="s">
        <v>877</v>
      </c>
      <c r="E16" s="27" t="s">
        <v>877</v>
      </c>
      <c r="F16" s="27" t="s">
        <v>877</v>
      </c>
      <c r="G16" s="27" t="s">
        <v>877</v>
      </c>
      <c r="H16" s="27" t="s">
        <v>877</v>
      </c>
      <c r="I16" s="27" t="s">
        <v>877</v>
      </c>
      <c r="J16" s="27" t="s">
        <v>877</v>
      </c>
      <c r="K16" s="27" t="s">
        <v>877</v>
      </c>
      <c r="L16" s="27" t="s">
        <v>877</v>
      </c>
      <c r="M16" s="27" t="s">
        <v>877</v>
      </c>
      <c r="N16" s="27" t="s">
        <v>877</v>
      </c>
      <c r="O16" s="27" t="s">
        <v>877</v>
      </c>
      <c r="P16" s="35" t="s">
        <v>877</v>
      </c>
      <c r="Q16" s="74" t="s">
        <v>877</v>
      </c>
      <c r="R16" s="81">
        <v>961.78</v>
      </c>
      <c r="S16" s="63">
        <v>2162</v>
      </c>
      <c r="T16" s="82">
        <v>1945.8</v>
      </c>
    </row>
    <row r="17" spans="1:20" ht="16" customHeight="1" x14ac:dyDescent="0.15">
      <c r="A17" s="91" t="s">
        <v>50</v>
      </c>
      <c r="B17" s="90">
        <v>8180000000</v>
      </c>
      <c r="C17" s="73" t="s">
        <v>877</v>
      </c>
      <c r="D17" s="27" t="s">
        <v>877</v>
      </c>
      <c r="E17" s="27" t="s">
        <v>877</v>
      </c>
      <c r="F17" s="27" t="s">
        <v>877</v>
      </c>
      <c r="G17" s="27" t="s">
        <v>877</v>
      </c>
      <c r="H17" s="27" t="s">
        <v>877</v>
      </c>
      <c r="I17" s="27" t="s">
        <v>877</v>
      </c>
      <c r="J17" s="27" t="s">
        <v>877</v>
      </c>
      <c r="K17" s="27" t="s">
        <v>877</v>
      </c>
      <c r="L17" s="27" t="s">
        <v>877</v>
      </c>
      <c r="M17" s="27" t="s">
        <v>877</v>
      </c>
      <c r="N17" s="27" t="s">
        <v>877</v>
      </c>
      <c r="O17" s="27" t="s">
        <v>877</v>
      </c>
      <c r="P17" s="35" t="s">
        <v>877</v>
      </c>
      <c r="Q17" s="74" t="s">
        <v>877</v>
      </c>
      <c r="R17" s="81">
        <v>961.78</v>
      </c>
      <c r="S17" s="63">
        <v>2162</v>
      </c>
      <c r="T17" s="82">
        <v>1945.8</v>
      </c>
    </row>
    <row r="18" spans="1:20" ht="16" customHeight="1" x14ac:dyDescent="0.15">
      <c r="A18" s="89" t="s">
        <v>52</v>
      </c>
      <c r="B18" s="90">
        <v>604697801.1416589</v>
      </c>
      <c r="C18" s="73" t="s">
        <v>877</v>
      </c>
      <c r="D18" s="27" t="s">
        <v>877</v>
      </c>
      <c r="E18" s="27" t="s">
        <v>877</v>
      </c>
      <c r="F18" s="27" t="s">
        <v>877</v>
      </c>
      <c r="G18" s="27" t="s">
        <v>877</v>
      </c>
      <c r="H18" s="27" t="s">
        <v>877</v>
      </c>
      <c r="I18" s="27" t="s">
        <v>877</v>
      </c>
      <c r="J18" s="27" t="s">
        <v>877</v>
      </c>
      <c r="K18" s="27" t="s">
        <v>877</v>
      </c>
      <c r="L18" s="27" t="s">
        <v>877</v>
      </c>
      <c r="M18" s="27" t="s">
        <v>877</v>
      </c>
      <c r="N18" s="27" t="s">
        <v>877</v>
      </c>
      <c r="O18" s="27" t="s">
        <v>877</v>
      </c>
      <c r="P18" s="35" t="s">
        <v>877</v>
      </c>
      <c r="Q18" s="74" t="s">
        <v>877</v>
      </c>
      <c r="R18" s="81">
        <v>961.78</v>
      </c>
      <c r="S18" s="63">
        <v>2162</v>
      </c>
      <c r="T18" s="82">
        <v>1945.8</v>
      </c>
    </row>
    <row r="19" spans="1:20" ht="16" customHeight="1" x14ac:dyDescent="0.15">
      <c r="A19" s="89" t="s">
        <v>53</v>
      </c>
      <c r="B19" s="90">
        <v>1.9199999999999998E-2</v>
      </c>
      <c r="C19" s="73" t="s">
        <v>877</v>
      </c>
      <c r="D19" s="27" t="s">
        <v>877</v>
      </c>
      <c r="E19" s="27" t="s">
        <v>877</v>
      </c>
      <c r="F19" s="27" t="s">
        <v>877</v>
      </c>
      <c r="G19" s="27" t="s">
        <v>877</v>
      </c>
      <c r="H19" s="27" t="s">
        <v>877</v>
      </c>
      <c r="I19" s="27" t="s">
        <v>877</v>
      </c>
      <c r="J19" s="27" t="s">
        <v>877</v>
      </c>
      <c r="K19" s="27" t="s">
        <v>877</v>
      </c>
      <c r="L19" s="27" t="s">
        <v>877</v>
      </c>
      <c r="M19" s="27" t="s">
        <v>877</v>
      </c>
      <c r="N19" s="27" t="s">
        <v>877</v>
      </c>
      <c r="O19" s="27" t="s">
        <v>877</v>
      </c>
      <c r="P19" s="35" t="s">
        <v>877</v>
      </c>
      <c r="Q19" s="74" t="s">
        <v>877</v>
      </c>
      <c r="R19" s="81">
        <v>660.32299999999998</v>
      </c>
      <c r="S19" s="63">
        <v>2519</v>
      </c>
      <c r="T19" s="82">
        <v>2267.1</v>
      </c>
    </row>
    <row r="20" spans="1:20" ht="16" customHeight="1" x14ac:dyDescent="0.15">
      <c r="A20" s="89" t="s">
        <v>55</v>
      </c>
      <c r="B20" s="90">
        <v>2995392745.906878</v>
      </c>
      <c r="C20" s="73" t="s">
        <v>877</v>
      </c>
      <c r="D20" s="27" t="s">
        <v>877</v>
      </c>
      <c r="E20" s="27" t="s">
        <v>877</v>
      </c>
      <c r="F20" s="27" t="s">
        <v>877</v>
      </c>
      <c r="G20" s="27" t="s">
        <v>877</v>
      </c>
      <c r="H20" s="27" t="s">
        <v>877</v>
      </c>
      <c r="I20" s="27" t="s">
        <v>877</v>
      </c>
      <c r="J20" s="27" t="s">
        <v>877</v>
      </c>
      <c r="K20" s="27" t="s">
        <v>877</v>
      </c>
      <c r="L20" s="27" t="s">
        <v>877</v>
      </c>
      <c r="M20" s="27" t="s">
        <v>877</v>
      </c>
      <c r="N20" s="27" t="s">
        <v>877</v>
      </c>
      <c r="O20" s="27" t="s">
        <v>877</v>
      </c>
      <c r="P20" s="35" t="s">
        <v>877</v>
      </c>
      <c r="Q20" s="74" t="s">
        <v>877</v>
      </c>
      <c r="R20" s="81">
        <v>660.32299999999998</v>
      </c>
      <c r="S20" s="63">
        <v>2519</v>
      </c>
      <c r="T20" s="82">
        <v>2267.1</v>
      </c>
    </row>
    <row r="21" spans="1:20" ht="15" customHeight="1" x14ac:dyDescent="0.15">
      <c r="A21" s="89" t="s">
        <v>57</v>
      </c>
      <c r="B21" s="90">
        <v>0.15</v>
      </c>
      <c r="C21" s="73">
        <v>0.81</v>
      </c>
      <c r="D21" s="27">
        <v>0.86</v>
      </c>
      <c r="E21" s="27">
        <v>0.74</v>
      </c>
      <c r="F21" s="27">
        <v>0.44</v>
      </c>
      <c r="G21" s="27">
        <v>0.24</v>
      </c>
      <c r="H21" s="27">
        <v>7.2999999999999995E-2</v>
      </c>
      <c r="I21" s="27">
        <v>0.43</v>
      </c>
      <c r="J21" s="27" t="s">
        <v>877</v>
      </c>
      <c r="K21" s="27">
        <v>10000</v>
      </c>
      <c r="L21" s="27">
        <v>0.68</v>
      </c>
      <c r="M21" s="27">
        <v>0.68</v>
      </c>
      <c r="N21" s="27">
        <v>0.43</v>
      </c>
      <c r="O21" s="27">
        <v>1.5</v>
      </c>
      <c r="P21" s="35">
        <v>0.19</v>
      </c>
      <c r="Q21" s="75">
        <v>0.19</v>
      </c>
      <c r="R21" s="81">
        <v>1176</v>
      </c>
      <c r="S21" s="63">
        <v>2011</v>
      </c>
      <c r="T21" s="82">
        <v>1809.9</v>
      </c>
    </row>
    <row r="22" spans="1:20" ht="16" customHeight="1" x14ac:dyDescent="0.15">
      <c r="A22" s="89" t="s">
        <v>59</v>
      </c>
      <c r="B22" s="90">
        <v>1.01E-2</v>
      </c>
      <c r="C22" s="73" t="s">
        <v>877</v>
      </c>
      <c r="D22" s="27" t="s">
        <v>877</v>
      </c>
      <c r="E22" s="27" t="s">
        <v>877</v>
      </c>
      <c r="F22" s="27" t="s">
        <v>877</v>
      </c>
      <c r="G22" s="27" t="s">
        <v>877</v>
      </c>
      <c r="H22" s="27" t="s">
        <v>877</v>
      </c>
      <c r="I22" s="27" t="s">
        <v>877</v>
      </c>
      <c r="J22" s="27" t="s">
        <v>877</v>
      </c>
      <c r="K22" s="27" t="s">
        <v>877</v>
      </c>
      <c r="L22" s="27" t="s">
        <v>877</v>
      </c>
      <c r="M22" s="27" t="s">
        <v>877</v>
      </c>
      <c r="N22" s="27" t="s">
        <v>877</v>
      </c>
      <c r="O22" s="27" t="s">
        <v>877</v>
      </c>
      <c r="P22" s="35" t="s">
        <v>877</v>
      </c>
      <c r="Q22" s="74" t="s">
        <v>877</v>
      </c>
      <c r="R22" s="81">
        <v>1176</v>
      </c>
      <c r="S22" s="63">
        <v>2011</v>
      </c>
      <c r="T22" s="82">
        <v>1809.9</v>
      </c>
    </row>
    <row r="23" spans="1:20" ht="16" customHeight="1" x14ac:dyDescent="0.15">
      <c r="A23" s="89" t="s">
        <v>61</v>
      </c>
      <c r="B23" s="90">
        <v>5.2999999999999999E-2</v>
      </c>
      <c r="C23" s="73" t="s">
        <v>877</v>
      </c>
      <c r="D23" s="27" t="s">
        <v>877</v>
      </c>
      <c r="E23" s="27" t="s">
        <v>877</v>
      </c>
      <c r="F23" s="27" t="s">
        <v>877</v>
      </c>
      <c r="G23" s="27" t="s">
        <v>877</v>
      </c>
      <c r="H23" s="27" t="s">
        <v>877</v>
      </c>
      <c r="I23" s="27" t="s">
        <v>877</v>
      </c>
      <c r="J23" s="27" t="s">
        <v>877</v>
      </c>
      <c r="K23" s="27" t="s">
        <v>877</v>
      </c>
      <c r="L23" s="27" t="s">
        <v>877</v>
      </c>
      <c r="M23" s="27" t="s">
        <v>877</v>
      </c>
      <c r="N23" s="27" t="s">
        <v>877</v>
      </c>
      <c r="O23" s="27" t="s">
        <v>877</v>
      </c>
      <c r="P23" s="35" t="s">
        <v>877</v>
      </c>
      <c r="Q23" s="74" t="s">
        <v>877</v>
      </c>
      <c r="R23" s="81">
        <v>1176</v>
      </c>
      <c r="S23" s="63">
        <v>2011</v>
      </c>
      <c r="T23" s="82">
        <v>1809.9</v>
      </c>
    </row>
    <row r="24" spans="1:20" ht="15" customHeight="1" x14ac:dyDescent="0.15">
      <c r="A24" s="89" t="s">
        <v>63</v>
      </c>
      <c r="B24" s="90">
        <v>2.6</v>
      </c>
      <c r="C24" s="73">
        <v>0.84</v>
      </c>
      <c r="D24" s="27">
        <v>0.88</v>
      </c>
      <c r="E24" s="27">
        <v>0.76</v>
      </c>
      <c r="F24" s="27">
        <v>0.45</v>
      </c>
      <c r="G24" s="27">
        <v>0.25</v>
      </c>
      <c r="H24" s="27">
        <v>7.4999999999999997E-2</v>
      </c>
      <c r="I24" s="27">
        <v>0.44</v>
      </c>
      <c r="J24" s="27" t="s">
        <v>877</v>
      </c>
      <c r="K24" s="27">
        <v>10000</v>
      </c>
      <c r="L24" s="27">
        <v>0.7</v>
      </c>
      <c r="M24" s="27">
        <v>0.7</v>
      </c>
      <c r="N24" s="27">
        <v>0.44</v>
      </c>
      <c r="O24" s="27">
        <v>1.5</v>
      </c>
      <c r="P24" s="35">
        <v>0.2</v>
      </c>
      <c r="Q24" s="75">
        <v>0.19</v>
      </c>
      <c r="R24" s="81">
        <v>1176</v>
      </c>
      <c r="S24" s="63">
        <v>2011</v>
      </c>
      <c r="T24" s="82">
        <v>1809.9</v>
      </c>
    </row>
    <row r="25" spans="1:20" ht="16" customHeight="1" x14ac:dyDescent="0.15">
      <c r="A25" s="91" t="s">
        <v>65</v>
      </c>
      <c r="B25" s="90">
        <v>1.48E-3</v>
      </c>
      <c r="C25" s="73" t="s">
        <v>877</v>
      </c>
      <c r="D25" s="27" t="s">
        <v>877</v>
      </c>
      <c r="E25" s="27" t="s">
        <v>877</v>
      </c>
      <c r="F25" s="27" t="s">
        <v>877</v>
      </c>
      <c r="G25" s="27" t="s">
        <v>877</v>
      </c>
      <c r="H25" s="27" t="s">
        <v>877</v>
      </c>
      <c r="I25" s="27" t="s">
        <v>877</v>
      </c>
      <c r="J25" s="27" t="s">
        <v>877</v>
      </c>
      <c r="K25" s="27" t="s">
        <v>877</v>
      </c>
      <c r="L25" s="27" t="s">
        <v>877</v>
      </c>
      <c r="M25" s="27" t="s">
        <v>877</v>
      </c>
      <c r="N25" s="27" t="s">
        <v>877</v>
      </c>
      <c r="O25" s="27" t="s">
        <v>877</v>
      </c>
      <c r="P25" s="35" t="s">
        <v>877</v>
      </c>
      <c r="Q25" s="74" t="s">
        <v>877</v>
      </c>
      <c r="R25" s="81">
        <v>1176</v>
      </c>
      <c r="S25" s="63">
        <v>2011</v>
      </c>
      <c r="T25" s="82">
        <v>1809.9</v>
      </c>
    </row>
    <row r="26" spans="1:20" ht="16" customHeight="1" x14ac:dyDescent="0.15">
      <c r="A26" s="91" t="s">
        <v>67</v>
      </c>
      <c r="B26" s="90">
        <v>1.4200000000000001E-2</v>
      </c>
      <c r="C26" s="73" t="s">
        <v>877</v>
      </c>
      <c r="D26" s="27" t="s">
        <v>877</v>
      </c>
      <c r="E26" s="27" t="s">
        <v>877</v>
      </c>
      <c r="F26" s="27" t="s">
        <v>877</v>
      </c>
      <c r="G26" s="27" t="s">
        <v>877</v>
      </c>
      <c r="H26" s="27" t="s">
        <v>877</v>
      </c>
      <c r="I26" s="27" t="s">
        <v>877</v>
      </c>
      <c r="J26" s="27" t="s">
        <v>877</v>
      </c>
      <c r="K26" s="27" t="s">
        <v>877</v>
      </c>
      <c r="L26" s="27" t="s">
        <v>877</v>
      </c>
      <c r="M26" s="27" t="s">
        <v>877</v>
      </c>
      <c r="N26" s="27" t="s">
        <v>877</v>
      </c>
      <c r="O26" s="27" t="s">
        <v>877</v>
      </c>
      <c r="P26" s="35" t="s">
        <v>877</v>
      </c>
      <c r="Q26" s="74" t="s">
        <v>877</v>
      </c>
      <c r="R26" s="81">
        <v>1176</v>
      </c>
      <c r="S26" s="63">
        <v>2011</v>
      </c>
      <c r="T26" s="82">
        <v>1809.9</v>
      </c>
    </row>
    <row r="27" spans="1:20" ht="16" customHeight="1" x14ac:dyDescent="0.15">
      <c r="A27" s="89" t="s">
        <v>69</v>
      </c>
      <c r="B27" s="90">
        <v>7.1934356792953664E+16</v>
      </c>
      <c r="C27" s="73" t="s">
        <v>877</v>
      </c>
      <c r="D27" s="27" t="s">
        <v>877</v>
      </c>
      <c r="E27" s="27" t="s">
        <v>877</v>
      </c>
      <c r="F27" s="27" t="s">
        <v>877</v>
      </c>
      <c r="G27" s="27" t="s">
        <v>877</v>
      </c>
      <c r="H27" s="27" t="s">
        <v>877</v>
      </c>
      <c r="I27" s="27" t="s">
        <v>877</v>
      </c>
      <c r="J27" s="27" t="s">
        <v>877</v>
      </c>
      <c r="K27" s="27" t="s">
        <v>877</v>
      </c>
      <c r="L27" s="27" t="s">
        <v>877</v>
      </c>
      <c r="M27" s="27" t="s">
        <v>877</v>
      </c>
      <c r="N27" s="27" t="s">
        <v>877</v>
      </c>
      <c r="O27" s="27" t="s">
        <v>877</v>
      </c>
      <c r="P27" s="35" t="s">
        <v>877</v>
      </c>
      <c r="Q27" s="74" t="s">
        <v>877</v>
      </c>
      <c r="R27" s="81">
        <v>1176</v>
      </c>
      <c r="S27" s="63">
        <v>2011</v>
      </c>
      <c r="T27" s="82">
        <v>1809.9</v>
      </c>
    </row>
    <row r="28" spans="1:20" ht="16" customHeight="1" x14ac:dyDescent="0.15">
      <c r="A28" s="89" t="s">
        <v>71</v>
      </c>
      <c r="B28" s="90">
        <v>100693.8297559754</v>
      </c>
      <c r="C28" s="73" t="s">
        <v>877</v>
      </c>
      <c r="D28" s="27" t="s">
        <v>877</v>
      </c>
      <c r="E28" s="27" t="s">
        <v>877</v>
      </c>
      <c r="F28" s="27" t="s">
        <v>877</v>
      </c>
      <c r="G28" s="27" t="s">
        <v>877</v>
      </c>
      <c r="H28" s="27" t="s">
        <v>877</v>
      </c>
      <c r="I28" s="27" t="s">
        <v>877</v>
      </c>
      <c r="J28" s="27" t="s">
        <v>877</v>
      </c>
      <c r="K28" s="27" t="s">
        <v>877</v>
      </c>
      <c r="L28" s="27" t="s">
        <v>877</v>
      </c>
      <c r="M28" s="27" t="s">
        <v>877</v>
      </c>
      <c r="N28" s="27" t="s">
        <v>877</v>
      </c>
      <c r="O28" s="27" t="s">
        <v>877</v>
      </c>
      <c r="P28" s="35" t="s">
        <v>877</v>
      </c>
      <c r="Q28" s="74" t="s">
        <v>877</v>
      </c>
      <c r="R28" s="81">
        <v>-189.34</v>
      </c>
      <c r="S28" s="63">
        <v>-185.84800000000001</v>
      </c>
      <c r="T28" s="82">
        <v>-189.34</v>
      </c>
    </row>
    <row r="29" spans="1:20" ht="15" customHeight="1" x14ac:dyDescent="0.15">
      <c r="A29" s="89" t="s">
        <v>72</v>
      </c>
      <c r="B29" s="90">
        <v>34.1</v>
      </c>
      <c r="C29" s="73">
        <v>1.9000000000000001E-8</v>
      </c>
      <c r="D29" s="27">
        <v>2.3000000000000001E-8</v>
      </c>
      <c r="E29" s="27">
        <v>1.7999999999999999E-8</v>
      </c>
      <c r="F29" s="27">
        <v>7.6000000000000002E-9</v>
      </c>
      <c r="G29" s="27">
        <v>9.3000000000000006E-9</v>
      </c>
      <c r="H29" s="27">
        <v>1.3999999999999999E-9</v>
      </c>
      <c r="I29" s="27">
        <v>1.4999999999999999E-8</v>
      </c>
      <c r="J29" s="27" t="s">
        <v>877</v>
      </c>
      <c r="K29" s="27" t="s">
        <v>877</v>
      </c>
      <c r="L29" s="27">
        <v>1.9000000000000001E-8</v>
      </c>
      <c r="M29" s="27">
        <v>1.9000000000000001E-8</v>
      </c>
      <c r="N29" s="27">
        <v>7.4999999999999993E-9</v>
      </c>
      <c r="O29" s="27">
        <v>3.4E-8</v>
      </c>
      <c r="P29" s="35">
        <v>8.2000000000000006E-9</v>
      </c>
      <c r="Q29" s="75">
        <v>8.0999999999999997E-9</v>
      </c>
      <c r="R29" s="81">
        <v>-189.34</v>
      </c>
      <c r="S29" s="63">
        <v>-185.84800000000001</v>
      </c>
      <c r="T29" s="82">
        <v>-189.34</v>
      </c>
    </row>
    <row r="30" spans="1:20" ht="15" customHeight="1" x14ac:dyDescent="0.15">
      <c r="A30" s="91" t="s">
        <v>73</v>
      </c>
      <c r="B30" s="90">
        <v>41800000</v>
      </c>
      <c r="C30" s="73">
        <v>4.3000000000000003E-6</v>
      </c>
      <c r="D30" s="27">
        <v>3.4999999999999999E-6</v>
      </c>
      <c r="E30" s="27">
        <v>3.1999999999999999E-6</v>
      </c>
      <c r="F30" s="27">
        <v>2.0999999999999998E-6</v>
      </c>
      <c r="G30" s="27">
        <v>3.5999999999999999E-7</v>
      </c>
      <c r="H30" s="27">
        <v>1.8E-7</v>
      </c>
      <c r="I30" s="27">
        <v>1.3E-6</v>
      </c>
      <c r="J30" s="27" t="s">
        <v>877</v>
      </c>
      <c r="K30" s="27" t="s">
        <v>877</v>
      </c>
      <c r="L30" s="27">
        <v>2.7E-6</v>
      </c>
      <c r="M30" s="27">
        <v>2.7E-6</v>
      </c>
      <c r="N30" s="27">
        <v>1.9999999999999999E-6</v>
      </c>
      <c r="O30" s="27">
        <v>1.1E-5</v>
      </c>
      <c r="P30" s="35">
        <v>1.4000000000000001E-7</v>
      </c>
      <c r="Q30" s="75">
        <v>1.4000000000000001E-7</v>
      </c>
      <c r="R30" s="81">
        <v>-189.34</v>
      </c>
      <c r="S30" s="63">
        <v>-185.84800000000001</v>
      </c>
      <c r="T30" s="82">
        <v>-189.34</v>
      </c>
    </row>
    <row r="31" spans="1:20" ht="16" customHeight="1" x14ac:dyDescent="0.15">
      <c r="A31" s="89" t="s">
        <v>74</v>
      </c>
      <c r="B31" s="90">
        <v>258.83954500884698</v>
      </c>
      <c r="C31" s="73" t="s">
        <v>877</v>
      </c>
      <c r="D31" s="27" t="s">
        <v>877</v>
      </c>
      <c r="E31" s="27" t="s">
        <v>877</v>
      </c>
      <c r="F31" s="27" t="s">
        <v>877</v>
      </c>
      <c r="G31" s="27" t="s">
        <v>877</v>
      </c>
      <c r="H31" s="27" t="s">
        <v>877</v>
      </c>
      <c r="I31" s="27" t="s">
        <v>877</v>
      </c>
      <c r="J31" s="27" t="s">
        <v>877</v>
      </c>
      <c r="K31" s="27" t="s">
        <v>877</v>
      </c>
      <c r="L31" s="27" t="s">
        <v>877</v>
      </c>
      <c r="M31" s="27" t="s">
        <v>877</v>
      </c>
      <c r="N31" s="27" t="s">
        <v>877</v>
      </c>
      <c r="O31" s="27" t="s">
        <v>877</v>
      </c>
      <c r="P31" s="35" t="s">
        <v>877</v>
      </c>
      <c r="Q31" s="74" t="s">
        <v>877</v>
      </c>
      <c r="R31" s="81">
        <v>-189.34</v>
      </c>
      <c r="S31" s="63">
        <v>-185.84800000000001</v>
      </c>
      <c r="T31" s="82">
        <v>-189.34</v>
      </c>
    </row>
    <row r="32" spans="1:20" ht="16" customHeight="1" x14ac:dyDescent="0.15">
      <c r="A32" s="91" t="s">
        <v>75</v>
      </c>
      <c r="B32" s="90">
        <v>22300</v>
      </c>
      <c r="C32" s="73" t="s">
        <v>877</v>
      </c>
      <c r="D32" s="27" t="s">
        <v>877</v>
      </c>
      <c r="E32" s="27" t="s">
        <v>877</v>
      </c>
      <c r="F32" s="27" t="s">
        <v>877</v>
      </c>
      <c r="G32" s="27" t="s">
        <v>877</v>
      </c>
      <c r="H32" s="27" t="s">
        <v>877</v>
      </c>
      <c r="I32" s="27" t="s">
        <v>877</v>
      </c>
      <c r="J32" s="27" t="s">
        <v>877</v>
      </c>
      <c r="K32" s="27" t="s">
        <v>877</v>
      </c>
      <c r="L32" s="27" t="s">
        <v>877</v>
      </c>
      <c r="M32" s="27" t="s">
        <v>877</v>
      </c>
      <c r="N32" s="27" t="s">
        <v>877</v>
      </c>
      <c r="O32" s="27" t="s">
        <v>877</v>
      </c>
      <c r="P32" s="35" t="s">
        <v>877</v>
      </c>
      <c r="Q32" s="74" t="s">
        <v>877</v>
      </c>
      <c r="R32" s="83" t="s">
        <v>878</v>
      </c>
      <c r="S32" s="63">
        <v>614</v>
      </c>
      <c r="T32" s="82">
        <v>552.6</v>
      </c>
    </row>
    <row r="33" spans="1:20" ht="16" customHeight="1" x14ac:dyDescent="0.15">
      <c r="A33" s="89" t="s">
        <v>77</v>
      </c>
      <c r="B33" s="90">
        <v>1570000</v>
      </c>
      <c r="C33" s="73" t="s">
        <v>877</v>
      </c>
      <c r="D33" s="27" t="s">
        <v>877</v>
      </c>
      <c r="E33" s="27" t="s">
        <v>877</v>
      </c>
      <c r="F33" s="27" t="s">
        <v>877</v>
      </c>
      <c r="G33" s="27" t="s">
        <v>877</v>
      </c>
      <c r="H33" s="27" t="s">
        <v>877</v>
      </c>
      <c r="I33" s="27" t="s">
        <v>877</v>
      </c>
      <c r="J33" s="27" t="s">
        <v>877</v>
      </c>
      <c r="K33" s="27" t="s">
        <v>877</v>
      </c>
      <c r="L33" s="27" t="s">
        <v>877</v>
      </c>
      <c r="M33" s="27" t="s">
        <v>877</v>
      </c>
      <c r="N33" s="27" t="s">
        <v>877</v>
      </c>
      <c r="O33" s="27" t="s">
        <v>877</v>
      </c>
      <c r="P33" s="35" t="s">
        <v>877</v>
      </c>
      <c r="Q33" s="74" t="s">
        <v>877</v>
      </c>
      <c r="R33" s="83" t="s">
        <v>878</v>
      </c>
      <c r="S33" s="63">
        <v>614</v>
      </c>
      <c r="T33" s="82">
        <v>552.6</v>
      </c>
    </row>
    <row r="34" spans="1:20" ht="15" customHeight="1" x14ac:dyDescent="0.15">
      <c r="A34" s="91" t="s">
        <v>78</v>
      </c>
      <c r="B34" s="90">
        <v>1050000</v>
      </c>
      <c r="C34" s="73">
        <v>6.1E-6</v>
      </c>
      <c r="D34" s="27">
        <v>6.2999999999999998E-6</v>
      </c>
      <c r="E34" s="27">
        <v>5.4999999999999999E-6</v>
      </c>
      <c r="F34" s="27">
        <v>3.3000000000000002E-6</v>
      </c>
      <c r="G34" s="27">
        <v>1.5999999999999999E-6</v>
      </c>
      <c r="H34" s="27">
        <v>5.3000000000000001E-7</v>
      </c>
      <c r="I34" s="27">
        <v>3.1E-6</v>
      </c>
      <c r="J34" s="27" t="s">
        <v>877</v>
      </c>
      <c r="K34" s="27" t="s">
        <v>877</v>
      </c>
      <c r="L34" s="27">
        <v>5.0000000000000004E-6</v>
      </c>
      <c r="M34" s="27">
        <v>5.0000000000000004E-6</v>
      </c>
      <c r="N34" s="27">
        <v>3.1999999999999999E-6</v>
      </c>
      <c r="O34" s="27">
        <v>1.1E-5</v>
      </c>
      <c r="P34" s="35">
        <v>1.3E-6</v>
      </c>
      <c r="Q34" s="75">
        <v>1.3E-6</v>
      </c>
      <c r="R34" s="83" t="s">
        <v>878</v>
      </c>
      <c r="S34" s="63">
        <v>614</v>
      </c>
      <c r="T34" s="82">
        <v>552.6</v>
      </c>
    </row>
    <row r="35" spans="1:20" ht="16" customHeight="1" x14ac:dyDescent="0.15">
      <c r="A35" s="91" t="s">
        <v>80</v>
      </c>
      <c r="B35" s="90">
        <v>26600000</v>
      </c>
      <c r="C35" s="73" t="s">
        <v>877</v>
      </c>
      <c r="D35" s="27" t="s">
        <v>877</v>
      </c>
      <c r="E35" s="27" t="s">
        <v>877</v>
      </c>
      <c r="F35" s="27" t="s">
        <v>877</v>
      </c>
      <c r="G35" s="27" t="s">
        <v>877</v>
      </c>
      <c r="H35" s="27" t="s">
        <v>877</v>
      </c>
      <c r="I35" s="27" t="s">
        <v>877</v>
      </c>
      <c r="J35" s="27" t="s">
        <v>877</v>
      </c>
      <c r="K35" s="27" t="s">
        <v>877</v>
      </c>
      <c r="L35" s="27" t="s">
        <v>877</v>
      </c>
      <c r="M35" s="27" t="s">
        <v>877</v>
      </c>
      <c r="N35" s="27" t="s">
        <v>877</v>
      </c>
      <c r="O35" s="27" t="s">
        <v>877</v>
      </c>
      <c r="P35" s="35" t="s">
        <v>877</v>
      </c>
      <c r="Q35" s="74" t="s">
        <v>877</v>
      </c>
      <c r="R35" s="83" t="s">
        <v>878</v>
      </c>
      <c r="S35" s="63">
        <v>614</v>
      </c>
      <c r="T35" s="82">
        <v>552.6</v>
      </c>
    </row>
    <row r="36" spans="1:20" ht="16" customHeight="1" x14ac:dyDescent="0.15">
      <c r="A36" s="91" t="s">
        <v>81</v>
      </c>
      <c r="B36" s="90">
        <v>264106621.9234871</v>
      </c>
      <c r="C36" s="73" t="s">
        <v>877</v>
      </c>
      <c r="D36" s="27" t="s">
        <v>877</v>
      </c>
      <c r="E36" s="27" t="s">
        <v>877</v>
      </c>
      <c r="F36" s="27" t="s">
        <v>877</v>
      </c>
      <c r="G36" s="27" t="s">
        <v>877</v>
      </c>
      <c r="H36" s="27" t="s">
        <v>877</v>
      </c>
      <c r="I36" s="27" t="s">
        <v>877</v>
      </c>
      <c r="J36" s="27" t="s">
        <v>877</v>
      </c>
      <c r="K36" s="27" t="s">
        <v>877</v>
      </c>
      <c r="L36" s="27" t="s">
        <v>877</v>
      </c>
      <c r="M36" s="27" t="s">
        <v>877</v>
      </c>
      <c r="N36" s="27" t="s">
        <v>877</v>
      </c>
      <c r="O36" s="27" t="s">
        <v>877</v>
      </c>
      <c r="P36" s="35" t="s">
        <v>877</v>
      </c>
      <c r="Q36" s="74" t="s">
        <v>877</v>
      </c>
      <c r="R36" s="83" t="s">
        <v>878</v>
      </c>
      <c r="S36" s="63">
        <v>614</v>
      </c>
      <c r="T36" s="82">
        <v>552.6</v>
      </c>
    </row>
    <row r="37" spans="1:20" ht="16" customHeight="1" x14ac:dyDescent="0.15">
      <c r="A37" s="89" t="s">
        <v>82</v>
      </c>
      <c r="B37" s="90">
        <v>1609237583303.8669</v>
      </c>
      <c r="C37" s="73" t="s">
        <v>877</v>
      </c>
      <c r="D37" s="27" t="s">
        <v>877</v>
      </c>
      <c r="E37" s="27" t="s">
        <v>877</v>
      </c>
      <c r="F37" s="27" t="s">
        <v>877</v>
      </c>
      <c r="G37" s="27" t="s">
        <v>877</v>
      </c>
      <c r="H37" s="27" t="s">
        <v>877</v>
      </c>
      <c r="I37" s="27" t="s">
        <v>877</v>
      </c>
      <c r="J37" s="27" t="s">
        <v>877</v>
      </c>
      <c r="K37" s="27" t="s">
        <v>877</v>
      </c>
      <c r="L37" s="27" t="s">
        <v>877</v>
      </c>
      <c r="M37" s="27" t="s">
        <v>877</v>
      </c>
      <c r="N37" s="27" t="s">
        <v>877</v>
      </c>
      <c r="O37" s="27" t="s">
        <v>877</v>
      </c>
      <c r="P37" s="35" t="s">
        <v>877</v>
      </c>
      <c r="Q37" s="74" t="s">
        <v>877</v>
      </c>
      <c r="R37" s="81">
        <v>302</v>
      </c>
      <c r="S37" s="35" t="s">
        <v>877</v>
      </c>
      <c r="T37" s="74" t="s">
        <v>877</v>
      </c>
    </row>
    <row r="38" spans="1:20" ht="16" customHeight="1" x14ac:dyDescent="0.15">
      <c r="A38" s="89" t="s">
        <v>83</v>
      </c>
      <c r="B38" s="90">
        <v>34493294021.819977</v>
      </c>
      <c r="C38" s="73" t="s">
        <v>877</v>
      </c>
      <c r="D38" s="27" t="s">
        <v>877</v>
      </c>
      <c r="E38" s="27" t="s">
        <v>877</v>
      </c>
      <c r="F38" s="27" t="s">
        <v>877</v>
      </c>
      <c r="G38" s="27" t="s">
        <v>877</v>
      </c>
      <c r="H38" s="27" t="s">
        <v>877</v>
      </c>
      <c r="I38" s="27" t="s">
        <v>877</v>
      </c>
      <c r="J38" s="27" t="s">
        <v>877</v>
      </c>
      <c r="K38" s="27" t="s">
        <v>877</v>
      </c>
      <c r="L38" s="27" t="s">
        <v>877</v>
      </c>
      <c r="M38" s="27" t="s">
        <v>877</v>
      </c>
      <c r="N38" s="27" t="s">
        <v>877</v>
      </c>
      <c r="O38" s="27" t="s">
        <v>877</v>
      </c>
      <c r="P38" s="35" t="s">
        <v>877</v>
      </c>
      <c r="Q38" s="74" t="s">
        <v>877</v>
      </c>
      <c r="R38" s="81">
        <v>302</v>
      </c>
      <c r="S38" s="35" t="s">
        <v>877</v>
      </c>
      <c r="T38" s="74" t="s">
        <v>877</v>
      </c>
    </row>
    <row r="39" spans="1:20" ht="16" customHeight="1" x14ac:dyDescent="0.15">
      <c r="A39" s="91" t="s">
        <v>85</v>
      </c>
      <c r="B39" s="90">
        <v>245000</v>
      </c>
      <c r="C39" s="73" t="s">
        <v>877</v>
      </c>
      <c r="D39" s="27" t="s">
        <v>877</v>
      </c>
      <c r="E39" s="27" t="s">
        <v>877</v>
      </c>
      <c r="F39" s="27" t="s">
        <v>877</v>
      </c>
      <c r="G39" s="27" t="s">
        <v>877</v>
      </c>
      <c r="H39" s="27" t="s">
        <v>877</v>
      </c>
      <c r="I39" s="27" t="s">
        <v>877</v>
      </c>
      <c r="J39" s="27" t="s">
        <v>877</v>
      </c>
      <c r="K39" s="27" t="s">
        <v>877</v>
      </c>
      <c r="L39" s="27" t="s">
        <v>877</v>
      </c>
      <c r="M39" s="27" t="s">
        <v>877</v>
      </c>
      <c r="N39" s="27" t="s">
        <v>877</v>
      </c>
      <c r="O39" s="27" t="s">
        <v>877</v>
      </c>
      <c r="P39" s="35" t="s">
        <v>877</v>
      </c>
      <c r="Q39" s="74" t="s">
        <v>877</v>
      </c>
      <c r="R39" s="81">
        <v>1064.18</v>
      </c>
      <c r="S39" s="63">
        <v>2856</v>
      </c>
      <c r="T39" s="82">
        <v>2570.4</v>
      </c>
    </row>
    <row r="40" spans="1:20" ht="16" customHeight="1" x14ac:dyDescent="0.15">
      <c r="A40" s="89" t="s">
        <v>87</v>
      </c>
      <c r="B40" s="90">
        <v>84500</v>
      </c>
      <c r="C40" s="73" t="s">
        <v>877</v>
      </c>
      <c r="D40" s="27" t="s">
        <v>877</v>
      </c>
      <c r="E40" s="27" t="s">
        <v>877</v>
      </c>
      <c r="F40" s="27" t="s">
        <v>877</v>
      </c>
      <c r="G40" s="27" t="s">
        <v>877</v>
      </c>
      <c r="H40" s="27" t="s">
        <v>877</v>
      </c>
      <c r="I40" s="27" t="s">
        <v>877</v>
      </c>
      <c r="J40" s="27" t="s">
        <v>877</v>
      </c>
      <c r="K40" s="27" t="s">
        <v>877</v>
      </c>
      <c r="L40" s="27" t="s">
        <v>877</v>
      </c>
      <c r="M40" s="27" t="s">
        <v>877</v>
      </c>
      <c r="N40" s="27" t="s">
        <v>877</v>
      </c>
      <c r="O40" s="27" t="s">
        <v>877</v>
      </c>
      <c r="P40" s="35" t="s">
        <v>877</v>
      </c>
      <c r="Q40" s="74" t="s">
        <v>877</v>
      </c>
      <c r="R40" s="81">
        <v>727</v>
      </c>
      <c r="S40" s="63">
        <v>1845</v>
      </c>
      <c r="T40" s="82">
        <v>1660.5</v>
      </c>
    </row>
    <row r="41" spans="1:20" ht="15" customHeight="1" x14ac:dyDescent="0.15">
      <c r="A41" s="91" t="s">
        <v>89</v>
      </c>
      <c r="B41" s="90">
        <v>250</v>
      </c>
      <c r="C41" s="73">
        <v>1.7999999999999999E-2</v>
      </c>
      <c r="D41" s="27">
        <v>1.9E-2</v>
      </c>
      <c r="E41" s="27">
        <v>1.6E-2</v>
      </c>
      <c r="F41" s="27">
        <v>1.0999999999999999E-2</v>
      </c>
      <c r="G41" s="27">
        <v>5.1000000000000004E-3</v>
      </c>
      <c r="H41" s="27">
        <v>1.8E-3</v>
      </c>
      <c r="I41" s="27">
        <v>9.4000000000000004E-3</v>
      </c>
      <c r="J41" s="27" t="s">
        <v>877</v>
      </c>
      <c r="K41" s="27">
        <v>180</v>
      </c>
      <c r="L41" s="27">
        <v>1.4999999999999999E-2</v>
      </c>
      <c r="M41" s="27">
        <v>1.4999999999999999E-2</v>
      </c>
      <c r="N41" s="27">
        <v>0.01</v>
      </c>
      <c r="O41" s="27">
        <v>0.03</v>
      </c>
      <c r="P41" s="35">
        <v>4.3E-3</v>
      </c>
      <c r="Q41" s="75">
        <v>4.3E-3</v>
      </c>
      <c r="R41" s="81">
        <v>727</v>
      </c>
      <c r="S41" s="63">
        <v>1845</v>
      </c>
      <c r="T41" s="82">
        <v>1660.5</v>
      </c>
    </row>
    <row r="42" spans="1:20" ht="16" customHeight="1" x14ac:dyDescent="0.15">
      <c r="A42" s="89" t="s">
        <v>91</v>
      </c>
      <c r="B42" s="90">
        <v>809000</v>
      </c>
      <c r="C42" s="73" t="s">
        <v>877</v>
      </c>
      <c r="D42" s="27" t="s">
        <v>877</v>
      </c>
      <c r="E42" s="27" t="s">
        <v>877</v>
      </c>
      <c r="F42" s="27" t="s">
        <v>877</v>
      </c>
      <c r="G42" s="27" t="s">
        <v>877</v>
      </c>
      <c r="H42" s="27" t="s">
        <v>877</v>
      </c>
      <c r="I42" s="27" t="s">
        <v>877</v>
      </c>
      <c r="J42" s="27" t="s">
        <v>877</v>
      </c>
      <c r="K42" s="27" t="s">
        <v>877</v>
      </c>
      <c r="L42" s="27" t="s">
        <v>877</v>
      </c>
      <c r="M42" s="27" t="s">
        <v>877</v>
      </c>
      <c r="N42" s="27" t="s">
        <v>877</v>
      </c>
      <c r="O42" s="27" t="s">
        <v>877</v>
      </c>
      <c r="P42" s="35" t="s">
        <v>877</v>
      </c>
      <c r="Q42" s="74" t="s">
        <v>877</v>
      </c>
      <c r="R42" s="81">
        <v>727</v>
      </c>
      <c r="S42" s="63">
        <v>1845</v>
      </c>
      <c r="T42" s="82">
        <v>1660.5</v>
      </c>
    </row>
    <row r="43" spans="1:20" ht="15" customHeight="1" x14ac:dyDescent="0.15">
      <c r="A43" s="89" t="s">
        <v>93</v>
      </c>
      <c r="B43" s="90">
        <v>537687494.04765952</v>
      </c>
      <c r="C43" s="73">
        <v>6.8000000000000001E-15</v>
      </c>
      <c r="D43" s="27">
        <v>1.8000000000000001E-18</v>
      </c>
      <c r="E43" s="27">
        <v>3.9E-19</v>
      </c>
      <c r="F43" s="27">
        <v>2.2999999999999999E-15</v>
      </c>
      <c r="G43" s="27">
        <v>1.0999999999999999E-19</v>
      </c>
      <c r="H43" s="27">
        <v>7.4999999999999998E-20</v>
      </c>
      <c r="I43" s="27">
        <v>2E-19</v>
      </c>
      <c r="J43" s="27" t="s">
        <v>877</v>
      </c>
      <c r="K43" s="27" t="s">
        <v>877</v>
      </c>
      <c r="L43" s="27">
        <v>5.6000000000000002E-18</v>
      </c>
      <c r="M43" s="27">
        <v>5.6000000000000002E-18</v>
      </c>
      <c r="N43" s="27">
        <v>1.4000000000000001E-15</v>
      </c>
      <c r="O43" s="27">
        <v>3E-11</v>
      </c>
      <c r="P43" s="35">
        <v>3.5E-20</v>
      </c>
      <c r="Q43" s="75">
        <v>3.1E-20</v>
      </c>
      <c r="R43" s="81">
        <v>727</v>
      </c>
      <c r="S43" s="63">
        <v>1845</v>
      </c>
      <c r="T43" s="82">
        <v>1660.5</v>
      </c>
    </row>
    <row r="44" spans="1:20" ht="15" customHeight="1" x14ac:dyDescent="0.15">
      <c r="A44" s="89" t="s">
        <v>95</v>
      </c>
      <c r="B44" s="90">
        <v>16400000</v>
      </c>
      <c r="C44" s="73">
        <v>5.0999999999999999E-7</v>
      </c>
      <c r="D44" s="27">
        <v>3.3999999999999997E-7</v>
      </c>
      <c r="E44" s="27">
        <v>3.3000000000000002E-7</v>
      </c>
      <c r="F44" s="27">
        <v>2.9999999999999999E-7</v>
      </c>
      <c r="G44" s="27">
        <v>2.3000000000000001E-8</v>
      </c>
      <c r="H44" s="27">
        <v>2.0999999999999999E-8</v>
      </c>
      <c r="I44" s="27">
        <v>1.1000000000000001E-7</v>
      </c>
      <c r="J44" s="27" t="s">
        <v>877</v>
      </c>
      <c r="K44" s="27" t="s">
        <v>877</v>
      </c>
      <c r="L44" s="27">
        <v>2.6E-7</v>
      </c>
      <c r="M44" s="27">
        <v>2.6E-7</v>
      </c>
      <c r="N44" s="27">
        <v>2.8000000000000002E-7</v>
      </c>
      <c r="O44" s="27">
        <v>1.3E-6</v>
      </c>
      <c r="P44" s="35">
        <v>7.6999999999999995E-9</v>
      </c>
      <c r="Q44" s="75">
        <v>7.4999999999999993E-9</v>
      </c>
      <c r="R44" s="81">
        <v>727</v>
      </c>
      <c r="S44" s="63">
        <v>1845</v>
      </c>
      <c r="T44" s="82">
        <v>1660.5</v>
      </c>
    </row>
    <row r="45" spans="1:20" ht="15" customHeight="1" x14ac:dyDescent="0.15">
      <c r="A45" s="89" t="s">
        <v>97</v>
      </c>
      <c r="B45" s="90">
        <v>73200</v>
      </c>
      <c r="C45" s="73">
        <v>6.6E-4</v>
      </c>
      <c r="D45" s="27">
        <v>6.7000000000000002E-4</v>
      </c>
      <c r="E45" s="27">
        <v>5.8E-4</v>
      </c>
      <c r="F45" s="27">
        <v>3.8000000000000002E-4</v>
      </c>
      <c r="G45" s="27">
        <v>1.9000000000000001E-4</v>
      </c>
      <c r="H45" s="27">
        <v>6.3999999999999997E-5</v>
      </c>
      <c r="I45" s="27">
        <v>3.4000000000000002E-4</v>
      </c>
      <c r="J45" s="27" t="s">
        <v>877</v>
      </c>
      <c r="K45" s="27">
        <v>6.8</v>
      </c>
      <c r="L45" s="27">
        <v>5.2999999999999998E-4</v>
      </c>
      <c r="M45" s="27">
        <v>5.2999999999999998E-4</v>
      </c>
      <c r="N45" s="27">
        <v>3.6999999999999999E-4</v>
      </c>
      <c r="O45" s="27">
        <v>1.1000000000000001E-3</v>
      </c>
      <c r="P45" s="35">
        <v>1.6000000000000001E-4</v>
      </c>
      <c r="Q45" s="75">
        <v>1.4999999999999999E-4</v>
      </c>
      <c r="R45" s="81">
        <v>727</v>
      </c>
      <c r="S45" s="63">
        <v>1845</v>
      </c>
      <c r="T45" s="82">
        <v>1660.5</v>
      </c>
    </row>
    <row r="46" spans="1:20" ht="15" customHeight="1" x14ac:dyDescent="0.15">
      <c r="A46" s="91" t="s">
        <v>99</v>
      </c>
      <c r="B46" s="90">
        <v>73000000</v>
      </c>
      <c r="C46" s="73">
        <v>3.7E-7</v>
      </c>
      <c r="D46" s="27">
        <v>2.2000000000000001E-7</v>
      </c>
      <c r="E46" s="27">
        <v>1.9000000000000001E-7</v>
      </c>
      <c r="F46" s="27">
        <v>2.1E-7</v>
      </c>
      <c r="G46" s="27">
        <v>3.5000000000000002E-8</v>
      </c>
      <c r="H46" s="27">
        <v>1.4999999999999999E-8</v>
      </c>
      <c r="I46" s="27">
        <v>8.3999999999999998E-8</v>
      </c>
      <c r="J46" s="27" t="s">
        <v>877</v>
      </c>
      <c r="K46" s="27" t="s">
        <v>877</v>
      </c>
      <c r="L46" s="27">
        <v>1.8E-7</v>
      </c>
      <c r="M46" s="27">
        <v>1.8E-7</v>
      </c>
      <c r="N46" s="27">
        <v>1.9999999999999999E-7</v>
      </c>
      <c r="O46" s="27">
        <v>1.3999999999999999E-6</v>
      </c>
      <c r="P46" s="35">
        <v>2.3000000000000001E-8</v>
      </c>
      <c r="Q46" s="75">
        <v>2.3000000000000001E-8</v>
      </c>
      <c r="R46" s="81">
        <v>727</v>
      </c>
      <c r="S46" s="63">
        <v>1845</v>
      </c>
      <c r="T46" s="82">
        <v>1660.5</v>
      </c>
    </row>
    <row r="47" spans="1:20" ht="16" customHeight="1" x14ac:dyDescent="0.15">
      <c r="A47" s="89" t="s">
        <v>101</v>
      </c>
      <c r="B47" s="90">
        <v>125000000</v>
      </c>
      <c r="C47" s="73" t="s">
        <v>877</v>
      </c>
      <c r="D47" s="27" t="s">
        <v>877</v>
      </c>
      <c r="E47" s="27" t="s">
        <v>877</v>
      </c>
      <c r="F47" s="27" t="s">
        <v>877</v>
      </c>
      <c r="G47" s="27" t="s">
        <v>877</v>
      </c>
      <c r="H47" s="27" t="s">
        <v>877</v>
      </c>
      <c r="I47" s="27" t="s">
        <v>877</v>
      </c>
      <c r="J47" s="27" t="s">
        <v>877</v>
      </c>
      <c r="K47" s="27" t="s">
        <v>877</v>
      </c>
      <c r="L47" s="27" t="s">
        <v>877</v>
      </c>
      <c r="M47" s="27" t="s">
        <v>877</v>
      </c>
      <c r="N47" s="27" t="s">
        <v>877</v>
      </c>
      <c r="O47" s="27" t="s">
        <v>877</v>
      </c>
      <c r="P47" s="35" t="s">
        <v>877</v>
      </c>
      <c r="Q47" s="74" t="s">
        <v>877</v>
      </c>
      <c r="R47" s="81">
        <v>727</v>
      </c>
      <c r="S47" s="63">
        <v>1845</v>
      </c>
      <c r="T47" s="82">
        <v>1660.5</v>
      </c>
    </row>
    <row r="48" spans="1:20" ht="15" customHeight="1" x14ac:dyDescent="0.15">
      <c r="A48" s="89" t="s">
        <v>103</v>
      </c>
      <c r="B48" s="90">
        <v>2.24E-2</v>
      </c>
      <c r="C48" s="73">
        <v>1.1000000000000001E-3</v>
      </c>
      <c r="D48" s="27">
        <v>1.1000000000000001E-3</v>
      </c>
      <c r="E48" s="27">
        <v>9.8999999999999999E-4</v>
      </c>
      <c r="F48" s="27">
        <v>6.4000000000000005E-4</v>
      </c>
      <c r="G48" s="27">
        <v>3.2000000000000003E-4</v>
      </c>
      <c r="H48" s="27">
        <v>1.1E-4</v>
      </c>
      <c r="I48" s="27">
        <v>5.8E-4</v>
      </c>
      <c r="J48" s="27" t="s">
        <v>877</v>
      </c>
      <c r="K48" s="27" t="s">
        <v>877</v>
      </c>
      <c r="L48" s="27">
        <v>9.1E-4</v>
      </c>
      <c r="M48" s="27">
        <v>9.1E-4</v>
      </c>
      <c r="N48" s="27">
        <v>6.2E-4</v>
      </c>
      <c r="O48" s="27">
        <v>1.9E-3</v>
      </c>
      <c r="P48" s="35">
        <v>2.7E-4</v>
      </c>
      <c r="Q48" s="75">
        <v>2.5999999999999998E-4</v>
      </c>
      <c r="R48" s="81">
        <v>1287</v>
      </c>
      <c r="S48" s="63">
        <v>2468</v>
      </c>
      <c r="T48" s="82">
        <v>2221.1999999999998</v>
      </c>
    </row>
    <row r="49" spans="1:20" ht="16" customHeight="1" x14ac:dyDescent="0.15">
      <c r="A49" s="89" t="s">
        <v>105</v>
      </c>
      <c r="B49" s="90">
        <v>350000</v>
      </c>
      <c r="C49" s="73" t="s">
        <v>877</v>
      </c>
      <c r="D49" s="27" t="s">
        <v>877</v>
      </c>
      <c r="E49" s="27" t="s">
        <v>877</v>
      </c>
      <c r="F49" s="27" t="s">
        <v>877</v>
      </c>
      <c r="G49" s="27" t="s">
        <v>877</v>
      </c>
      <c r="H49" s="27" t="s">
        <v>877</v>
      </c>
      <c r="I49" s="27" t="s">
        <v>877</v>
      </c>
      <c r="J49" s="27" t="s">
        <v>877</v>
      </c>
      <c r="K49" s="27" t="s">
        <v>877</v>
      </c>
      <c r="L49" s="27" t="s">
        <v>877</v>
      </c>
      <c r="M49" s="27" t="s">
        <v>877</v>
      </c>
      <c r="N49" s="27" t="s">
        <v>877</v>
      </c>
      <c r="O49" s="27" t="s">
        <v>877</v>
      </c>
      <c r="P49" s="35" t="s">
        <v>877</v>
      </c>
      <c r="Q49" s="74" t="s">
        <v>877</v>
      </c>
      <c r="R49" s="81">
        <v>1287</v>
      </c>
      <c r="S49" s="63">
        <v>2468</v>
      </c>
      <c r="T49" s="82">
        <v>2221.1999999999998</v>
      </c>
    </row>
    <row r="50" spans="1:20" ht="15" customHeight="1" x14ac:dyDescent="0.15">
      <c r="A50" s="91" t="s">
        <v>107</v>
      </c>
      <c r="B50" s="90">
        <v>45.5</v>
      </c>
      <c r="C50" s="73">
        <v>0.14000000000000001</v>
      </c>
      <c r="D50" s="27">
        <v>0.15</v>
      </c>
      <c r="E50" s="27">
        <v>0.13</v>
      </c>
      <c r="F50" s="27">
        <v>8.3000000000000004E-2</v>
      </c>
      <c r="G50" s="27">
        <v>0.04</v>
      </c>
      <c r="H50" s="27">
        <v>1.4E-2</v>
      </c>
      <c r="I50" s="27">
        <v>7.3999999999999996E-2</v>
      </c>
      <c r="J50" s="27" t="s">
        <v>877</v>
      </c>
      <c r="K50" s="27" t="s">
        <v>877</v>
      </c>
      <c r="L50" s="27">
        <v>0.12</v>
      </c>
      <c r="M50" s="27">
        <v>0.12</v>
      </c>
      <c r="N50" s="27">
        <v>8.1000000000000003E-2</v>
      </c>
      <c r="O50" s="27">
        <v>0.24</v>
      </c>
      <c r="P50" s="35">
        <v>3.4000000000000002E-2</v>
      </c>
      <c r="Q50" s="75">
        <v>3.4000000000000002E-2</v>
      </c>
      <c r="R50" s="81">
        <v>271.40199999999999</v>
      </c>
      <c r="S50" s="63">
        <v>1564</v>
      </c>
      <c r="T50" s="82">
        <v>1407.6</v>
      </c>
    </row>
    <row r="51" spans="1:20" ht="16" customHeight="1" x14ac:dyDescent="0.15">
      <c r="A51" s="89" t="s">
        <v>108</v>
      </c>
      <c r="B51" s="90">
        <v>4.6726651768032078E-3</v>
      </c>
      <c r="C51" s="73" t="s">
        <v>877</v>
      </c>
      <c r="D51" s="27" t="s">
        <v>877</v>
      </c>
      <c r="E51" s="27" t="s">
        <v>877</v>
      </c>
      <c r="F51" s="27" t="s">
        <v>877</v>
      </c>
      <c r="G51" s="27" t="s">
        <v>877</v>
      </c>
      <c r="H51" s="27" t="s">
        <v>877</v>
      </c>
      <c r="I51" s="27" t="s">
        <v>877</v>
      </c>
      <c r="J51" s="27" t="s">
        <v>877</v>
      </c>
      <c r="K51" s="27" t="s">
        <v>877</v>
      </c>
      <c r="L51" s="27" t="s">
        <v>877</v>
      </c>
      <c r="M51" s="27" t="s">
        <v>877</v>
      </c>
      <c r="N51" s="27" t="s">
        <v>877</v>
      </c>
      <c r="O51" s="27" t="s">
        <v>877</v>
      </c>
      <c r="P51" s="35" t="s">
        <v>877</v>
      </c>
      <c r="Q51" s="74" t="s">
        <v>877</v>
      </c>
      <c r="R51" s="81">
        <v>271.40199999999999</v>
      </c>
      <c r="S51" s="63">
        <v>1564</v>
      </c>
      <c r="T51" s="82">
        <v>1407.6</v>
      </c>
    </row>
    <row r="52" spans="1:20" ht="15" customHeight="1" x14ac:dyDescent="0.15">
      <c r="A52" s="89" t="s">
        <v>109</v>
      </c>
      <c r="B52" s="90">
        <v>124000</v>
      </c>
      <c r="C52" s="73">
        <v>1.4E-3</v>
      </c>
      <c r="D52" s="27">
        <v>1.5E-3</v>
      </c>
      <c r="E52" s="27">
        <v>1.2999999999999999E-3</v>
      </c>
      <c r="F52" s="27">
        <v>7.5000000000000002E-4</v>
      </c>
      <c r="G52" s="27">
        <v>4.2999999999999999E-4</v>
      </c>
      <c r="H52" s="27">
        <v>1.2999999999999999E-4</v>
      </c>
      <c r="I52" s="27">
        <v>7.5000000000000002E-4</v>
      </c>
      <c r="J52" s="27" t="s">
        <v>877</v>
      </c>
      <c r="K52" s="27" t="s">
        <v>877</v>
      </c>
      <c r="L52" s="27">
        <v>1.1999999999999999E-3</v>
      </c>
      <c r="M52" s="27">
        <v>1.1999999999999999E-3</v>
      </c>
      <c r="N52" s="27">
        <v>7.3999999999999999E-4</v>
      </c>
      <c r="O52" s="27">
        <v>2.5000000000000001E-3</v>
      </c>
      <c r="P52" s="35">
        <v>3.5E-4</v>
      </c>
      <c r="Q52" s="75">
        <v>3.5E-4</v>
      </c>
      <c r="R52" s="81">
        <v>271.40199999999999</v>
      </c>
      <c r="S52" s="63">
        <v>1564</v>
      </c>
      <c r="T52" s="82">
        <v>1407.6</v>
      </c>
    </row>
    <row r="53" spans="1:20" ht="15" customHeight="1" x14ac:dyDescent="0.15">
      <c r="A53" s="89" t="s">
        <v>110</v>
      </c>
      <c r="B53" s="90">
        <v>5.6800000000000004E-4</v>
      </c>
      <c r="C53" s="73">
        <v>0.12</v>
      </c>
      <c r="D53" s="27">
        <v>0.12</v>
      </c>
      <c r="E53" s="27">
        <v>0.1</v>
      </c>
      <c r="F53" s="27">
        <v>6.5000000000000002E-2</v>
      </c>
      <c r="G53" s="27">
        <v>3.3000000000000002E-2</v>
      </c>
      <c r="H53" s="27">
        <v>1.0999999999999999E-2</v>
      </c>
      <c r="I53" s="27">
        <v>6.0999999999999999E-2</v>
      </c>
      <c r="J53" s="27" t="s">
        <v>877</v>
      </c>
      <c r="K53" s="27" t="s">
        <v>877</v>
      </c>
      <c r="L53" s="27">
        <v>9.5000000000000001E-2</v>
      </c>
      <c r="M53" s="27">
        <v>9.5000000000000001E-2</v>
      </c>
      <c r="N53" s="27">
        <v>6.4000000000000001E-2</v>
      </c>
      <c r="O53" s="27">
        <v>0.2</v>
      </c>
      <c r="P53" s="35">
        <v>2.8000000000000001E-2</v>
      </c>
      <c r="Q53" s="75">
        <v>2.7E-2</v>
      </c>
      <c r="R53" s="81">
        <v>271.40199999999999</v>
      </c>
      <c r="S53" s="63">
        <v>1564</v>
      </c>
      <c r="T53" s="82">
        <v>1407.6</v>
      </c>
    </row>
    <row r="54" spans="1:20" ht="16" customHeight="1" x14ac:dyDescent="0.15">
      <c r="A54" s="89" t="s">
        <v>111</v>
      </c>
      <c r="B54" s="90">
        <v>416327351.77153498</v>
      </c>
      <c r="C54" s="73" t="s">
        <v>877</v>
      </c>
      <c r="D54" s="27" t="s">
        <v>877</v>
      </c>
      <c r="E54" s="27" t="s">
        <v>877</v>
      </c>
      <c r="F54" s="27" t="s">
        <v>877</v>
      </c>
      <c r="G54" s="27" t="s">
        <v>877</v>
      </c>
      <c r="H54" s="27" t="s">
        <v>877</v>
      </c>
      <c r="I54" s="27" t="s">
        <v>877</v>
      </c>
      <c r="J54" s="27" t="s">
        <v>877</v>
      </c>
      <c r="K54" s="27" t="s">
        <v>877</v>
      </c>
      <c r="L54" s="27" t="s">
        <v>877</v>
      </c>
      <c r="M54" s="27" t="s">
        <v>877</v>
      </c>
      <c r="N54" s="27" t="s">
        <v>877</v>
      </c>
      <c r="O54" s="27" t="s">
        <v>877</v>
      </c>
      <c r="P54" s="35" t="s">
        <v>877</v>
      </c>
      <c r="Q54" s="74" t="s">
        <v>877</v>
      </c>
      <c r="R54" s="81">
        <v>271.40199999999999</v>
      </c>
      <c r="S54" s="63">
        <v>1564</v>
      </c>
      <c r="T54" s="82">
        <v>1407.6</v>
      </c>
    </row>
    <row r="55" spans="1:20" ht="16" customHeight="1" x14ac:dyDescent="0.15">
      <c r="A55" s="91" t="s">
        <v>112</v>
      </c>
      <c r="B55" s="90">
        <v>14600000</v>
      </c>
      <c r="C55" s="73" t="s">
        <v>877</v>
      </c>
      <c r="D55" s="27" t="s">
        <v>877</v>
      </c>
      <c r="E55" s="27" t="s">
        <v>877</v>
      </c>
      <c r="F55" s="27" t="s">
        <v>877</v>
      </c>
      <c r="G55" s="27" t="s">
        <v>877</v>
      </c>
      <c r="H55" s="27" t="s">
        <v>877</v>
      </c>
      <c r="I55" s="27" t="s">
        <v>877</v>
      </c>
      <c r="J55" s="27" t="s">
        <v>877</v>
      </c>
      <c r="K55" s="27" t="s">
        <v>877</v>
      </c>
      <c r="L55" s="27" t="s">
        <v>877</v>
      </c>
      <c r="M55" s="27" t="s">
        <v>877</v>
      </c>
      <c r="N55" s="27" t="s">
        <v>877</v>
      </c>
      <c r="O55" s="27" t="s">
        <v>877</v>
      </c>
      <c r="P55" s="35" t="s">
        <v>877</v>
      </c>
      <c r="Q55" s="74" t="s">
        <v>877</v>
      </c>
      <c r="R55" s="81">
        <v>271.40199999999999</v>
      </c>
      <c r="S55" s="63">
        <v>1564</v>
      </c>
      <c r="T55" s="82">
        <v>1407.6</v>
      </c>
    </row>
    <row r="56" spans="1:20" ht="16" customHeight="1" x14ac:dyDescent="0.15">
      <c r="A56" s="89" t="s">
        <v>114</v>
      </c>
      <c r="B56" s="90">
        <v>19300000</v>
      </c>
      <c r="C56" s="73" t="s">
        <v>877</v>
      </c>
      <c r="D56" s="27" t="s">
        <v>877</v>
      </c>
      <c r="E56" s="27" t="s">
        <v>877</v>
      </c>
      <c r="F56" s="27" t="s">
        <v>877</v>
      </c>
      <c r="G56" s="27" t="s">
        <v>877</v>
      </c>
      <c r="H56" s="27" t="s">
        <v>877</v>
      </c>
      <c r="I56" s="27" t="s">
        <v>877</v>
      </c>
      <c r="J56" s="27" t="s">
        <v>877</v>
      </c>
      <c r="K56" s="27" t="s">
        <v>877</v>
      </c>
      <c r="L56" s="27" t="s">
        <v>877</v>
      </c>
      <c r="M56" s="27" t="s">
        <v>877</v>
      </c>
      <c r="N56" s="27" t="s">
        <v>877</v>
      </c>
      <c r="O56" s="27" t="s">
        <v>877</v>
      </c>
      <c r="P56" s="35" t="s">
        <v>877</v>
      </c>
      <c r="Q56" s="74" t="s">
        <v>877</v>
      </c>
      <c r="R56" s="81">
        <v>271.40199999999999</v>
      </c>
      <c r="S56" s="63">
        <v>1564</v>
      </c>
      <c r="T56" s="82">
        <v>1407.6</v>
      </c>
    </row>
    <row r="57" spans="1:20" ht="16" customHeight="1" x14ac:dyDescent="0.15">
      <c r="A57" s="91" t="s">
        <v>116</v>
      </c>
      <c r="B57" s="90">
        <v>44200000</v>
      </c>
      <c r="C57" s="73" t="s">
        <v>877</v>
      </c>
      <c r="D57" s="27" t="s">
        <v>877</v>
      </c>
      <c r="E57" s="27" t="s">
        <v>877</v>
      </c>
      <c r="F57" s="27" t="s">
        <v>877</v>
      </c>
      <c r="G57" s="27" t="s">
        <v>877</v>
      </c>
      <c r="H57" s="27" t="s">
        <v>877</v>
      </c>
      <c r="I57" s="27" t="s">
        <v>877</v>
      </c>
      <c r="J57" s="27" t="s">
        <v>877</v>
      </c>
      <c r="K57" s="27" t="s">
        <v>877</v>
      </c>
      <c r="L57" s="27" t="s">
        <v>877</v>
      </c>
      <c r="M57" s="27" t="s">
        <v>877</v>
      </c>
      <c r="N57" s="27" t="s">
        <v>877</v>
      </c>
      <c r="O57" s="27" t="s">
        <v>877</v>
      </c>
      <c r="P57" s="35" t="s">
        <v>877</v>
      </c>
      <c r="Q57" s="74" t="s">
        <v>877</v>
      </c>
      <c r="R57" s="81">
        <v>271.40199999999999</v>
      </c>
      <c r="S57" s="63">
        <v>1564</v>
      </c>
      <c r="T57" s="82">
        <v>1407.6</v>
      </c>
    </row>
    <row r="58" spans="1:20" ht="16" customHeight="1" x14ac:dyDescent="0.15">
      <c r="A58" s="89" t="s">
        <v>118</v>
      </c>
      <c r="B58" s="90">
        <v>1640</v>
      </c>
      <c r="C58" s="73" t="s">
        <v>877</v>
      </c>
      <c r="D58" s="27" t="s">
        <v>877</v>
      </c>
      <c r="E58" s="27" t="s">
        <v>877</v>
      </c>
      <c r="F58" s="27" t="s">
        <v>877</v>
      </c>
      <c r="G58" s="27" t="s">
        <v>877</v>
      </c>
      <c r="H58" s="27" t="s">
        <v>877</v>
      </c>
      <c r="I58" s="27" t="s">
        <v>877</v>
      </c>
      <c r="J58" s="27" t="s">
        <v>877</v>
      </c>
      <c r="K58" s="27" t="s">
        <v>877</v>
      </c>
      <c r="L58" s="27" t="s">
        <v>877</v>
      </c>
      <c r="M58" s="27" t="s">
        <v>877</v>
      </c>
      <c r="N58" s="27" t="s">
        <v>877</v>
      </c>
      <c r="O58" s="27" t="s">
        <v>877</v>
      </c>
      <c r="P58" s="35" t="s">
        <v>877</v>
      </c>
      <c r="Q58" s="74" t="s">
        <v>877</v>
      </c>
      <c r="R58" s="81">
        <v>1050</v>
      </c>
      <c r="S58" s="35" t="s">
        <v>877</v>
      </c>
      <c r="T58" s="74" t="s">
        <v>877</v>
      </c>
    </row>
    <row r="59" spans="1:20" ht="15" customHeight="1" x14ac:dyDescent="0.15">
      <c r="A59" s="89" t="s">
        <v>120</v>
      </c>
      <c r="B59" s="90">
        <v>135000000</v>
      </c>
      <c r="C59" s="73">
        <v>1.9000000000000001E-8</v>
      </c>
      <c r="D59" s="27">
        <v>4.2000000000000004E-9</v>
      </c>
      <c r="E59" s="27">
        <v>2.8999999999999999E-9</v>
      </c>
      <c r="F59" s="27">
        <v>1.0999999999999999E-8</v>
      </c>
      <c r="G59" s="27">
        <v>1.5000000000000001E-12</v>
      </c>
      <c r="H59" s="27">
        <v>1.2999999999999999E-10</v>
      </c>
      <c r="I59" s="27">
        <v>4.3999999999999998E-10</v>
      </c>
      <c r="J59" s="27" t="s">
        <v>877</v>
      </c>
      <c r="K59" s="27" t="s">
        <v>877</v>
      </c>
      <c r="L59" s="27">
        <v>4.2000000000000004E-9</v>
      </c>
      <c r="M59" s="27">
        <v>4.2000000000000004E-9</v>
      </c>
      <c r="N59" s="27">
        <v>9.8000000000000001E-9</v>
      </c>
      <c r="O59" s="27">
        <v>1.1000000000000001E-7</v>
      </c>
      <c r="P59" s="35">
        <v>1.1E-13</v>
      </c>
      <c r="Q59" s="75">
        <v>1.1E-13</v>
      </c>
      <c r="R59" s="81">
        <v>-7.2</v>
      </c>
      <c r="S59" s="63">
        <v>58.8</v>
      </c>
      <c r="T59" s="82">
        <v>52.92</v>
      </c>
    </row>
    <row r="60" spans="1:20" ht="15" customHeight="1" x14ac:dyDescent="0.15">
      <c r="A60" s="89" t="s">
        <v>122</v>
      </c>
      <c r="B60" s="90">
        <v>8870000</v>
      </c>
      <c r="C60" s="73">
        <v>1.7999999999999999E-6</v>
      </c>
      <c r="D60" s="27">
        <v>1.5999999999999999E-6</v>
      </c>
      <c r="E60" s="27">
        <v>1.5E-6</v>
      </c>
      <c r="F60" s="27">
        <v>9.9999999999999995E-7</v>
      </c>
      <c r="G60" s="27">
        <v>2.7000000000000001E-7</v>
      </c>
      <c r="H60" s="27">
        <v>1.1999999999999999E-7</v>
      </c>
      <c r="I60" s="27">
        <v>6.8999999999999996E-7</v>
      </c>
      <c r="J60" s="27" t="s">
        <v>877</v>
      </c>
      <c r="K60" s="27" t="s">
        <v>877</v>
      </c>
      <c r="L60" s="27">
        <v>1.3E-6</v>
      </c>
      <c r="M60" s="27">
        <v>1.3E-6</v>
      </c>
      <c r="N60" s="27">
        <v>9.9000000000000005E-7</v>
      </c>
      <c r="O60" s="27">
        <v>3.5999999999999998E-6</v>
      </c>
      <c r="P60" s="35">
        <v>1.6E-7</v>
      </c>
      <c r="Q60" s="75">
        <v>1.4999999999999999E-7</v>
      </c>
      <c r="R60" s="81">
        <v>-7.2</v>
      </c>
      <c r="S60" s="63">
        <v>58.8</v>
      </c>
      <c r="T60" s="82">
        <v>52.92</v>
      </c>
    </row>
    <row r="61" spans="1:20" ht="15" customHeight="1" x14ac:dyDescent="0.15">
      <c r="A61" s="91" t="s">
        <v>124</v>
      </c>
      <c r="B61" s="90">
        <v>1080000</v>
      </c>
      <c r="C61" s="73">
        <v>8.2000000000000001E-5</v>
      </c>
      <c r="D61" s="27">
        <v>8.2999999999999998E-5</v>
      </c>
      <c r="E61" s="27">
        <v>7.2000000000000002E-5</v>
      </c>
      <c r="F61" s="27">
        <v>4.6E-5</v>
      </c>
      <c r="G61" s="27">
        <v>2.0999999999999999E-5</v>
      </c>
      <c r="H61" s="27">
        <v>7.5000000000000002E-6</v>
      </c>
      <c r="I61" s="27">
        <v>4.1E-5</v>
      </c>
      <c r="J61" s="27" t="s">
        <v>877</v>
      </c>
      <c r="K61" s="27" t="s">
        <v>877</v>
      </c>
      <c r="L61" s="27">
        <v>6.4999999999999994E-5</v>
      </c>
      <c r="M61" s="27">
        <v>6.4999999999999994E-5</v>
      </c>
      <c r="N61" s="27">
        <v>4.5000000000000003E-5</v>
      </c>
      <c r="O61" s="27">
        <v>1.3999999999999999E-4</v>
      </c>
      <c r="P61" s="35">
        <v>1.7E-5</v>
      </c>
      <c r="Q61" s="75">
        <v>1.7E-5</v>
      </c>
      <c r="R61" s="81">
        <v>-7.2</v>
      </c>
      <c r="S61" s="63">
        <v>58.8</v>
      </c>
      <c r="T61" s="82">
        <v>52.92</v>
      </c>
    </row>
    <row r="62" spans="1:20" ht="16" customHeight="1" x14ac:dyDescent="0.15">
      <c r="A62" s="89" t="s">
        <v>125</v>
      </c>
      <c r="B62" s="90">
        <v>373987292.44204623</v>
      </c>
      <c r="C62" s="73" t="s">
        <v>877</v>
      </c>
      <c r="D62" s="27" t="s">
        <v>877</v>
      </c>
      <c r="E62" s="27" t="s">
        <v>877</v>
      </c>
      <c r="F62" s="27" t="s">
        <v>877</v>
      </c>
      <c r="G62" s="27" t="s">
        <v>877</v>
      </c>
      <c r="H62" s="27" t="s">
        <v>877</v>
      </c>
      <c r="I62" s="27" t="s">
        <v>877</v>
      </c>
      <c r="J62" s="27" t="s">
        <v>877</v>
      </c>
      <c r="K62" s="27" t="s">
        <v>877</v>
      </c>
      <c r="L62" s="27" t="s">
        <v>877</v>
      </c>
      <c r="M62" s="27" t="s">
        <v>877</v>
      </c>
      <c r="N62" s="27" t="s">
        <v>877</v>
      </c>
      <c r="O62" s="27" t="s">
        <v>877</v>
      </c>
      <c r="P62" s="35" t="s">
        <v>877</v>
      </c>
      <c r="Q62" s="74" t="s">
        <v>877</v>
      </c>
      <c r="R62" s="81">
        <v>-7.2</v>
      </c>
      <c r="S62" s="63">
        <v>58.8</v>
      </c>
      <c r="T62" s="82">
        <v>52.92</v>
      </c>
    </row>
    <row r="63" spans="1:20" ht="15" customHeight="1" x14ac:dyDescent="0.15">
      <c r="A63" s="91" t="s">
        <v>126</v>
      </c>
      <c r="B63" s="90">
        <v>15800000</v>
      </c>
      <c r="C63" s="73">
        <v>4.5999999999999999E-7</v>
      </c>
      <c r="D63" s="27">
        <v>3.7E-7</v>
      </c>
      <c r="E63" s="27">
        <v>3.4999999999999998E-7</v>
      </c>
      <c r="F63" s="27">
        <v>2.7000000000000001E-7</v>
      </c>
      <c r="G63" s="27">
        <v>4.1999999999999999E-8</v>
      </c>
      <c r="H63" s="27">
        <v>2.4999999999999999E-8</v>
      </c>
      <c r="I63" s="27">
        <v>1.4000000000000001E-7</v>
      </c>
      <c r="J63" s="27" t="s">
        <v>877</v>
      </c>
      <c r="K63" s="27" t="s">
        <v>877</v>
      </c>
      <c r="L63" s="27">
        <v>2.8999999999999998E-7</v>
      </c>
      <c r="M63" s="27">
        <v>2.8999999999999998E-7</v>
      </c>
      <c r="N63" s="27">
        <v>2.6E-7</v>
      </c>
      <c r="O63" s="27">
        <v>1.1000000000000001E-6</v>
      </c>
      <c r="P63" s="35">
        <v>1.9000000000000001E-8</v>
      </c>
      <c r="Q63" s="75">
        <v>1.9000000000000001E-8</v>
      </c>
      <c r="R63" s="81">
        <v>-7.2</v>
      </c>
      <c r="S63" s="63">
        <v>58.8</v>
      </c>
      <c r="T63" s="82">
        <v>52.92</v>
      </c>
    </row>
    <row r="64" spans="1:20" ht="16" customHeight="1" x14ac:dyDescent="0.15">
      <c r="A64" s="91" t="s">
        <v>127</v>
      </c>
      <c r="B64" s="90">
        <v>70400000</v>
      </c>
      <c r="C64" s="73" t="s">
        <v>877</v>
      </c>
      <c r="D64" s="27" t="s">
        <v>877</v>
      </c>
      <c r="E64" s="27" t="s">
        <v>877</v>
      </c>
      <c r="F64" s="27" t="s">
        <v>877</v>
      </c>
      <c r="G64" s="27" t="s">
        <v>877</v>
      </c>
      <c r="H64" s="27" t="s">
        <v>877</v>
      </c>
      <c r="I64" s="27" t="s">
        <v>877</v>
      </c>
      <c r="J64" s="27" t="s">
        <v>877</v>
      </c>
      <c r="K64" s="27" t="s">
        <v>877</v>
      </c>
      <c r="L64" s="27" t="s">
        <v>877</v>
      </c>
      <c r="M64" s="27" t="s">
        <v>877</v>
      </c>
      <c r="N64" s="27" t="s">
        <v>877</v>
      </c>
      <c r="O64" s="27" t="s">
        <v>877</v>
      </c>
      <c r="P64" s="35" t="s">
        <v>877</v>
      </c>
      <c r="Q64" s="74" t="s">
        <v>877</v>
      </c>
      <c r="R64" s="81">
        <v>-7.2</v>
      </c>
      <c r="S64" s="63">
        <v>58.8</v>
      </c>
      <c r="T64" s="82">
        <v>52.92</v>
      </c>
    </row>
    <row r="65" spans="1:20" ht="16" customHeight="1" x14ac:dyDescent="0.15">
      <c r="A65" s="91" t="s">
        <v>128</v>
      </c>
      <c r="B65" s="90">
        <v>372992961.14864862</v>
      </c>
      <c r="C65" s="73" t="s">
        <v>877</v>
      </c>
      <c r="D65" s="27" t="s">
        <v>877</v>
      </c>
      <c r="E65" s="27" t="s">
        <v>877</v>
      </c>
      <c r="F65" s="27" t="s">
        <v>877</v>
      </c>
      <c r="G65" s="27" t="s">
        <v>877</v>
      </c>
      <c r="H65" s="27" t="s">
        <v>877</v>
      </c>
      <c r="I65" s="27" t="s">
        <v>877</v>
      </c>
      <c r="J65" s="27" t="s">
        <v>877</v>
      </c>
      <c r="K65" s="27" t="s">
        <v>877</v>
      </c>
      <c r="L65" s="27" t="s">
        <v>877</v>
      </c>
      <c r="M65" s="27" t="s">
        <v>877</v>
      </c>
      <c r="N65" s="27" t="s">
        <v>877</v>
      </c>
      <c r="O65" s="27" t="s">
        <v>877</v>
      </c>
      <c r="P65" s="35" t="s">
        <v>877</v>
      </c>
      <c r="Q65" s="74" t="s">
        <v>877</v>
      </c>
      <c r="R65" s="81">
        <v>-7.2</v>
      </c>
      <c r="S65" s="63">
        <v>58.8</v>
      </c>
      <c r="T65" s="82">
        <v>52.92</v>
      </c>
    </row>
    <row r="66" spans="1:20" ht="16" customHeight="1" x14ac:dyDescent="0.15">
      <c r="A66" s="89" t="s">
        <v>129</v>
      </c>
      <c r="B66" s="90">
        <v>762630638.61630392</v>
      </c>
      <c r="C66" s="73" t="s">
        <v>877</v>
      </c>
      <c r="D66" s="27" t="s">
        <v>877</v>
      </c>
      <c r="E66" s="27" t="s">
        <v>877</v>
      </c>
      <c r="F66" s="27" t="s">
        <v>877</v>
      </c>
      <c r="G66" s="27" t="s">
        <v>877</v>
      </c>
      <c r="H66" s="27" t="s">
        <v>877</v>
      </c>
      <c r="I66" s="27" t="s">
        <v>877</v>
      </c>
      <c r="J66" s="27" t="s">
        <v>877</v>
      </c>
      <c r="K66" s="27" t="s">
        <v>877</v>
      </c>
      <c r="L66" s="27" t="s">
        <v>877</v>
      </c>
      <c r="M66" s="27" t="s">
        <v>877</v>
      </c>
      <c r="N66" s="27" t="s">
        <v>877</v>
      </c>
      <c r="O66" s="27" t="s">
        <v>877</v>
      </c>
      <c r="P66" s="35" t="s">
        <v>877</v>
      </c>
      <c r="Q66" s="74" t="s">
        <v>877</v>
      </c>
      <c r="R66" s="81">
        <v>-7.2</v>
      </c>
      <c r="S66" s="63">
        <v>58.8</v>
      </c>
      <c r="T66" s="82">
        <v>52.92</v>
      </c>
    </row>
    <row r="67" spans="1:20" ht="15" customHeight="1" x14ac:dyDescent="0.15">
      <c r="A67" s="91" t="s">
        <v>130</v>
      </c>
      <c r="B67" s="90">
        <v>4.46</v>
      </c>
      <c r="C67" s="73">
        <v>4.0000000000000002E-4</v>
      </c>
      <c r="D67" s="27">
        <v>4.2000000000000002E-4</v>
      </c>
      <c r="E67" s="27">
        <v>3.6000000000000002E-4</v>
      </c>
      <c r="F67" s="27">
        <v>2.1000000000000001E-4</v>
      </c>
      <c r="G67" s="27">
        <v>1.2E-4</v>
      </c>
      <c r="H67" s="27">
        <v>3.4999999999999997E-5</v>
      </c>
      <c r="I67" s="27">
        <v>2.1000000000000001E-4</v>
      </c>
      <c r="J67" s="27" t="s">
        <v>877</v>
      </c>
      <c r="K67" s="27">
        <v>4.9000000000000004</v>
      </c>
      <c r="L67" s="27">
        <v>3.3E-4</v>
      </c>
      <c r="M67" s="27">
        <v>3.3E-4</v>
      </c>
      <c r="N67" s="27">
        <v>2.1000000000000001E-4</v>
      </c>
      <c r="O67" s="27">
        <v>7.2000000000000005E-4</v>
      </c>
      <c r="P67" s="35">
        <v>9.2999999999999997E-5</v>
      </c>
      <c r="Q67" s="75">
        <v>9.2E-5</v>
      </c>
      <c r="R67" s="81">
        <v>3550</v>
      </c>
      <c r="S67" s="63">
        <v>3825</v>
      </c>
      <c r="T67" s="82">
        <v>3550</v>
      </c>
    </row>
    <row r="68" spans="1:20" ht="16" customHeight="1" x14ac:dyDescent="0.15">
      <c r="A68" s="89" t="s">
        <v>132</v>
      </c>
      <c r="B68" s="90">
        <v>6.2300000000000001E-2</v>
      </c>
      <c r="C68" s="73" t="s">
        <v>877</v>
      </c>
      <c r="D68" s="27" t="s">
        <v>877</v>
      </c>
      <c r="E68" s="27" t="s">
        <v>877</v>
      </c>
      <c r="F68" s="27" t="s">
        <v>877</v>
      </c>
      <c r="G68" s="27" t="s">
        <v>877</v>
      </c>
      <c r="H68" s="27" t="s">
        <v>877</v>
      </c>
      <c r="I68" s="27" t="s">
        <v>877</v>
      </c>
      <c r="J68" s="27" t="s">
        <v>877</v>
      </c>
      <c r="K68" s="27" t="s">
        <v>877</v>
      </c>
      <c r="L68" s="27" t="s">
        <v>877</v>
      </c>
      <c r="M68" s="27" t="s">
        <v>877</v>
      </c>
      <c r="N68" s="27" t="s">
        <v>877</v>
      </c>
      <c r="O68" s="27" t="s">
        <v>877</v>
      </c>
      <c r="P68" s="35" t="s">
        <v>877</v>
      </c>
      <c r="Q68" s="74" t="s">
        <v>877</v>
      </c>
      <c r="R68" s="81">
        <v>842</v>
      </c>
      <c r="S68" s="63">
        <v>1484</v>
      </c>
      <c r="T68" s="82">
        <v>1335.6</v>
      </c>
    </row>
    <row r="69" spans="1:20" ht="15" customHeight="1" x14ac:dyDescent="0.15">
      <c r="A69" s="89" t="s">
        <v>134</v>
      </c>
      <c r="B69" s="90">
        <v>17800</v>
      </c>
      <c r="C69" s="73">
        <v>1.9000000000000001E-4</v>
      </c>
      <c r="D69" s="27">
        <v>2.0000000000000001E-4</v>
      </c>
      <c r="E69" s="27">
        <v>1.7000000000000001E-4</v>
      </c>
      <c r="F69" s="27">
        <v>1.1E-4</v>
      </c>
      <c r="G69" s="27">
        <v>5.5000000000000002E-5</v>
      </c>
      <c r="H69" s="27">
        <v>1.9000000000000001E-5</v>
      </c>
      <c r="I69" s="27">
        <v>1E-4</v>
      </c>
      <c r="J69" s="27" t="s">
        <v>877</v>
      </c>
      <c r="K69" s="27" t="s">
        <v>877</v>
      </c>
      <c r="L69" s="27">
        <v>1.6000000000000001E-4</v>
      </c>
      <c r="M69" s="27">
        <v>1.6000000000000001E-4</v>
      </c>
      <c r="N69" s="27">
        <v>1.1E-4</v>
      </c>
      <c r="O69" s="27">
        <v>3.3E-4</v>
      </c>
      <c r="P69" s="35">
        <v>4.6E-5</v>
      </c>
      <c r="Q69" s="75">
        <v>4.6E-5</v>
      </c>
      <c r="R69" s="81">
        <v>842</v>
      </c>
      <c r="S69" s="63">
        <v>1484</v>
      </c>
      <c r="T69" s="82">
        <v>1335.6</v>
      </c>
    </row>
    <row r="70" spans="1:20" ht="15" customHeight="1" x14ac:dyDescent="0.15">
      <c r="A70" s="91" t="s">
        <v>135</v>
      </c>
      <c r="B70" s="90">
        <v>2580</v>
      </c>
      <c r="C70" s="73">
        <v>7.3999999999999999E-4</v>
      </c>
      <c r="D70" s="27">
        <v>7.6000000000000004E-4</v>
      </c>
      <c r="E70" s="27">
        <v>6.6E-4</v>
      </c>
      <c r="F70" s="27">
        <v>4.2000000000000002E-4</v>
      </c>
      <c r="G70" s="27">
        <v>2.1000000000000001E-4</v>
      </c>
      <c r="H70" s="27">
        <v>7.2000000000000002E-5</v>
      </c>
      <c r="I70" s="27">
        <v>3.8000000000000002E-4</v>
      </c>
      <c r="J70" s="27" t="s">
        <v>877</v>
      </c>
      <c r="K70" s="27">
        <v>7.7</v>
      </c>
      <c r="L70" s="27">
        <v>5.9999999999999995E-4</v>
      </c>
      <c r="M70" s="27">
        <v>5.9999999999999995E-4</v>
      </c>
      <c r="N70" s="27">
        <v>4.0999999999999999E-4</v>
      </c>
      <c r="O70" s="27">
        <v>1.2999999999999999E-3</v>
      </c>
      <c r="P70" s="35">
        <v>1.8000000000000001E-4</v>
      </c>
      <c r="Q70" s="75">
        <v>1.8000000000000001E-4</v>
      </c>
      <c r="R70" s="81">
        <v>321.06900000000002</v>
      </c>
      <c r="S70" s="63">
        <v>767</v>
      </c>
      <c r="T70" s="82">
        <v>690.30000000000007</v>
      </c>
    </row>
    <row r="71" spans="1:20" ht="16" customHeight="1" x14ac:dyDescent="0.15">
      <c r="A71" s="89" t="s">
        <v>136</v>
      </c>
      <c r="B71" s="90">
        <v>34890598.710995093</v>
      </c>
      <c r="C71" s="73" t="s">
        <v>877</v>
      </c>
      <c r="D71" s="27" t="s">
        <v>877</v>
      </c>
      <c r="E71" s="27" t="s">
        <v>877</v>
      </c>
      <c r="F71" s="27" t="s">
        <v>877</v>
      </c>
      <c r="G71" s="27" t="s">
        <v>877</v>
      </c>
      <c r="H71" s="27" t="s">
        <v>877</v>
      </c>
      <c r="I71" s="27" t="s">
        <v>877</v>
      </c>
      <c r="J71" s="27" t="s">
        <v>877</v>
      </c>
      <c r="K71" s="27" t="s">
        <v>877</v>
      </c>
      <c r="L71" s="27" t="s">
        <v>877</v>
      </c>
      <c r="M71" s="27" t="s">
        <v>877</v>
      </c>
      <c r="N71" s="27" t="s">
        <v>877</v>
      </c>
      <c r="O71" s="27" t="s">
        <v>877</v>
      </c>
      <c r="P71" s="35" t="s">
        <v>877</v>
      </c>
      <c r="Q71" s="74" t="s">
        <v>877</v>
      </c>
      <c r="R71" s="81">
        <v>321.06900000000002</v>
      </c>
      <c r="S71" s="63">
        <v>767</v>
      </c>
      <c r="T71" s="82">
        <v>690.30000000000007</v>
      </c>
    </row>
    <row r="72" spans="1:20" ht="16" customHeight="1" x14ac:dyDescent="0.15">
      <c r="A72" s="91" t="s">
        <v>137</v>
      </c>
      <c r="B72" s="90">
        <v>3.4000000000000002E-13</v>
      </c>
      <c r="C72" s="73" t="s">
        <v>877</v>
      </c>
      <c r="D72" s="27" t="s">
        <v>877</v>
      </c>
      <c r="E72" s="27" t="s">
        <v>877</v>
      </c>
      <c r="F72" s="27" t="s">
        <v>877</v>
      </c>
      <c r="G72" s="27" t="s">
        <v>877</v>
      </c>
      <c r="H72" s="27" t="s">
        <v>877</v>
      </c>
      <c r="I72" s="27" t="s">
        <v>877</v>
      </c>
      <c r="J72" s="27" t="s">
        <v>877</v>
      </c>
      <c r="K72" s="27" t="s">
        <v>877</v>
      </c>
      <c r="L72" s="27" t="s">
        <v>877</v>
      </c>
      <c r="M72" s="27" t="s">
        <v>877</v>
      </c>
      <c r="N72" s="27" t="s">
        <v>877</v>
      </c>
      <c r="O72" s="27" t="s">
        <v>877</v>
      </c>
      <c r="P72" s="35" t="s">
        <v>877</v>
      </c>
      <c r="Q72" s="74" t="s">
        <v>877</v>
      </c>
      <c r="R72" s="81">
        <v>321.06900000000002</v>
      </c>
      <c r="S72" s="63">
        <v>767</v>
      </c>
      <c r="T72" s="82">
        <v>690.30000000000007</v>
      </c>
    </row>
    <row r="73" spans="1:20" ht="15" customHeight="1" x14ac:dyDescent="0.15">
      <c r="A73" s="89" t="s">
        <v>138</v>
      </c>
      <c r="B73" s="90">
        <v>233</v>
      </c>
      <c r="C73" s="73">
        <v>2.3E-2</v>
      </c>
      <c r="D73" s="27">
        <v>2.4E-2</v>
      </c>
      <c r="E73" s="27">
        <v>2.1000000000000001E-2</v>
      </c>
      <c r="F73" s="27">
        <v>1.2999999999999999E-2</v>
      </c>
      <c r="G73" s="27">
        <v>6.4999999999999997E-3</v>
      </c>
      <c r="H73" s="27">
        <v>2.3E-3</v>
      </c>
      <c r="I73" s="27">
        <v>1.2E-2</v>
      </c>
      <c r="J73" s="27" t="s">
        <v>877</v>
      </c>
      <c r="K73" s="27" t="s">
        <v>877</v>
      </c>
      <c r="L73" s="27">
        <v>1.9E-2</v>
      </c>
      <c r="M73" s="27">
        <v>1.9E-2</v>
      </c>
      <c r="N73" s="27">
        <v>1.2999999999999999E-2</v>
      </c>
      <c r="O73" s="27">
        <v>3.9E-2</v>
      </c>
      <c r="P73" s="35">
        <v>5.4999999999999997E-3</v>
      </c>
      <c r="Q73" s="75">
        <v>5.4999999999999997E-3</v>
      </c>
      <c r="R73" s="81">
        <v>321.06900000000002</v>
      </c>
      <c r="S73" s="63">
        <v>767</v>
      </c>
      <c r="T73" s="82">
        <v>690.30000000000007</v>
      </c>
    </row>
    <row r="74" spans="1:20" ht="15" customHeight="1" x14ac:dyDescent="0.15">
      <c r="A74" s="89" t="s">
        <v>139</v>
      </c>
      <c r="B74" s="90">
        <v>510000</v>
      </c>
      <c r="C74" s="73">
        <v>3.0000000000000001E-5</v>
      </c>
      <c r="D74" s="27">
        <v>3.1000000000000001E-5</v>
      </c>
      <c r="E74" s="27">
        <v>2.6999999999999999E-5</v>
      </c>
      <c r="F74" s="27">
        <v>1.7E-5</v>
      </c>
      <c r="G74" s="27">
        <v>8.3999999999999992E-6</v>
      </c>
      <c r="H74" s="27">
        <v>2.7999999999999999E-6</v>
      </c>
      <c r="I74" s="27">
        <v>1.5999999999999999E-5</v>
      </c>
      <c r="J74" s="27" t="s">
        <v>877</v>
      </c>
      <c r="K74" s="27" t="s">
        <v>877</v>
      </c>
      <c r="L74" s="27">
        <v>2.5000000000000001E-5</v>
      </c>
      <c r="M74" s="27">
        <v>2.5000000000000001E-5</v>
      </c>
      <c r="N74" s="27">
        <v>1.5999999999999999E-5</v>
      </c>
      <c r="O74" s="27">
        <v>5.3000000000000001E-5</v>
      </c>
      <c r="P74" s="35">
        <v>6.7000000000000002E-6</v>
      </c>
      <c r="Q74" s="75">
        <v>6.7000000000000002E-6</v>
      </c>
      <c r="R74" s="81">
        <v>321.06900000000002</v>
      </c>
      <c r="S74" s="63">
        <v>767</v>
      </c>
      <c r="T74" s="82">
        <v>690.30000000000007</v>
      </c>
    </row>
    <row r="75" spans="1:20" ht="15" customHeight="1" x14ac:dyDescent="0.15">
      <c r="A75" s="91" t="s">
        <v>141</v>
      </c>
      <c r="B75" s="90">
        <v>25500</v>
      </c>
      <c r="C75" s="73">
        <v>5.1999999999999995E-4</v>
      </c>
      <c r="D75" s="27">
        <v>5.2999999999999998E-4</v>
      </c>
      <c r="E75" s="27">
        <v>4.6000000000000001E-4</v>
      </c>
      <c r="F75" s="27">
        <v>2.9E-4</v>
      </c>
      <c r="G75" s="27">
        <v>1.4999999999999999E-4</v>
      </c>
      <c r="H75" s="27">
        <v>5.0000000000000002E-5</v>
      </c>
      <c r="I75" s="27">
        <v>2.7E-4</v>
      </c>
      <c r="J75" s="27" t="s">
        <v>877</v>
      </c>
      <c r="K75" s="27" t="s">
        <v>877</v>
      </c>
      <c r="L75" s="27">
        <v>4.2000000000000002E-4</v>
      </c>
      <c r="M75" s="27">
        <v>4.2000000000000002E-4</v>
      </c>
      <c r="N75" s="27">
        <v>2.9E-4</v>
      </c>
      <c r="O75" s="27">
        <v>8.8000000000000003E-4</v>
      </c>
      <c r="P75" s="35">
        <v>1.2E-4</v>
      </c>
      <c r="Q75" s="75">
        <v>1.2E-4</v>
      </c>
      <c r="R75" s="81">
        <v>321.06900000000002</v>
      </c>
      <c r="S75" s="63">
        <v>767</v>
      </c>
      <c r="T75" s="82">
        <v>690.30000000000007</v>
      </c>
    </row>
    <row r="76" spans="1:20" ht="16" customHeight="1" x14ac:dyDescent="0.15">
      <c r="A76" s="91" t="s">
        <v>143</v>
      </c>
      <c r="B76" s="90">
        <v>10800000</v>
      </c>
      <c r="C76" s="73" t="s">
        <v>877</v>
      </c>
      <c r="D76" s="27" t="s">
        <v>877</v>
      </c>
      <c r="E76" s="27" t="s">
        <v>877</v>
      </c>
      <c r="F76" s="27" t="s">
        <v>877</v>
      </c>
      <c r="G76" s="27" t="s">
        <v>877</v>
      </c>
      <c r="H76" s="27" t="s">
        <v>877</v>
      </c>
      <c r="I76" s="27" t="s">
        <v>877</v>
      </c>
      <c r="J76" s="27" t="s">
        <v>877</v>
      </c>
      <c r="K76" s="27" t="s">
        <v>877</v>
      </c>
      <c r="L76" s="27" t="s">
        <v>877</v>
      </c>
      <c r="M76" s="27" t="s">
        <v>877</v>
      </c>
      <c r="N76" s="27" t="s">
        <v>877</v>
      </c>
      <c r="O76" s="27" t="s">
        <v>877</v>
      </c>
      <c r="P76" s="35" t="s">
        <v>877</v>
      </c>
      <c r="Q76" s="74" t="s">
        <v>877</v>
      </c>
      <c r="R76" s="81">
        <v>321.06900000000002</v>
      </c>
      <c r="S76" s="63">
        <v>767</v>
      </c>
      <c r="T76" s="82">
        <v>690.30000000000007</v>
      </c>
    </row>
    <row r="77" spans="1:20" ht="16" customHeight="1" x14ac:dyDescent="0.15">
      <c r="A77" s="91" t="s">
        <v>145</v>
      </c>
      <c r="B77" s="90">
        <v>7970000</v>
      </c>
      <c r="C77" s="73" t="s">
        <v>877</v>
      </c>
      <c r="D77" s="27" t="s">
        <v>877</v>
      </c>
      <c r="E77" s="27" t="s">
        <v>877</v>
      </c>
      <c r="F77" s="27" t="s">
        <v>877</v>
      </c>
      <c r="G77" s="27" t="s">
        <v>877</v>
      </c>
      <c r="H77" s="27" t="s">
        <v>877</v>
      </c>
      <c r="I77" s="27" t="s">
        <v>877</v>
      </c>
      <c r="J77" s="27" t="s">
        <v>877</v>
      </c>
      <c r="K77" s="27" t="s">
        <v>877</v>
      </c>
      <c r="L77" s="27" t="s">
        <v>877</v>
      </c>
      <c r="M77" s="27" t="s">
        <v>877</v>
      </c>
      <c r="N77" s="27" t="s">
        <v>877</v>
      </c>
      <c r="O77" s="27" t="s">
        <v>877</v>
      </c>
      <c r="P77" s="35" t="s">
        <v>877</v>
      </c>
      <c r="Q77" s="74" t="s">
        <v>877</v>
      </c>
      <c r="R77" s="81">
        <v>321.06900000000002</v>
      </c>
      <c r="S77" s="63">
        <v>767</v>
      </c>
      <c r="T77" s="82">
        <v>690.30000000000007</v>
      </c>
    </row>
    <row r="78" spans="1:20" ht="16" customHeight="1" x14ac:dyDescent="0.15">
      <c r="A78" s="91" t="s">
        <v>147</v>
      </c>
      <c r="B78" s="90">
        <v>31672415.07209605</v>
      </c>
      <c r="C78" s="73" t="s">
        <v>877</v>
      </c>
      <c r="D78" s="27" t="s">
        <v>877</v>
      </c>
      <c r="E78" s="27" t="s">
        <v>877</v>
      </c>
      <c r="F78" s="27" t="s">
        <v>877</v>
      </c>
      <c r="G78" s="27" t="s">
        <v>877</v>
      </c>
      <c r="H78" s="27" t="s">
        <v>877</v>
      </c>
      <c r="I78" s="27" t="s">
        <v>877</v>
      </c>
      <c r="J78" s="27" t="s">
        <v>877</v>
      </c>
      <c r="K78" s="27" t="s">
        <v>877</v>
      </c>
      <c r="L78" s="27" t="s">
        <v>877</v>
      </c>
      <c r="M78" s="27" t="s">
        <v>877</v>
      </c>
      <c r="N78" s="27" t="s">
        <v>877</v>
      </c>
      <c r="O78" s="27" t="s">
        <v>877</v>
      </c>
      <c r="P78" s="35" t="s">
        <v>877</v>
      </c>
      <c r="Q78" s="74" t="s">
        <v>877</v>
      </c>
      <c r="R78" s="81">
        <v>321.06900000000002</v>
      </c>
      <c r="S78" s="63">
        <v>767</v>
      </c>
      <c r="T78" s="82">
        <v>690.30000000000007</v>
      </c>
    </row>
    <row r="79" spans="1:20" ht="16" customHeight="1" x14ac:dyDescent="0.15">
      <c r="A79" s="91" t="s">
        <v>149</v>
      </c>
      <c r="B79" s="90">
        <v>587262042.48201847</v>
      </c>
      <c r="C79" s="73" t="s">
        <v>877</v>
      </c>
      <c r="D79" s="27" t="s">
        <v>877</v>
      </c>
      <c r="E79" s="27" t="s">
        <v>877</v>
      </c>
      <c r="F79" s="27" t="s">
        <v>877</v>
      </c>
      <c r="G79" s="27" t="s">
        <v>877</v>
      </c>
      <c r="H79" s="27" t="s">
        <v>877</v>
      </c>
      <c r="I79" s="27" t="s">
        <v>877</v>
      </c>
      <c r="J79" s="27" t="s">
        <v>877</v>
      </c>
      <c r="K79" s="27" t="s">
        <v>877</v>
      </c>
      <c r="L79" s="27" t="s">
        <v>877</v>
      </c>
      <c r="M79" s="27" t="s">
        <v>877</v>
      </c>
      <c r="N79" s="27" t="s">
        <v>877</v>
      </c>
      <c r="O79" s="27" t="s">
        <v>877</v>
      </c>
      <c r="P79" s="35" t="s">
        <v>877</v>
      </c>
      <c r="Q79" s="74" t="s">
        <v>877</v>
      </c>
      <c r="R79" s="81">
        <v>321.06900000000002</v>
      </c>
      <c r="S79" s="63">
        <v>767</v>
      </c>
      <c r="T79" s="82">
        <v>690.30000000000007</v>
      </c>
    </row>
    <row r="80" spans="1:20" ht="16" customHeight="1" x14ac:dyDescent="0.15">
      <c r="A80" s="89" t="s">
        <v>151</v>
      </c>
      <c r="B80" s="90">
        <v>718061315.58028615</v>
      </c>
      <c r="C80" s="73" t="s">
        <v>877</v>
      </c>
      <c r="D80" s="27" t="s">
        <v>877</v>
      </c>
      <c r="E80" s="27" t="s">
        <v>877</v>
      </c>
      <c r="F80" s="27" t="s">
        <v>877</v>
      </c>
      <c r="G80" s="27" t="s">
        <v>877</v>
      </c>
      <c r="H80" s="27" t="s">
        <v>877</v>
      </c>
      <c r="I80" s="27" t="s">
        <v>877</v>
      </c>
      <c r="J80" s="27" t="s">
        <v>877</v>
      </c>
      <c r="K80" s="27" t="s">
        <v>877</v>
      </c>
      <c r="L80" s="27" t="s">
        <v>877</v>
      </c>
      <c r="M80" s="27" t="s">
        <v>877</v>
      </c>
      <c r="N80" s="27" t="s">
        <v>877</v>
      </c>
      <c r="O80" s="27" t="s">
        <v>877</v>
      </c>
      <c r="P80" s="35" t="s">
        <v>877</v>
      </c>
      <c r="Q80" s="74" t="s">
        <v>877</v>
      </c>
      <c r="R80" s="81">
        <v>321.06900000000002</v>
      </c>
      <c r="S80" s="63">
        <v>767</v>
      </c>
      <c r="T80" s="82">
        <v>690.30000000000007</v>
      </c>
    </row>
    <row r="81" spans="1:20" ht="15" customHeight="1" x14ac:dyDescent="0.15">
      <c r="A81" s="89" t="s">
        <v>153</v>
      </c>
      <c r="B81" s="90">
        <v>6820</v>
      </c>
      <c r="C81" s="73">
        <v>3.6999999999999999E-4</v>
      </c>
      <c r="D81" s="27">
        <v>3.8000000000000002E-4</v>
      </c>
      <c r="E81" s="27">
        <v>3.3E-4</v>
      </c>
      <c r="F81" s="27">
        <v>2.1000000000000001E-4</v>
      </c>
      <c r="G81" s="27">
        <v>1.1E-4</v>
      </c>
      <c r="H81" s="27">
        <v>3.6000000000000001E-5</v>
      </c>
      <c r="I81" s="27">
        <v>1.9000000000000001E-4</v>
      </c>
      <c r="J81" s="27" t="s">
        <v>877</v>
      </c>
      <c r="K81" s="27">
        <v>3.8</v>
      </c>
      <c r="L81" s="27">
        <v>2.9999999999999997E-4</v>
      </c>
      <c r="M81" s="27">
        <v>2.9999999999999997E-4</v>
      </c>
      <c r="N81" s="27">
        <v>2.1000000000000001E-4</v>
      </c>
      <c r="O81" s="27">
        <v>6.3000000000000003E-4</v>
      </c>
      <c r="P81" s="35">
        <v>8.8999999999999995E-5</v>
      </c>
      <c r="Q81" s="75">
        <v>8.7999999999999998E-5</v>
      </c>
      <c r="R81" s="81">
        <v>799</v>
      </c>
      <c r="S81" s="63">
        <v>3443</v>
      </c>
      <c r="T81" s="82">
        <v>3098.7</v>
      </c>
    </row>
    <row r="82" spans="1:20" ht="15" customHeight="1" x14ac:dyDescent="0.15">
      <c r="A82" s="89" t="s">
        <v>155</v>
      </c>
      <c r="B82" s="90">
        <v>28500</v>
      </c>
      <c r="C82" s="73">
        <v>1.2999999999999999E-4</v>
      </c>
      <c r="D82" s="27">
        <v>1.3999999999999999E-4</v>
      </c>
      <c r="E82" s="27">
        <v>1.2E-4</v>
      </c>
      <c r="F82" s="27">
        <v>7.6000000000000004E-5</v>
      </c>
      <c r="G82" s="27">
        <v>3.8000000000000002E-5</v>
      </c>
      <c r="H82" s="27">
        <v>1.2999999999999999E-5</v>
      </c>
      <c r="I82" s="27">
        <v>6.9999999999999994E-5</v>
      </c>
      <c r="J82" s="27" t="s">
        <v>877</v>
      </c>
      <c r="K82" s="27">
        <v>1.5</v>
      </c>
      <c r="L82" s="27">
        <v>1.1E-4</v>
      </c>
      <c r="M82" s="27">
        <v>1.1E-4</v>
      </c>
      <c r="N82" s="27">
        <v>7.3999999999999996E-5</v>
      </c>
      <c r="O82" s="27">
        <v>2.3000000000000001E-4</v>
      </c>
      <c r="P82" s="35">
        <v>3.1999999999999999E-5</v>
      </c>
      <c r="Q82" s="75">
        <v>3.1000000000000001E-5</v>
      </c>
      <c r="R82" s="81">
        <v>799</v>
      </c>
      <c r="S82" s="63">
        <v>3443</v>
      </c>
      <c r="T82" s="82">
        <v>3098.7</v>
      </c>
    </row>
    <row r="83" spans="1:20" ht="15" customHeight="1" x14ac:dyDescent="0.15">
      <c r="A83" s="89" t="s">
        <v>157</v>
      </c>
      <c r="B83" s="90">
        <v>664000</v>
      </c>
      <c r="C83" s="73">
        <v>2.0000000000000002E-5</v>
      </c>
      <c r="D83" s="27">
        <v>2.0999999999999999E-5</v>
      </c>
      <c r="E83" s="27">
        <v>1.8E-5</v>
      </c>
      <c r="F83" s="27">
        <v>1.1E-5</v>
      </c>
      <c r="G83" s="27">
        <v>5.4999999999999999E-6</v>
      </c>
      <c r="H83" s="27">
        <v>1.7999999999999999E-6</v>
      </c>
      <c r="I83" s="27">
        <v>1.0000000000000001E-5</v>
      </c>
      <c r="J83" s="27" t="s">
        <v>877</v>
      </c>
      <c r="K83" s="27">
        <v>0.24</v>
      </c>
      <c r="L83" s="27">
        <v>1.5999999999999999E-5</v>
      </c>
      <c r="M83" s="27">
        <v>1.5999999999999999E-5</v>
      </c>
      <c r="N83" s="27">
        <v>1.1E-5</v>
      </c>
      <c r="O83" s="27">
        <v>3.6000000000000001E-5</v>
      </c>
      <c r="P83" s="35">
        <v>4.3000000000000003E-6</v>
      </c>
      <c r="Q83" s="75">
        <v>4.3000000000000003E-6</v>
      </c>
      <c r="R83" s="81">
        <v>799</v>
      </c>
      <c r="S83" s="63">
        <v>3443</v>
      </c>
      <c r="T83" s="82">
        <v>3098.7</v>
      </c>
    </row>
    <row r="84" spans="1:20" ht="15" customHeight="1" x14ac:dyDescent="0.15">
      <c r="A84" s="91" t="s">
        <v>159</v>
      </c>
      <c r="B84" s="90">
        <v>3190</v>
      </c>
      <c r="C84" s="73">
        <v>2.0999999999999999E-3</v>
      </c>
      <c r="D84" s="27">
        <v>2.0999999999999999E-3</v>
      </c>
      <c r="E84" s="27">
        <v>1.8E-3</v>
      </c>
      <c r="F84" s="27">
        <v>1.1999999999999999E-3</v>
      </c>
      <c r="G84" s="27">
        <v>5.9000000000000003E-4</v>
      </c>
      <c r="H84" s="27">
        <v>2.0000000000000001E-4</v>
      </c>
      <c r="I84" s="27">
        <v>1.1000000000000001E-3</v>
      </c>
      <c r="J84" s="27" t="s">
        <v>877</v>
      </c>
      <c r="K84" s="27">
        <v>22</v>
      </c>
      <c r="L84" s="27">
        <v>1.6999999999999999E-3</v>
      </c>
      <c r="M84" s="27">
        <v>1.6999999999999999E-3</v>
      </c>
      <c r="N84" s="27">
        <v>1.1000000000000001E-3</v>
      </c>
      <c r="O84" s="27">
        <v>3.5999999999999999E-3</v>
      </c>
      <c r="P84" s="35">
        <v>4.8999999999999998E-4</v>
      </c>
      <c r="Q84" s="75">
        <v>4.8999999999999998E-4</v>
      </c>
      <c r="R84" s="81">
        <v>799</v>
      </c>
      <c r="S84" s="63">
        <v>3443</v>
      </c>
      <c r="T84" s="82">
        <v>3098.7</v>
      </c>
    </row>
    <row r="85" spans="1:20" ht="16" customHeight="1" x14ac:dyDescent="0.15">
      <c r="A85" s="89" t="s">
        <v>160</v>
      </c>
      <c r="B85" s="90">
        <v>430721623.1387763</v>
      </c>
      <c r="C85" s="73" t="s">
        <v>877</v>
      </c>
      <c r="D85" s="27" t="s">
        <v>877</v>
      </c>
      <c r="E85" s="27" t="s">
        <v>877</v>
      </c>
      <c r="F85" s="27" t="s">
        <v>877</v>
      </c>
      <c r="G85" s="27" t="s">
        <v>877</v>
      </c>
      <c r="H85" s="27" t="s">
        <v>877</v>
      </c>
      <c r="I85" s="27" t="s">
        <v>877</v>
      </c>
      <c r="J85" s="27" t="s">
        <v>877</v>
      </c>
      <c r="K85" s="27" t="s">
        <v>877</v>
      </c>
      <c r="L85" s="27" t="s">
        <v>877</v>
      </c>
      <c r="M85" s="27" t="s">
        <v>877</v>
      </c>
      <c r="N85" s="27" t="s">
        <v>877</v>
      </c>
      <c r="O85" s="27" t="s">
        <v>877</v>
      </c>
      <c r="P85" s="35" t="s">
        <v>877</v>
      </c>
      <c r="Q85" s="74" t="s">
        <v>877</v>
      </c>
      <c r="R85" s="81">
        <v>799</v>
      </c>
      <c r="S85" s="63">
        <v>3443</v>
      </c>
      <c r="T85" s="82">
        <v>3098.7</v>
      </c>
    </row>
    <row r="86" spans="1:20" ht="16" customHeight="1" x14ac:dyDescent="0.15">
      <c r="A86" s="89" t="s">
        <v>161</v>
      </c>
      <c r="B86" s="90">
        <v>0.41</v>
      </c>
      <c r="C86" s="73" t="s">
        <v>877</v>
      </c>
      <c r="D86" s="27" t="s">
        <v>877</v>
      </c>
      <c r="E86" s="27" t="s">
        <v>877</v>
      </c>
      <c r="F86" s="27" t="s">
        <v>877</v>
      </c>
      <c r="G86" s="27" t="s">
        <v>877</v>
      </c>
      <c r="H86" s="27" t="s">
        <v>877</v>
      </c>
      <c r="I86" s="27" t="s">
        <v>877</v>
      </c>
      <c r="J86" s="27" t="s">
        <v>877</v>
      </c>
      <c r="K86" s="27" t="s">
        <v>877</v>
      </c>
      <c r="L86" s="27" t="s">
        <v>877</v>
      </c>
      <c r="M86" s="27" t="s">
        <v>877</v>
      </c>
      <c r="N86" s="27" t="s">
        <v>877</v>
      </c>
      <c r="O86" s="27" t="s">
        <v>877</v>
      </c>
      <c r="P86" s="35" t="s">
        <v>877</v>
      </c>
      <c r="Q86" s="74" t="s">
        <v>877</v>
      </c>
      <c r="R86" s="81">
        <v>900</v>
      </c>
      <c r="S86" s="35" t="s">
        <v>877</v>
      </c>
      <c r="T86" s="74" t="s">
        <v>877</v>
      </c>
    </row>
    <row r="87" spans="1:20" ht="16" customHeight="1" x14ac:dyDescent="0.15">
      <c r="A87" s="89" t="s">
        <v>162</v>
      </c>
      <c r="B87" s="90">
        <v>109</v>
      </c>
      <c r="C87" s="73" t="s">
        <v>877</v>
      </c>
      <c r="D87" s="27" t="s">
        <v>877</v>
      </c>
      <c r="E87" s="27" t="s">
        <v>877</v>
      </c>
      <c r="F87" s="27" t="s">
        <v>877</v>
      </c>
      <c r="G87" s="27" t="s">
        <v>877</v>
      </c>
      <c r="H87" s="27" t="s">
        <v>877</v>
      </c>
      <c r="I87" s="27" t="s">
        <v>877</v>
      </c>
      <c r="J87" s="27" t="s">
        <v>877</v>
      </c>
      <c r="K87" s="27" t="s">
        <v>877</v>
      </c>
      <c r="L87" s="27" t="s">
        <v>877</v>
      </c>
      <c r="M87" s="27" t="s">
        <v>877</v>
      </c>
      <c r="N87" s="27" t="s">
        <v>877</v>
      </c>
      <c r="O87" s="27" t="s">
        <v>877</v>
      </c>
      <c r="P87" s="35" t="s">
        <v>877</v>
      </c>
      <c r="Q87" s="74" t="s">
        <v>877</v>
      </c>
      <c r="R87" s="81">
        <v>900</v>
      </c>
      <c r="S87" s="35" t="s">
        <v>877</v>
      </c>
      <c r="T87" s="74" t="s">
        <v>877</v>
      </c>
    </row>
    <row r="88" spans="1:20" ht="16" customHeight="1" x14ac:dyDescent="0.15">
      <c r="A88" s="89" t="s">
        <v>163</v>
      </c>
      <c r="B88" s="90">
        <v>1.59</v>
      </c>
      <c r="C88" s="73" t="s">
        <v>877</v>
      </c>
      <c r="D88" s="27" t="s">
        <v>877</v>
      </c>
      <c r="E88" s="27" t="s">
        <v>877</v>
      </c>
      <c r="F88" s="27" t="s">
        <v>877</v>
      </c>
      <c r="G88" s="27" t="s">
        <v>877</v>
      </c>
      <c r="H88" s="27" t="s">
        <v>877</v>
      </c>
      <c r="I88" s="27" t="s">
        <v>877</v>
      </c>
      <c r="J88" s="27" t="s">
        <v>877</v>
      </c>
      <c r="K88" s="27" t="s">
        <v>877</v>
      </c>
      <c r="L88" s="27" t="s">
        <v>877</v>
      </c>
      <c r="M88" s="27" t="s">
        <v>877</v>
      </c>
      <c r="N88" s="27" t="s">
        <v>877</v>
      </c>
      <c r="O88" s="27" t="s">
        <v>877</v>
      </c>
      <c r="P88" s="35" t="s">
        <v>877</v>
      </c>
      <c r="Q88" s="74" t="s">
        <v>877</v>
      </c>
      <c r="R88" s="81">
        <v>900</v>
      </c>
      <c r="S88" s="35" t="s">
        <v>877</v>
      </c>
      <c r="T88" s="74" t="s">
        <v>877</v>
      </c>
    </row>
    <row r="89" spans="1:20" ht="16" customHeight="1" x14ac:dyDescent="0.15">
      <c r="A89" s="89" t="s">
        <v>164</v>
      </c>
      <c r="B89" s="90">
        <v>538</v>
      </c>
      <c r="C89" s="73" t="s">
        <v>877</v>
      </c>
      <c r="D89" s="27" t="s">
        <v>877</v>
      </c>
      <c r="E89" s="27" t="s">
        <v>877</v>
      </c>
      <c r="F89" s="27" t="s">
        <v>877</v>
      </c>
      <c r="G89" s="27" t="s">
        <v>877</v>
      </c>
      <c r="H89" s="27" t="s">
        <v>877</v>
      </c>
      <c r="I89" s="27" t="s">
        <v>877</v>
      </c>
      <c r="J89" s="27" t="s">
        <v>877</v>
      </c>
      <c r="K89" s="27">
        <v>4600</v>
      </c>
      <c r="L89" s="27" t="s">
        <v>877</v>
      </c>
      <c r="M89" s="27" t="s">
        <v>877</v>
      </c>
      <c r="N89" s="27" t="s">
        <v>877</v>
      </c>
      <c r="O89" s="27" t="s">
        <v>877</v>
      </c>
      <c r="P89" s="35" t="s">
        <v>877</v>
      </c>
      <c r="Q89" s="74" t="s">
        <v>877</v>
      </c>
      <c r="R89" s="81">
        <v>900</v>
      </c>
      <c r="S89" s="35" t="s">
        <v>877</v>
      </c>
      <c r="T89" s="74" t="s">
        <v>877</v>
      </c>
    </row>
    <row r="90" spans="1:20" ht="15" customHeight="1" x14ac:dyDescent="0.15">
      <c r="A90" s="89" t="s">
        <v>165</v>
      </c>
      <c r="B90" s="90">
        <v>3.3000000000000002E-2</v>
      </c>
      <c r="C90" s="73">
        <v>0.42</v>
      </c>
      <c r="D90" s="27">
        <v>0.43</v>
      </c>
      <c r="E90" s="27">
        <v>0.37</v>
      </c>
      <c r="F90" s="27">
        <v>0.24</v>
      </c>
      <c r="G90" s="27">
        <v>0.12</v>
      </c>
      <c r="H90" s="27">
        <v>4.2000000000000003E-2</v>
      </c>
      <c r="I90" s="27">
        <v>0.22</v>
      </c>
      <c r="J90" s="27" t="s">
        <v>877</v>
      </c>
      <c r="K90" s="27" t="s">
        <v>877</v>
      </c>
      <c r="L90" s="27">
        <v>0.34</v>
      </c>
      <c r="M90" s="27">
        <v>0.34</v>
      </c>
      <c r="N90" s="27">
        <v>0.24</v>
      </c>
      <c r="O90" s="27">
        <v>0.71</v>
      </c>
      <c r="P90" s="35">
        <v>0.1</v>
      </c>
      <c r="Q90" s="75">
        <v>0.1</v>
      </c>
      <c r="R90" s="81">
        <v>-101.5</v>
      </c>
      <c r="S90" s="63">
        <v>-34.04</v>
      </c>
      <c r="T90" s="82">
        <v>-37.444000000000003</v>
      </c>
    </row>
    <row r="91" spans="1:20" ht="15" customHeight="1" x14ac:dyDescent="0.15">
      <c r="A91" s="89" t="s">
        <v>166</v>
      </c>
      <c r="B91" s="90">
        <v>133000000</v>
      </c>
      <c r="C91" s="73">
        <v>1.3999999999999999E-6</v>
      </c>
      <c r="D91" s="27">
        <v>6.6000000000000003E-7</v>
      </c>
      <c r="E91" s="27">
        <v>5.9999999999999997E-7</v>
      </c>
      <c r="F91" s="27">
        <v>8.7000000000000003E-7</v>
      </c>
      <c r="G91" s="27">
        <v>8.5E-9</v>
      </c>
      <c r="H91" s="27">
        <v>3.2999999999999998E-8</v>
      </c>
      <c r="I91" s="27">
        <v>1.4000000000000001E-7</v>
      </c>
      <c r="J91" s="27" t="s">
        <v>877</v>
      </c>
      <c r="K91" s="27" t="s">
        <v>877</v>
      </c>
      <c r="L91" s="27">
        <v>5.4000000000000002E-7</v>
      </c>
      <c r="M91" s="27">
        <v>5.4000000000000002E-7</v>
      </c>
      <c r="N91" s="27">
        <v>8.0999999999999997E-7</v>
      </c>
      <c r="O91" s="27">
        <v>5.2000000000000002E-6</v>
      </c>
      <c r="P91" s="35">
        <v>1.5E-9</v>
      </c>
      <c r="Q91" s="75">
        <v>1.5E-9</v>
      </c>
      <c r="R91" s="81">
        <v>-101.5</v>
      </c>
      <c r="S91" s="63">
        <v>-34.04</v>
      </c>
      <c r="T91" s="82">
        <v>-37.444000000000003</v>
      </c>
    </row>
    <row r="92" spans="1:20" ht="15" customHeight="1" x14ac:dyDescent="0.15">
      <c r="A92" s="89" t="s">
        <v>167</v>
      </c>
      <c r="B92" s="90">
        <v>9.7000000000000003E-3</v>
      </c>
      <c r="C92" s="73">
        <v>8.1000000000000003E-2</v>
      </c>
      <c r="D92" s="27">
        <v>8.5999999999999993E-2</v>
      </c>
      <c r="E92" s="27">
        <v>7.3999999999999996E-2</v>
      </c>
      <c r="F92" s="27">
        <v>4.3999999999999997E-2</v>
      </c>
      <c r="G92" s="27">
        <v>2.4E-2</v>
      </c>
      <c r="H92" s="27">
        <v>7.3000000000000001E-3</v>
      </c>
      <c r="I92" s="27">
        <v>4.2999999999999997E-2</v>
      </c>
      <c r="J92" s="27" t="s">
        <v>877</v>
      </c>
      <c r="K92" s="27" t="s">
        <v>877</v>
      </c>
      <c r="L92" s="27">
        <v>6.8000000000000005E-2</v>
      </c>
      <c r="M92" s="27">
        <v>6.8000000000000005E-2</v>
      </c>
      <c r="N92" s="27">
        <v>4.2999999999999997E-2</v>
      </c>
      <c r="O92" s="27">
        <v>0.15</v>
      </c>
      <c r="P92" s="35">
        <v>1.9E-2</v>
      </c>
      <c r="Q92" s="75">
        <v>1.9E-2</v>
      </c>
      <c r="R92" s="81">
        <v>1345</v>
      </c>
      <c r="S92" s="63">
        <v>3100</v>
      </c>
      <c r="T92" s="82">
        <v>2790</v>
      </c>
    </row>
    <row r="93" spans="1:20" ht="15" customHeight="1" x14ac:dyDescent="0.15">
      <c r="A93" s="89" t="s">
        <v>168</v>
      </c>
      <c r="B93" s="90">
        <v>1.5900000000000001E-2</v>
      </c>
      <c r="C93" s="73">
        <v>0.61</v>
      </c>
      <c r="D93" s="27">
        <v>0.65</v>
      </c>
      <c r="E93" s="27">
        <v>0.56000000000000005</v>
      </c>
      <c r="F93" s="27">
        <v>0.33</v>
      </c>
      <c r="G93" s="27">
        <v>0.18</v>
      </c>
      <c r="H93" s="27">
        <v>5.5E-2</v>
      </c>
      <c r="I93" s="27">
        <v>0.32</v>
      </c>
      <c r="J93" s="27" t="s">
        <v>877</v>
      </c>
      <c r="K93" s="27" t="s">
        <v>877</v>
      </c>
      <c r="L93" s="27">
        <v>0.51</v>
      </c>
      <c r="M93" s="27">
        <v>0.51</v>
      </c>
      <c r="N93" s="27">
        <v>0.32</v>
      </c>
      <c r="O93" s="27">
        <v>1.1000000000000001</v>
      </c>
      <c r="P93" s="35">
        <v>0.14000000000000001</v>
      </c>
      <c r="Q93" s="75">
        <v>0.14000000000000001</v>
      </c>
      <c r="R93" s="81">
        <v>1345</v>
      </c>
      <c r="S93" s="63">
        <v>3100</v>
      </c>
      <c r="T93" s="82">
        <v>2790</v>
      </c>
    </row>
    <row r="94" spans="1:20" ht="15" customHeight="1" x14ac:dyDescent="0.15">
      <c r="A94" s="89" t="s">
        <v>170</v>
      </c>
      <c r="B94" s="90">
        <v>1.2800000000000001E-2</v>
      </c>
      <c r="C94" s="73">
        <v>0.51</v>
      </c>
      <c r="D94" s="27">
        <v>0.53</v>
      </c>
      <c r="E94" s="27">
        <v>0.46</v>
      </c>
      <c r="F94" s="27">
        <v>0.27</v>
      </c>
      <c r="G94" s="27">
        <v>0.15</v>
      </c>
      <c r="H94" s="27">
        <v>4.4999999999999998E-2</v>
      </c>
      <c r="I94" s="27">
        <v>0.27</v>
      </c>
      <c r="J94" s="27" t="s">
        <v>877</v>
      </c>
      <c r="K94" s="27">
        <v>6200</v>
      </c>
      <c r="L94" s="27">
        <v>0.42</v>
      </c>
      <c r="M94" s="27">
        <v>0.42</v>
      </c>
      <c r="N94" s="27">
        <v>0.27</v>
      </c>
      <c r="O94" s="27">
        <v>0.92</v>
      </c>
      <c r="P94" s="35">
        <v>0.12</v>
      </c>
      <c r="Q94" s="75">
        <v>0.12</v>
      </c>
      <c r="R94" s="81">
        <v>1345</v>
      </c>
      <c r="S94" s="63">
        <v>3100</v>
      </c>
      <c r="T94" s="82">
        <v>2790</v>
      </c>
    </row>
    <row r="95" spans="1:20" ht="16" customHeight="1" x14ac:dyDescent="0.15">
      <c r="A95" s="89" t="s">
        <v>172</v>
      </c>
      <c r="B95" s="90">
        <v>3</v>
      </c>
      <c r="C95" s="73" t="s">
        <v>877</v>
      </c>
      <c r="D95" s="27" t="s">
        <v>877</v>
      </c>
      <c r="E95" s="27" t="s">
        <v>877</v>
      </c>
      <c r="F95" s="27" t="s">
        <v>877</v>
      </c>
      <c r="G95" s="27" t="s">
        <v>877</v>
      </c>
      <c r="H95" s="27" t="s">
        <v>877</v>
      </c>
      <c r="I95" s="27" t="s">
        <v>877</v>
      </c>
      <c r="J95" s="27" t="s">
        <v>877</v>
      </c>
      <c r="K95" s="27" t="s">
        <v>877</v>
      </c>
      <c r="L95" s="27" t="s">
        <v>877</v>
      </c>
      <c r="M95" s="27" t="s">
        <v>877</v>
      </c>
      <c r="N95" s="27" t="s">
        <v>877</v>
      </c>
      <c r="O95" s="27" t="s">
        <v>877</v>
      </c>
      <c r="P95" s="35" t="s">
        <v>877</v>
      </c>
      <c r="Q95" s="74" t="s">
        <v>877</v>
      </c>
      <c r="R95" s="81">
        <v>1345</v>
      </c>
      <c r="S95" s="63">
        <v>3100</v>
      </c>
      <c r="T95" s="82">
        <v>2790</v>
      </c>
    </row>
    <row r="96" spans="1:20" ht="16" customHeight="1" x14ac:dyDescent="0.15">
      <c r="A96" s="89" t="s">
        <v>174</v>
      </c>
      <c r="B96" s="90">
        <v>1.69</v>
      </c>
      <c r="C96" s="73" t="s">
        <v>877</v>
      </c>
      <c r="D96" s="27" t="s">
        <v>877</v>
      </c>
      <c r="E96" s="27" t="s">
        <v>877</v>
      </c>
      <c r="F96" s="27" t="s">
        <v>877</v>
      </c>
      <c r="G96" s="27" t="s">
        <v>877</v>
      </c>
      <c r="H96" s="27" t="s">
        <v>877</v>
      </c>
      <c r="I96" s="27" t="s">
        <v>877</v>
      </c>
      <c r="J96" s="27" t="s">
        <v>877</v>
      </c>
      <c r="K96" s="27" t="s">
        <v>877</v>
      </c>
      <c r="L96" s="27" t="s">
        <v>877</v>
      </c>
      <c r="M96" s="27" t="s">
        <v>877</v>
      </c>
      <c r="N96" s="27" t="s">
        <v>877</v>
      </c>
      <c r="O96" s="27" t="s">
        <v>877</v>
      </c>
      <c r="P96" s="35" t="s">
        <v>877</v>
      </c>
      <c r="Q96" s="74" t="s">
        <v>877</v>
      </c>
      <c r="R96" s="81">
        <v>1345</v>
      </c>
      <c r="S96" s="63">
        <v>3100</v>
      </c>
      <c r="T96" s="82">
        <v>2790</v>
      </c>
    </row>
    <row r="97" spans="1:20" ht="16" customHeight="1" x14ac:dyDescent="0.15">
      <c r="A97" s="91" t="s">
        <v>176</v>
      </c>
      <c r="B97" s="90">
        <v>6680</v>
      </c>
      <c r="C97" s="73" t="s">
        <v>877</v>
      </c>
      <c r="D97" s="27" t="s">
        <v>877</v>
      </c>
      <c r="E97" s="27" t="s">
        <v>877</v>
      </c>
      <c r="F97" s="27" t="s">
        <v>877</v>
      </c>
      <c r="G97" s="27" t="s">
        <v>877</v>
      </c>
      <c r="H97" s="27" t="s">
        <v>877</v>
      </c>
      <c r="I97" s="27" t="s">
        <v>877</v>
      </c>
      <c r="J97" s="27" t="s">
        <v>877</v>
      </c>
      <c r="K97" s="27" t="s">
        <v>877</v>
      </c>
      <c r="L97" s="27" t="s">
        <v>877</v>
      </c>
      <c r="M97" s="27" t="s">
        <v>877</v>
      </c>
      <c r="N97" s="27" t="s">
        <v>877</v>
      </c>
      <c r="O97" s="27" t="s">
        <v>877</v>
      </c>
      <c r="P97" s="35" t="s">
        <v>877</v>
      </c>
      <c r="Q97" s="74" t="s">
        <v>877</v>
      </c>
      <c r="R97" s="81">
        <v>1345</v>
      </c>
      <c r="S97" s="63">
        <v>3100</v>
      </c>
      <c r="T97" s="82">
        <v>2790</v>
      </c>
    </row>
    <row r="98" spans="1:20" ht="16" customHeight="1" x14ac:dyDescent="0.15">
      <c r="A98" s="89" t="s">
        <v>178</v>
      </c>
      <c r="B98" s="90">
        <v>4.2500000000000003E-3</v>
      </c>
      <c r="C98" s="73" t="s">
        <v>877</v>
      </c>
      <c r="D98" s="27" t="s">
        <v>877</v>
      </c>
      <c r="E98" s="27" t="s">
        <v>877</v>
      </c>
      <c r="F98" s="27" t="s">
        <v>877</v>
      </c>
      <c r="G98" s="27" t="s">
        <v>877</v>
      </c>
      <c r="H98" s="27" t="s">
        <v>877</v>
      </c>
      <c r="I98" s="27" t="s">
        <v>877</v>
      </c>
      <c r="J98" s="27" t="s">
        <v>877</v>
      </c>
      <c r="K98" s="27" t="s">
        <v>877</v>
      </c>
      <c r="L98" s="27" t="s">
        <v>877</v>
      </c>
      <c r="M98" s="27" t="s">
        <v>877</v>
      </c>
      <c r="N98" s="27" t="s">
        <v>877</v>
      </c>
      <c r="O98" s="27" t="s">
        <v>877</v>
      </c>
      <c r="P98" s="35" t="s">
        <v>877</v>
      </c>
      <c r="Q98" s="74" t="s">
        <v>877</v>
      </c>
      <c r="R98" s="81">
        <v>1345</v>
      </c>
      <c r="S98" s="63">
        <v>3100</v>
      </c>
      <c r="T98" s="82">
        <v>2790</v>
      </c>
    </row>
    <row r="99" spans="1:20" ht="15" customHeight="1" x14ac:dyDescent="0.15">
      <c r="A99" s="89" t="s">
        <v>180</v>
      </c>
      <c r="B99" s="90">
        <v>8460</v>
      </c>
      <c r="C99" s="73">
        <v>6.4999999999999997E-4</v>
      </c>
      <c r="D99" s="27">
        <v>6.6E-4</v>
      </c>
      <c r="E99" s="27">
        <v>5.6999999999999998E-4</v>
      </c>
      <c r="F99" s="27">
        <v>3.6999999999999999E-4</v>
      </c>
      <c r="G99" s="27">
        <v>1.8000000000000001E-4</v>
      </c>
      <c r="H99" s="27">
        <v>6.3999999999999997E-5</v>
      </c>
      <c r="I99" s="27">
        <v>3.3E-4</v>
      </c>
      <c r="J99" s="27" t="s">
        <v>877</v>
      </c>
      <c r="K99" s="27">
        <v>6.6</v>
      </c>
      <c r="L99" s="27">
        <v>5.1999999999999995E-4</v>
      </c>
      <c r="M99" s="27">
        <v>5.1999999999999995E-4</v>
      </c>
      <c r="N99" s="27">
        <v>3.6999999999999999E-4</v>
      </c>
      <c r="O99" s="27">
        <v>1.1000000000000001E-3</v>
      </c>
      <c r="P99" s="35">
        <v>1.4999999999999999E-4</v>
      </c>
      <c r="Q99" s="75">
        <v>1.4999999999999999E-4</v>
      </c>
      <c r="R99" s="81">
        <v>1495</v>
      </c>
      <c r="S99" s="63">
        <v>2927</v>
      </c>
      <c r="T99" s="82">
        <v>2634.3</v>
      </c>
    </row>
    <row r="100" spans="1:20" ht="15" customHeight="1" x14ac:dyDescent="0.15">
      <c r="A100" s="89" t="s">
        <v>181</v>
      </c>
      <c r="B100" s="90">
        <v>31800</v>
      </c>
      <c r="C100" s="73">
        <v>1.4E-3</v>
      </c>
      <c r="D100" s="27">
        <v>1.4E-3</v>
      </c>
      <c r="E100" s="27">
        <v>1.1999999999999999E-3</v>
      </c>
      <c r="F100" s="27">
        <v>8.0000000000000004E-4</v>
      </c>
      <c r="G100" s="27">
        <v>3.8999999999999999E-4</v>
      </c>
      <c r="H100" s="27">
        <v>1.3999999999999999E-4</v>
      </c>
      <c r="I100" s="27">
        <v>7.2000000000000005E-4</v>
      </c>
      <c r="J100" s="27" t="s">
        <v>877</v>
      </c>
      <c r="K100" s="27">
        <v>14</v>
      </c>
      <c r="L100" s="27">
        <v>1.1000000000000001E-3</v>
      </c>
      <c r="M100" s="27">
        <v>1.1000000000000001E-3</v>
      </c>
      <c r="N100" s="27">
        <v>7.7999999999999999E-4</v>
      </c>
      <c r="O100" s="27">
        <v>2.3E-3</v>
      </c>
      <c r="P100" s="35">
        <v>3.3E-4</v>
      </c>
      <c r="Q100" s="75">
        <v>3.3E-4</v>
      </c>
      <c r="R100" s="81">
        <v>1495</v>
      </c>
      <c r="S100" s="63">
        <v>2927</v>
      </c>
      <c r="T100" s="82">
        <v>2634.3</v>
      </c>
    </row>
    <row r="101" spans="1:20" ht="15" customHeight="1" x14ac:dyDescent="0.15">
      <c r="A101" s="89" t="s">
        <v>182</v>
      </c>
      <c r="B101" s="90">
        <v>1130</v>
      </c>
      <c r="C101" s="73">
        <v>6.8000000000000005E-2</v>
      </c>
      <c r="D101" s="27">
        <v>7.0000000000000007E-2</v>
      </c>
      <c r="E101" s="27">
        <v>0.06</v>
      </c>
      <c r="F101" s="27">
        <v>3.9E-2</v>
      </c>
      <c r="G101" s="27">
        <v>1.9E-2</v>
      </c>
      <c r="H101" s="27">
        <v>6.7000000000000002E-3</v>
      </c>
      <c r="I101" s="27">
        <v>3.5000000000000003E-2</v>
      </c>
      <c r="J101" s="27" t="s">
        <v>877</v>
      </c>
      <c r="K101" s="27">
        <v>690</v>
      </c>
      <c r="L101" s="27">
        <v>5.5E-2</v>
      </c>
      <c r="M101" s="27">
        <v>5.5E-2</v>
      </c>
      <c r="N101" s="27">
        <v>3.7999999999999999E-2</v>
      </c>
      <c r="O101" s="27">
        <v>0.11</v>
      </c>
      <c r="P101" s="35">
        <v>1.6E-2</v>
      </c>
      <c r="Q101" s="75">
        <v>1.6E-2</v>
      </c>
      <c r="R101" s="81">
        <v>1495</v>
      </c>
      <c r="S101" s="63">
        <v>2927</v>
      </c>
      <c r="T101" s="82">
        <v>2634.3</v>
      </c>
    </row>
    <row r="102" spans="1:20" ht="15" customHeight="1" x14ac:dyDescent="0.15">
      <c r="A102" s="89" t="s">
        <v>183</v>
      </c>
      <c r="B102" s="90">
        <v>299000000</v>
      </c>
      <c r="C102" s="73">
        <v>2.6E-7</v>
      </c>
      <c r="D102" s="27">
        <v>2.6E-7</v>
      </c>
      <c r="E102" s="27">
        <v>2.2999999999999999E-7</v>
      </c>
      <c r="F102" s="27">
        <v>1.4999999999999999E-7</v>
      </c>
      <c r="G102" s="27">
        <v>7.1999999999999996E-8</v>
      </c>
      <c r="H102" s="27">
        <v>2.4999999999999999E-8</v>
      </c>
      <c r="I102" s="27">
        <v>1.3E-7</v>
      </c>
      <c r="J102" s="27" t="s">
        <v>877</v>
      </c>
      <c r="K102" s="27" t="s">
        <v>877</v>
      </c>
      <c r="L102" s="27">
        <v>2.1E-7</v>
      </c>
      <c r="M102" s="27">
        <v>2.1E-7</v>
      </c>
      <c r="N102" s="27">
        <v>1.4000000000000001E-7</v>
      </c>
      <c r="O102" s="27">
        <v>4.3000000000000001E-7</v>
      </c>
      <c r="P102" s="35">
        <v>6.1000000000000004E-8</v>
      </c>
      <c r="Q102" s="75">
        <v>6.1000000000000004E-8</v>
      </c>
      <c r="R102" s="81">
        <v>1495</v>
      </c>
      <c r="S102" s="63">
        <v>2927</v>
      </c>
      <c r="T102" s="82">
        <v>2634.3</v>
      </c>
    </row>
    <row r="103" spans="1:20" ht="16" customHeight="1" x14ac:dyDescent="0.15">
      <c r="A103" s="89" t="s">
        <v>184</v>
      </c>
      <c r="B103" s="90">
        <v>31100000</v>
      </c>
      <c r="C103" s="73" t="s">
        <v>877</v>
      </c>
      <c r="D103" s="27" t="s">
        <v>877</v>
      </c>
      <c r="E103" s="27" t="s">
        <v>877</v>
      </c>
      <c r="F103" s="27" t="s">
        <v>877</v>
      </c>
      <c r="G103" s="27" t="s">
        <v>877</v>
      </c>
      <c r="H103" s="27" t="s">
        <v>877</v>
      </c>
      <c r="I103" s="27" t="s">
        <v>877</v>
      </c>
      <c r="J103" s="27" t="s">
        <v>877</v>
      </c>
      <c r="K103" s="27" t="s">
        <v>877</v>
      </c>
      <c r="L103" s="27" t="s">
        <v>877</v>
      </c>
      <c r="M103" s="27" t="s">
        <v>877</v>
      </c>
      <c r="N103" s="27" t="s">
        <v>877</v>
      </c>
      <c r="O103" s="27" t="s">
        <v>877</v>
      </c>
      <c r="P103" s="35" t="s">
        <v>877</v>
      </c>
      <c r="Q103" s="74" t="s">
        <v>877</v>
      </c>
      <c r="R103" s="81">
        <v>1495</v>
      </c>
      <c r="S103" s="63">
        <v>2927</v>
      </c>
      <c r="T103" s="82">
        <v>2634.3</v>
      </c>
    </row>
    <row r="104" spans="1:20" ht="16" customHeight="1" x14ac:dyDescent="0.15">
      <c r="A104" s="89" t="s">
        <v>186</v>
      </c>
      <c r="B104" s="90">
        <v>218000000</v>
      </c>
      <c r="C104" s="73" t="s">
        <v>877</v>
      </c>
      <c r="D104" s="27" t="s">
        <v>877</v>
      </c>
      <c r="E104" s="27" t="s">
        <v>877</v>
      </c>
      <c r="F104" s="27" t="s">
        <v>877</v>
      </c>
      <c r="G104" s="27" t="s">
        <v>877</v>
      </c>
      <c r="H104" s="27" t="s">
        <v>877</v>
      </c>
      <c r="I104" s="27" t="s">
        <v>877</v>
      </c>
      <c r="J104" s="27" t="s">
        <v>877</v>
      </c>
      <c r="K104" s="27" t="s">
        <v>877</v>
      </c>
      <c r="L104" s="27" t="s">
        <v>877</v>
      </c>
      <c r="M104" s="27" t="s">
        <v>877</v>
      </c>
      <c r="N104" s="27" t="s">
        <v>877</v>
      </c>
      <c r="O104" s="27" t="s">
        <v>877</v>
      </c>
      <c r="P104" s="35" t="s">
        <v>877</v>
      </c>
      <c r="Q104" s="74" t="s">
        <v>877</v>
      </c>
      <c r="R104" s="81">
        <v>1495</v>
      </c>
      <c r="S104" s="63">
        <v>2927</v>
      </c>
      <c r="T104" s="82">
        <v>2634.3</v>
      </c>
    </row>
    <row r="105" spans="1:20" ht="15" customHeight="1" x14ac:dyDescent="0.15">
      <c r="A105" s="91" t="s">
        <v>188</v>
      </c>
      <c r="B105" s="90">
        <v>92400</v>
      </c>
      <c r="C105" s="73">
        <v>2.0000000000000002E-5</v>
      </c>
      <c r="D105" s="27">
        <v>2.0999999999999999E-5</v>
      </c>
      <c r="E105" s="27">
        <v>1.8E-5</v>
      </c>
      <c r="F105" s="27">
        <v>1.2E-5</v>
      </c>
      <c r="G105" s="27">
        <v>5.6999999999999996E-6</v>
      </c>
      <c r="H105" s="27">
        <v>1.9999999999999999E-6</v>
      </c>
      <c r="I105" s="27">
        <v>1.0000000000000001E-5</v>
      </c>
      <c r="J105" s="27" t="s">
        <v>877</v>
      </c>
      <c r="K105" s="27">
        <v>0.21</v>
      </c>
      <c r="L105" s="27">
        <v>1.5999999999999999E-5</v>
      </c>
      <c r="M105" s="27">
        <v>1.5999999999999999E-5</v>
      </c>
      <c r="N105" s="27">
        <v>1.1E-5</v>
      </c>
      <c r="O105" s="27">
        <v>3.4E-5</v>
      </c>
      <c r="P105" s="35">
        <v>4.7999999999999998E-6</v>
      </c>
      <c r="Q105" s="75">
        <v>4.7999999999999998E-6</v>
      </c>
      <c r="R105" s="81">
        <v>1907</v>
      </c>
      <c r="S105" s="63">
        <v>2671</v>
      </c>
      <c r="T105" s="82">
        <v>2403.9</v>
      </c>
    </row>
    <row r="106" spans="1:20" ht="16" customHeight="1" x14ac:dyDescent="0.15">
      <c r="A106" s="89" t="s">
        <v>190</v>
      </c>
      <c r="B106" s="90">
        <v>977401161.61342931</v>
      </c>
      <c r="C106" s="73" t="s">
        <v>877</v>
      </c>
      <c r="D106" s="27" t="s">
        <v>877</v>
      </c>
      <c r="E106" s="27" t="s">
        <v>877</v>
      </c>
      <c r="F106" s="27" t="s">
        <v>877</v>
      </c>
      <c r="G106" s="27" t="s">
        <v>877</v>
      </c>
      <c r="H106" s="27" t="s">
        <v>877</v>
      </c>
      <c r="I106" s="27" t="s">
        <v>877</v>
      </c>
      <c r="J106" s="27" t="s">
        <v>877</v>
      </c>
      <c r="K106" s="27" t="s">
        <v>877</v>
      </c>
      <c r="L106" s="27" t="s">
        <v>877</v>
      </c>
      <c r="M106" s="27" t="s">
        <v>877</v>
      </c>
      <c r="N106" s="27" t="s">
        <v>877</v>
      </c>
      <c r="O106" s="27" t="s">
        <v>877</v>
      </c>
      <c r="P106" s="35" t="s">
        <v>877</v>
      </c>
      <c r="Q106" s="74" t="s">
        <v>877</v>
      </c>
      <c r="R106" s="81">
        <v>1907</v>
      </c>
      <c r="S106" s="63">
        <v>2671</v>
      </c>
      <c r="T106" s="82">
        <v>2403.9</v>
      </c>
    </row>
    <row r="107" spans="1:20" ht="16" customHeight="1" x14ac:dyDescent="0.15">
      <c r="A107" s="89" t="s">
        <v>192</v>
      </c>
      <c r="B107" s="90">
        <v>103000</v>
      </c>
      <c r="C107" s="73" t="s">
        <v>877</v>
      </c>
      <c r="D107" s="27" t="s">
        <v>877</v>
      </c>
      <c r="E107" s="27" t="s">
        <v>877</v>
      </c>
      <c r="F107" s="27" t="s">
        <v>877</v>
      </c>
      <c r="G107" s="27" t="s">
        <v>877</v>
      </c>
      <c r="H107" s="27" t="s">
        <v>877</v>
      </c>
      <c r="I107" s="27" t="s">
        <v>877</v>
      </c>
      <c r="J107" s="27" t="s">
        <v>877</v>
      </c>
      <c r="K107" s="27" t="s">
        <v>877</v>
      </c>
      <c r="L107" s="27" t="s">
        <v>877</v>
      </c>
      <c r="M107" s="27" t="s">
        <v>877</v>
      </c>
      <c r="N107" s="27" t="s">
        <v>877</v>
      </c>
      <c r="O107" s="27" t="s">
        <v>877</v>
      </c>
      <c r="P107" s="35" t="s">
        <v>877</v>
      </c>
      <c r="Q107" s="74" t="s">
        <v>877</v>
      </c>
      <c r="R107" s="81">
        <v>28.5</v>
      </c>
      <c r="S107" s="63">
        <v>671</v>
      </c>
      <c r="T107" s="82">
        <v>603.9</v>
      </c>
    </row>
    <row r="108" spans="1:20" ht="16" customHeight="1" x14ac:dyDescent="0.15">
      <c r="A108" s="89" t="s">
        <v>194</v>
      </c>
      <c r="B108" s="90">
        <v>153000</v>
      </c>
      <c r="C108" s="73" t="s">
        <v>877</v>
      </c>
      <c r="D108" s="27" t="s">
        <v>877</v>
      </c>
      <c r="E108" s="27" t="s">
        <v>877</v>
      </c>
      <c r="F108" s="27" t="s">
        <v>877</v>
      </c>
      <c r="G108" s="27" t="s">
        <v>877</v>
      </c>
      <c r="H108" s="27" t="s">
        <v>877</v>
      </c>
      <c r="I108" s="27" t="s">
        <v>877</v>
      </c>
      <c r="J108" s="27" t="s">
        <v>877</v>
      </c>
      <c r="K108" s="27" t="s">
        <v>877</v>
      </c>
      <c r="L108" s="27" t="s">
        <v>877</v>
      </c>
      <c r="M108" s="27" t="s">
        <v>877</v>
      </c>
      <c r="N108" s="27" t="s">
        <v>877</v>
      </c>
      <c r="O108" s="27" t="s">
        <v>877</v>
      </c>
      <c r="P108" s="35" t="s">
        <v>877</v>
      </c>
      <c r="Q108" s="74" t="s">
        <v>877</v>
      </c>
      <c r="R108" s="81">
        <v>28.5</v>
      </c>
      <c r="S108" s="63">
        <v>671</v>
      </c>
      <c r="T108" s="82">
        <v>603.9</v>
      </c>
    </row>
    <row r="109" spans="1:20" ht="15" customHeight="1" x14ac:dyDescent="0.15">
      <c r="A109" s="91" t="s">
        <v>196</v>
      </c>
      <c r="B109" s="90">
        <v>1290</v>
      </c>
      <c r="C109" s="73">
        <v>4.9000000000000002E-2</v>
      </c>
      <c r="D109" s="27">
        <v>0.05</v>
      </c>
      <c r="E109" s="27">
        <v>4.2999999999999997E-2</v>
      </c>
      <c r="F109" s="27">
        <v>2.8000000000000001E-2</v>
      </c>
      <c r="G109" s="27">
        <v>1.4E-2</v>
      </c>
      <c r="H109" s="27">
        <v>4.7999999999999996E-3</v>
      </c>
      <c r="I109" s="27">
        <v>2.5000000000000001E-2</v>
      </c>
      <c r="J109" s="27" t="s">
        <v>877</v>
      </c>
      <c r="K109" s="27">
        <v>490</v>
      </c>
      <c r="L109" s="27">
        <v>3.9E-2</v>
      </c>
      <c r="M109" s="27">
        <v>3.9E-2</v>
      </c>
      <c r="N109" s="27">
        <v>2.8000000000000001E-2</v>
      </c>
      <c r="O109" s="27">
        <v>8.2000000000000003E-2</v>
      </c>
      <c r="P109" s="35">
        <v>1.2E-2</v>
      </c>
      <c r="Q109" s="75">
        <v>1.2E-2</v>
      </c>
      <c r="R109" s="81">
        <v>28.5</v>
      </c>
      <c r="S109" s="63">
        <v>671</v>
      </c>
      <c r="T109" s="82">
        <v>603.9</v>
      </c>
    </row>
    <row r="110" spans="1:20" ht="16" customHeight="1" x14ac:dyDescent="0.15">
      <c r="A110" s="89" t="s">
        <v>198</v>
      </c>
      <c r="B110" s="90">
        <v>8070000</v>
      </c>
      <c r="C110" s="73" t="s">
        <v>877</v>
      </c>
      <c r="D110" s="27" t="s">
        <v>877</v>
      </c>
      <c r="E110" s="27" t="s">
        <v>877</v>
      </c>
      <c r="F110" s="27" t="s">
        <v>877</v>
      </c>
      <c r="G110" s="27" t="s">
        <v>877</v>
      </c>
      <c r="H110" s="27" t="s">
        <v>877</v>
      </c>
      <c r="I110" s="27" t="s">
        <v>877</v>
      </c>
      <c r="J110" s="27" t="s">
        <v>877</v>
      </c>
      <c r="K110" s="27" t="s">
        <v>877</v>
      </c>
      <c r="L110" s="27" t="s">
        <v>877</v>
      </c>
      <c r="M110" s="27" t="s">
        <v>877</v>
      </c>
      <c r="N110" s="27" t="s">
        <v>877</v>
      </c>
      <c r="O110" s="27" t="s">
        <v>877</v>
      </c>
      <c r="P110" s="35" t="s">
        <v>877</v>
      </c>
      <c r="Q110" s="74" t="s">
        <v>877</v>
      </c>
      <c r="R110" s="81">
        <v>28.5</v>
      </c>
      <c r="S110" s="63">
        <v>671</v>
      </c>
      <c r="T110" s="82">
        <v>603.9</v>
      </c>
    </row>
    <row r="111" spans="1:20" ht="15" customHeight="1" x14ac:dyDescent="0.15">
      <c r="A111" s="91" t="s">
        <v>200</v>
      </c>
      <c r="B111" s="90">
        <v>1.15E-3</v>
      </c>
      <c r="C111" s="73">
        <v>1.2999999999999999E-2</v>
      </c>
      <c r="D111" s="27">
        <v>1.2999999999999999E-2</v>
      </c>
      <c r="E111" s="27">
        <v>1.0999999999999999E-2</v>
      </c>
      <c r="F111" s="27">
        <v>7.1999999999999998E-3</v>
      </c>
      <c r="G111" s="27">
        <v>3.5000000000000001E-3</v>
      </c>
      <c r="H111" s="27">
        <v>1.1999999999999999E-3</v>
      </c>
      <c r="I111" s="27">
        <v>6.4999999999999997E-3</v>
      </c>
      <c r="J111" s="27" t="s">
        <v>877</v>
      </c>
      <c r="K111" s="27" t="s">
        <v>877</v>
      </c>
      <c r="L111" s="27">
        <v>0.01</v>
      </c>
      <c r="M111" s="27">
        <v>0.01</v>
      </c>
      <c r="N111" s="27">
        <v>7.1000000000000004E-3</v>
      </c>
      <c r="O111" s="27">
        <v>2.1000000000000001E-2</v>
      </c>
      <c r="P111" s="35">
        <v>3.0000000000000001E-3</v>
      </c>
      <c r="Q111" s="75">
        <v>3.0000000000000001E-3</v>
      </c>
      <c r="R111" s="81">
        <v>28.5</v>
      </c>
      <c r="S111" s="63">
        <v>671</v>
      </c>
      <c r="T111" s="82">
        <v>603.9</v>
      </c>
    </row>
    <row r="112" spans="1:20" ht="16" customHeight="1" x14ac:dyDescent="0.15">
      <c r="A112" s="89" t="s">
        <v>201</v>
      </c>
      <c r="B112" s="90">
        <v>26300000</v>
      </c>
      <c r="C112" s="73" t="s">
        <v>877</v>
      </c>
      <c r="D112" s="27" t="s">
        <v>877</v>
      </c>
      <c r="E112" s="27" t="s">
        <v>877</v>
      </c>
      <c r="F112" s="27" t="s">
        <v>877</v>
      </c>
      <c r="G112" s="27" t="s">
        <v>877</v>
      </c>
      <c r="H112" s="27" t="s">
        <v>877</v>
      </c>
      <c r="I112" s="27" t="s">
        <v>877</v>
      </c>
      <c r="J112" s="27" t="s">
        <v>877</v>
      </c>
      <c r="K112" s="27" t="s">
        <v>877</v>
      </c>
      <c r="L112" s="27" t="s">
        <v>877</v>
      </c>
      <c r="M112" s="27" t="s">
        <v>877</v>
      </c>
      <c r="N112" s="27" t="s">
        <v>877</v>
      </c>
      <c r="O112" s="27" t="s">
        <v>877</v>
      </c>
      <c r="P112" s="35" t="s">
        <v>877</v>
      </c>
      <c r="Q112" s="74" t="s">
        <v>877</v>
      </c>
      <c r="R112" s="81">
        <v>28.5</v>
      </c>
      <c r="S112" s="63">
        <v>671</v>
      </c>
      <c r="T112" s="82">
        <v>603.9</v>
      </c>
    </row>
    <row r="113" spans="1:20" ht="15" customHeight="1" x14ac:dyDescent="0.15">
      <c r="A113" s="89" t="s">
        <v>202</v>
      </c>
      <c r="B113" s="90">
        <v>73300</v>
      </c>
      <c r="C113" s="73">
        <v>7.5000000000000002E-4</v>
      </c>
      <c r="D113" s="27">
        <v>7.6999999999999996E-4</v>
      </c>
      <c r="E113" s="27">
        <v>6.6E-4</v>
      </c>
      <c r="F113" s="27">
        <v>4.2999999999999999E-4</v>
      </c>
      <c r="G113" s="27">
        <v>2.1000000000000001E-4</v>
      </c>
      <c r="H113" s="27">
        <v>7.2999999999999999E-5</v>
      </c>
      <c r="I113" s="27">
        <v>3.8999999999999999E-4</v>
      </c>
      <c r="J113" s="27" t="s">
        <v>877</v>
      </c>
      <c r="K113" s="27">
        <v>7.7</v>
      </c>
      <c r="L113" s="27">
        <v>6.0999999999999997E-4</v>
      </c>
      <c r="M113" s="27">
        <v>6.0999999999999997E-4</v>
      </c>
      <c r="N113" s="27">
        <v>4.2000000000000002E-4</v>
      </c>
      <c r="O113" s="27">
        <v>1.2999999999999999E-3</v>
      </c>
      <c r="P113" s="35">
        <v>1.8000000000000001E-4</v>
      </c>
      <c r="Q113" s="75">
        <v>1.8000000000000001E-4</v>
      </c>
      <c r="R113" s="81">
        <v>28.5</v>
      </c>
      <c r="S113" s="63">
        <v>671</v>
      </c>
      <c r="T113" s="82">
        <v>603.9</v>
      </c>
    </row>
    <row r="114" spans="1:20" ht="15" customHeight="1" x14ac:dyDescent="0.15">
      <c r="A114" s="89" t="s">
        <v>203</v>
      </c>
      <c r="B114" s="90">
        <v>87</v>
      </c>
      <c r="C114" s="73">
        <v>0.11</v>
      </c>
      <c r="D114" s="27">
        <v>0.11</v>
      </c>
      <c r="E114" s="27">
        <v>9.4E-2</v>
      </c>
      <c r="F114" s="27">
        <v>6.0999999999999999E-2</v>
      </c>
      <c r="G114" s="27">
        <v>0.03</v>
      </c>
      <c r="H114" s="27">
        <v>0.01</v>
      </c>
      <c r="I114" s="27">
        <v>5.5E-2</v>
      </c>
      <c r="J114" s="27" t="s">
        <v>877</v>
      </c>
      <c r="K114" s="27">
        <v>1100</v>
      </c>
      <c r="L114" s="27">
        <v>8.5999999999999993E-2</v>
      </c>
      <c r="M114" s="27">
        <v>8.5999999999999993E-2</v>
      </c>
      <c r="N114" s="27">
        <v>0.06</v>
      </c>
      <c r="O114" s="27">
        <v>0.18</v>
      </c>
      <c r="P114" s="35">
        <v>2.5000000000000001E-2</v>
      </c>
      <c r="Q114" s="75">
        <v>2.5000000000000001E-2</v>
      </c>
      <c r="R114" s="81">
        <v>28.5</v>
      </c>
      <c r="S114" s="63">
        <v>671</v>
      </c>
      <c r="T114" s="82">
        <v>603.9</v>
      </c>
    </row>
    <row r="115" spans="1:20" ht="15" customHeight="1" x14ac:dyDescent="0.15">
      <c r="A115" s="91" t="s">
        <v>205</v>
      </c>
      <c r="B115" s="90">
        <v>42300000</v>
      </c>
      <c r="C115" s="73">
        <v>1.7999999999999999E-6</v>
      </c>
      <c r="D115" s="27">
        <v>7.6000000000000003E-7</v>
      </c>
      <c r="E115" s="27">
        <v>6.7000000000000004E-7</v>
      </c>
      <c r="F115" s="27">
        <v>1.1000000000000001E-6</v>
      </c>
      <c r="G115" s="27">
        <v>6.7999999999999997E-9</v>
      </c>
      <c r="H115" s="27">
        <v>3.5999999999999998E-8</v>
      </c>
      <c r="I115" s="27">
        <v>1.4999999999999999E-7</v>
      </c>
      <c r="J115" s="27" t="s">
        <v>877</v>
      </c>
      <c r="K115" s="27" t="s">
        <v>877</v>
      </c>
      <c r="L115" s="27">
        <v>6.3E-7</v>
      </c>
      <c r="M115" s="27">
        <v>6.3E-7</v>
      </c>
      <c r="N115" s="27">
        <v>9.9999999999999995E-7</v>
      </c>
      <c r="O115" s="27">
        <v>6.7000000000000002E-6</v>
      </c>
      <c r="P115" s="35">
        <v>1.0999999999999999E-9</v>
      </c>
      <c r="Q115" s="75">
        <v>1.0999999999999999E-9</v>
      </c>
      <c r="R115" s="81">
        <v>28.5</v>
      </c>
      <c r="S115" s="63">
        <v>671</v>
      </c>
      <c r="T115" s="82">
        <v>603.9</v>
      </c>
    </row>
    <row r="116" spans="1:20" ht="16" customHeight="1" x14ac:dyDescent="0.15">
      <c r="A116" s="91" t="s">
        <v>207</v>
      </c>
      <c r="B116" s="90">
        <v>468122048.95392931</v>
      </c>
      <c r="C116" s="73" t="s">
        <v>877</v>
      </c>
      <c r="D116" s="27" t="s">
        <v>877</v>
      </c>
      <c r="E116" s="27" t="s">
        <v>877</v>
      </c>
      <c r="F116" s="27" t="s">
        <v>877</v>
      </c>
      <c r="G116" s="27" t="s">
        <v>877</v>
      </c>
      <c r="H116" s="27" t="s">
        <v>877</v>
      </c>
      <c r="I116" s="27" t="s">
        <v>877</v>
      </c>
      <c r="J116" s="27" t="s">
        <v>877</v>
      </c>
      <c r="K116" s="27" t="s">
        <v>877</v>
      </c>
      <c r="L116" s="27" t="s">
        <v>877</v>
      </c>
      <c r="M116" s="27" t="s">
        <v>877</v>
      </c>
      <c r="N116" s="27" t="s">
        <v>877</v>
      </c>
      <c r="O116" s="27" t="s">
        <v>877</v>
      </c>
      <c r="P116" s="35" t="s">
        <v>877</v>
      </c>
      <c r="Q116" s="74" t="s">
        <v>877</v>
      </c>
      <c r="R116" s="81">
        <v>28.5</v>
      </c>
      <c r="S116" s="63">
        <v>671</v>
      </c>
      <c r="T116" s="82">
        <v>603.9</v>
      </c>
    </row>
    <row r="117" spans="1:20" ht="15" customHeight="1" x14ac:dyDescent="0.15">
      <c r="A117" s="91" t="s">
        <v>208</v>
      </c>
      <c r="B117" s="90">
        <v>145893733.4939186</v>
      </c>
      <c r="C117" s="73">
        <v>6.7000000000000004E-8</v>
      </c>
      <c r="D117" s="27">
        <v>4.3000000000000001E-8</v>
      </c>
      <c r="E117" s="27">
        <v>4.1000000000000003E-8</v>
      </c>
      <c r="F117" s="27">
        <v>4.0000000000000001E-8</v>
      </c>
      <c r="G117" s="27">
        <v>2.7999999999999998E-9</v>
      </c>
      <c r="H117" s="27">
        <v>2.6000000000000001E-9</v>
      </c>
      <c r="I117" s="27">
        <v>1.4E-8</v>
      </c>
      <c r="J117" s="27" t="s">
        <v>877</v>
      </c>
      <c r="K117" s="27" t="s">
        <v>877</v>
      </c>
      <c r="L117" s="27">
        <v>3.4E-8</v>
      </c>
      <c r="M117" s="27">
        <v>3.4E-8</v>
      </c>
      <c r="N117" s="27">
        <v>3.8000000000000003E-8</v>
      </c>
      <c r="O117" s="27">
        <v>2.2999999999999999E-7</v>
      </c>
      <c r="P117" s="35">
        <v>9.5999999999999999E-10</v>
      </c>
      <c r="Q117" s="75">
        <v>9.5000000000000003E-10</v>
      </c>
      <c r="R117" s="81">
        <v>28.5</v>
      </c>
      <c r="S117" s="63">
        <v>671</v>
      </c>
      <c r="T117" s="82">
        <v>603.9</v>
      </c>
    </row>
    <row r="118" spans="1:20" ht="15" customHeight="1" x14ac:dyDescent="0.15">
      <c r="A118" s="89" t="s">
        <v>209</v>
      </c>
      <c r="B118" s="90">
        <v>1264779899.656328</v>
      </c>
      <c r="C118" s="73">
        <v>3.8000000000000003E-8</v>
      </c>
      <c r="D118" s="27">
        <v>3.8999999999999998E-8</v>
      </c>
      <c r="E118" s="27">
        <v>3.4E-8</v>
      </c>
      <c r="F118" s="27">
        <v>2.1999999999999998E-8</v>
      </c>
      <c r="G118" s="27">
        <v>1.0999999999999999E-8</v>
      </c>
      <c r="H118" s="27">
        <v>3.7E-9</v>
      </c>
      <c r="I118" s="27">
        <v>2E-8</v>
      </c>
      <c r="J118" s="27" t="s">
        <v>877</v>
      </c>
      <c r="K118" s="27" t="s">
        <v>877</v>
      </c>
      <c r="L118" s="27">
        <v>3.1E-8</v>
      </c>
      <c r="M118" s="27">
        <v>3.1E-8</v>
      </c>
      <c r="N118" s="27">
        <v>2.0999999999999999E-8</v>
      </c>
      <c r="O118" s="27">
        <v>6.4000000000000004E-8</v>
      </c>
      <c r="P118" s="35">
        <v>8.9999999999999995E-9</v>
      </c>
      <c r="Q118" s="75">
        <v>8.9999999999999995E-9</v>
      </c>
      <c r="R118" s="81">
        <v>28.5</v>
      </c>
      <c r="S118" s="63">
        <v>671</v>
      </c>
      <c r="T118" s="82">
        <v>603.9</v>
      </c>
    </row>
    <row r="119" spans="1:20" ht="16" customHeight="1" x14ac:dyDescent="0.15">
      <c r="A119" s="89" t="s">
        <v>210</v>
      </c>
      <c r="B119" s="90">
        <v>3860000</v>
      </c>
      <c r="C119" s="73" t="s">
        <v>877</v>
      </c>
      <c r="D119" s="27" t="s">
        <v>877</v>
      </c>
      <c r="E119" s="27" t="s">
        <v>877</v>
      </c>
      <c r="F119" s="27" t="s">
        <v>877</v>
      </c>
      <c r="G119" s="27" t="s">
        <v>877</v>
      </c>
      <c r="H119" s="27" t="s">
        <v>877</v>
      </c>
      <c r="I119" s="27" t="s">
        <v>877</v>
      </c>
      <c r="J119" s="27" t="s">
        <v>877</v>
      </c>
      <c r="K119" s="27" t="s">
        <v>877</v>
      </c>
      <c r="L119" s="27" t="s">
        <v>877</v>
      </c>
      <c r="M119" s="27" t="s">
        <v>877</v>
      </c>
      <c r="N119" s="27" t="s">
        <v>877</v>
      </c>
      <c r="O119" s="27" t="s">
        <v>877</v>
      </c>
      <c r="P119" s="35" t="s">
        <v>877</v>
      </c>
      <c r="Q119" s="74" t="s">
        <v>877</v>
      </c>
      <c r="R119" s="81">
        <v>1084.6199999999999</v>
      </c>
      <c r="S119" s="63">
        <v>2562</v>
      </c>
      <c r="T119" s="82">
        <v>2305.8000000000002</v>
      </c>
    </row>
    <row r="120" spans="1:20" ht="16" customHeight="1" x14ac:dyDescent="0.15">
      <c r="A120" s="91" t="s">
        <v>211</v>
      </c>
      <c r="B120" s="90">
        <v>556310524.44045615</v>
      </c>
      <c r="C120" s="73" t="s">
        <v>877</v>
      </c>
      <c r="D120" s="27" t="s">
        <v>877</v>
      </c>
      <c r="E120" s="27" t="s">
        <v>877</v>
      </c>
      <c r="F120" s="27" t="s">
        <v>877</v>
      </c>
      <c r="G120" s="27" t="s">
        <v>877</v>
      </c>
      <c r="H120" s="27" t="s">
        <v>877</v>
      </c>
      <c r="I120" s="27" t="s">
        <v>877</v>
      </c>
      <c r="J120" s="27" t="s">
        <v>877</v>
      </c>
      <c r="K120" s="27" t="s">
        <v>877</v>
      </c>
      <c r="L120" s="27" t="s">
        <v>877</v>
      </c>
      <c r="M120" s="27" t="s">
        <v>877</v>
      </c>
      <c r="N120" s="27" t="s">
        <v>877</v>
      </c>
      <c r="O120" s="27" t="s">
        <v>877</v>
      </c>
      <c r="P120" s="35" t="s">
        <v>877</v>
      </c>
      <c r="Q120" s="74" t="s">
        <v>877</v>
      </c>
      <c r="R120" s="81">
        <v>1084.6199999999999</v>
      </c>
      <c r="S120" s="63">
        <v>2562</v>
      </c>
      <c r="T120" s="82">
        <v>2305.8000000000002</v>
      </c>
    </row>
    <row r="121" spans="1:20" ht="16" customHeight="1" x14ac:dyDescent="0.15">
      <c r="A121" s="91" t="s">
        <v>212</v>
      </c>
      <c r="B121" s="90">
        <v>756000</v>
      </c>
      <c r="C121" s="73" t="s">
        <v>877</v>
      </c>
      <c r="D121" s="27" t="s">
        <v>877</v>
      </c>
      <c r="E121" s="27" t="s">
        <v>877</v>
      </c>
      <c r="F121" s="27" t="s">
        <v>877</v>
      </c>
      <c r="G121" s="27" t="s">
        <v>877</v>
      </c>
      <c r="H121" s="27" t="s">
        <v>877</v>
      </c>
      <c r="I121" s="27" t="s">
        <v>877</v>
      </c>
      <c r="J121" s="27" t="s">
        <v>877</v>
      </c>
      <c r="K121" s="27" t="s">
        <v>877</v>
      </c>
      <c r="L121" s="27" t="s">
        <v>877</v>
      </c>
      <c r="M121" s="27" t="s">
        <v>877</v>
      </c>
      <c r="N121" s="27" t="s">
        <v>877</v>
      </c>
      <c r="O121" s="27" t="s">
        <v>877</v>
      </c>
      <c r="P121" s="35" t="s">
        <v>877</v>
      </c>
      <c r="Q121" s="74" t="s">
        <v>877</v>
      </c>
      <c r="R121" s="81">
        <v>1084.6199999999999</v>
      </c>
      <c r="S121" s="63">
        <v>2562</v>
      </c>
      <c r="T121" s="82">
        <v>2305.8000000000002</v>
      </c>
    </row>
    <row r="122" spans="1:20" ht="16" customHeight="1" x14ac:dyDescent="0.15">
      <c r="A122" s="91" t="s">
        <v>214</v>
      </c>
      <c r="B122" s="90">
        <v>8140000</v>
      </c>
      <c r="C122" s="73" t="s">
        <v>877</v>
      </c>
      <c r="D122" s="27" t="s">
        <v>877</v>
      </c>
      <c r="E122" s="27" t="s">
        <v>877</v>
      </c>
      <c r="F122" s="27" t="s">
        <v>877</v>
      </c>
      <c r="G122" s="27" t="s">
        <v>877</v>
      </c>
      <c r="H122" s="27" t="s">
        <v>877</v>
      </c>
      <c r="I122" s="27" t="s">
        <v>877</v>
      </c>
      <c r="J122" s="27" t="s">
        <v>877</v>
      </c>
      <c r="K122" s="27" t="s">
        <v>877</v>
      </c>
      <c r="L122" s="27" t="s">
        <v>877</v>
      </c>
      <c r="M122" s="27" t="s">
        <v>877</v>
      </c>
      <c r="N122" s="27" t="s">
        <v>877</v>
      </c>
      <c r="O122" s="27" t="s">
        <v>877</v>
      </c>
      <c r="P122" s="35" t="s">
        <v>877</v>
      </c>
      <c r="Q122" s="74" t="s">
        <v>877</v>
      </c>
      <c r="R122" s="81">
        <v>1412</v>
      </c>
      <c r="S122" s="63">
        <v>2567</v>
      </c>
      <c r="T122" s="82">
        <v>2310.3000000000002</v>
      </c>
    </row>
    <row r="123" spans="1:20" ht="15" customHeight="1" x14ac:dyDescent="0.15">
      <c r="A123" s="89" t="s">
        <v>215</v>
      </c>
      <c r="B123" s="90">
        <v>231000</v>
      </c>
      <c r="C123" s="73">
        <v>4.1E-5</v>
      </c>
      <c r="D123" s="27">
        <v>4.3000000000000002E-5</v>
      </c>
      <c r="E123" s="27">
        <v>3.6999999999999998E-5</v>
      </c>
      <c r="F123" s="27">
        <v>2.1999999999999999E-5</v>
      </c>
      <c r="G123" s="27">
        <v>1.2E-5</v>
      </c>
      <c r="H123" s="27">
        <v>3.7000000000000002E-6</v>
      </c>
      <c r="I123" s="27">
        <v>2.0999999999999999E-5</v>
      </c>
      <c r="J123" s="27" t="s">
        <v>877</v>
      </c>
      <c r="K123" s="27" t="s">
        <v>877</v>
      </c>
      <c r="L123" s="27">
        <v>3.4E-5</v>
      </c>
      <c r="M123" s="27">
        <v>3.4E-5</v>
      </c>
      <c r="N123" s="27">
        <v>2.1999999999999999E-5</v>
      </c>
      <c r="O123" s="27">
        <v>7.2999999999999999E-5</v>
      </c>
      <c r="P123" s="35">
        <v>9.5000000000000005E-6</v>
      </c>
      <c r="Q123" s="75">
        <v>9.3999999999999998E-6</v>
      </c>
      <c r="R123" s="81">
        <v>1412</v>
      </c>
      <c r="S123" s="63">
        <v>2567</v>
      </c>
      <c r="T123" s="82">
        <v>2310.3000000000002</v>
      </c>
    </row>
    <row r="124" spans="1:20" ht="16" customHeight="1" x14ac:dyDescent="0.15">
      <c r="A124" s="89" t="s">
        <v>216</v>
      </c>
      <c r="B124" s="90">
        <v>370000</v>
      </c>
      <c r="C124" s="73" t="s">
        <v>877</v>
      </c>
      <c r="D124" s="27" t="s">
        <v>877</v>
      </c>
      <c r="E124" s="27" t="s">
        <v>877</v>
      </c>
      <c r="F124" s="27" t="s">
        <v>877</v>
      </c>
      <c r="G124" s="27" t="s">
        <v>877</v>
      </c>
      <c r="H124" s="27" t="s">
        <v>877</v>
      </c>
      <c r="I124" s="27" t="s">
        <v>877</v>
      </c>
      <c r="J124" s="27" t="s">
        <v>877</v>
      </c>
      <c r="K124" s="27" t="s">
        <v>877</v>
      </c>
      <c r="L124" s="27" t="s">
        <v>877</v>
      </c>
      <c r="M124" s="27" t="s">
        <v>877</v>
      </c>
      <c r="N124" s="27" t="s">
        <v>877</v>
      </c>
      <c r="O124" s="27" t="s">
        <v>877</v>
      </c>
      <c r="P124" s="35" t="s">
        <v>877</v>
      </c>
      <c r="Q124" s="74" t="s">
        <v>877</v>
      </c>
      <c r="R124" s="81">
        <v>1529</v>
      </c>
      <c r="S124" s="63">
        <v>2868</v>
      </c>
      <c r="T124" s="82">
        <v>2581.1999999999998</v>
      </c>
    </row>
    <row r="125" spans="1:20" ht="15" customHeight="1" x14ac:dyDescent="0.15">
      <c r="A125" s="91" t="s">
        <v>217</v>
      </c>
      <c r="B125" s="90">
        <v>177</v>
      </c>
      <c r="C125" s="73">
        <v>6.4000000000000001E-2</v>
      </c>
      <c r="D125" s="27">
        <v>6.6000000000000003E-2</v>
      </c>
      <c r="E125" s="27">
        <v>5.7000000000000002E-2</v>
      </c>
      <c r="F125" s="27">
        <v>3.6999999999999998E-2</v>
      </c>
      <c r="G125" s="27">
        <v>1.7999999999999999E-2</v>
      </c>
      <c r="H125" s="27">
        <v>6.3E-3</v>
      </c>
      <c r="I125" s="27">
        <v>3.3000000000000002E-2</v>
      </c>
      <c r="J125" s="27" t="s">
        <v>877</v>
      </c>
      <c r="K125" s="27">
        <v>650</v>
      </c>
      <c r="L125" s="27">
        <v>5.1999999999999998E-2</v>
      </c>
      <c r="M125" s="27">
        <v>5.1999999999999998E-2</v>
      </c>
      <c r="N125" s="27">
        <v>3.5999999999999997E-2</v>
      </c>
      <c r="O125" s="27">
        <v>0.11</v>
      </c>
      <c r="P125" s="35">
        <v>1.4999999999999999E-2</v>
      </c>
      <c r="Q125" s="75">
        <v>1.4999999999999999E-2</v>
      </c>
      <c r="R125" s="81">
        <v>822</v>
      </c>
      <c r="S125" s="63">
        <v>1529</v>
      </c>
      <c r="T125" s="82">
        <v>1376.1</v>
      </c>
    </row>
    <row r="126" spans="1:20" ht="16" customHeight="1" x14ac:dyDescent="0.15">
      <c r="A126" s="89" t="s">
        <v>218</v>
      </c>
      <c r="B126" s="90">
        <v>2210000</v>
      </c>
      <c r="C126" s="73" t="s">
        <v>877</v>
      </c>
      <c r="D126" s="27" t="s">
        <v>877</v>
      </c>
      <c r="E126" s="27" t="s">
        <v>877</v>
      </c>
      <c r="F126" s="27" t="s">
        <v>877</v>
      </c>
      <c r="G126" s="27" t="s">
        <v>877</v>
      </c>
      <c r="H126" s="27" t="s">
        <v>877</v>
      </c>
      <c r="I126" s="27" t="s">
        <v>877</v>
      </c>
      <c r="J126" s="27" t="s">
        <v>877</v>
      </c>
      <c r="K126" s="27" t="s">
        <v>877</v>
      </c>
      <c r="L126" s="27" t="s">
        <v>877</v>
      </c>
      <c r="M126" s="27" t="s">
        <v>877</v>
      </c>
      <c r="N126" s="27" t="s">
        <v>877</v>
      </c>
      <c r="O126" s="27" t="s">
        <v>877</v>
      </c>
      <c r="P126" s="35" t="s">
        <v>877</v>
      </c>
      <c r="Q126" s="74" t="s">
        <v>877</v>
      </c>
      <c r="R126" s="81">
        <v>822</v>
      </c>
      <c r="S126" s="63">
        <v>1529</v>
      </c>
      <c r="T126" s="82">
        <v>1376.1</v>
      </c>
    </row>
    <row r="127" spans="1:20" ht="15" customHeight="1" x14ac:dyDescent="0.15">
      <c r="A127" s="89" t="s">
        <v>219</v>
      </c>
      <c r="B127" s="90">
        <v>264</v>
      </c>
      <c r="C127" s="73">
        <v>4.9000000000000002E-2</v>
      </c>
      <c r="D127" s="27">
        <v>0.05</v>
      </c>
      <c r="E127" s="27">
        <v>4.3999999999999997E-2</v>
      </c>
      <c r="F127" s="27">
        <v>2.8000000000000001E-2</v>
      </c>
      <c r="G127" s="27">
        <v>1.4E-2</v>
      </c>
      <c r="H127" s="27">
        <v>4.7999999999999996E-3</v>
      </c>
      <c r="I127" s="27">
        <v>2.5000000000000001E-2</v>
      </c>
      <c r="J127" s="27" t="s">
        <v>877</v>
      </c>
      <c r="K127" s="27">
        <v>500</v>
      </c>
      <c r="L127" s="27">
        <v>0.04</v>
      </c>
      <c r="M127" s="27">
        <v>0.04</v>
      </c>
      <c r="N127" s="27">
        <v>2.8000000000000001E-2</v>
      </c>
      <c r="O127" s="27">
        <v>8.3000000000000004E-2</v>
      </c>
      <c r="P127" s="35">
        <v>1.2E-2</v>
      </c>
      <c r="Q127" s="75">
        <v>1.2E-2</v>
      </c>
      <c r="R127" s="81">
        <v>822</v>
      </c>
      <c r="S127" s="63">
        <v>1529</v>
      </c>
      <c r="T127" s="82">
        <v>1376.1</v>
      </c>
    </row>
    <row r="128" spans="1:20" ht="15" customHeight="1" x14ac:dyDescent="0.15">
      <c r="A128" s="89" t="s">
        <v>221</v>
      </c>
      <c r="B128" s="90">
        <v>465</v>
      </c>
      <c r="C128" s="73">
        <v>1.5E-3</v>
      </c>
      <c r="D128" s="27">
        <v>1.6000000000000001E-3</v>
      </c>
      <c r="E128" s="27">
        <v>1.2999999999999999E-3</v>
      </c>
      <c r="F128" s="27">
        <v>8.7000000000000001E-4</v>
      </c>
      <c r="G128" s="27">
        <v>4.2999999999999999E-4</v>
      </c>
      <c r="H128" s="27">
        <v>1.4999999999999999E-4</v>
      </c>
      <c r="I128" s="27">
        <v>7.9000000000000001E-4</v>
      </c>
      <c r="J128" s="27" t="s">
        <v>877</v>
      </c>
      <c r="K128" s="27">
        <v>16</v>
      </c>
      <c r="L128" s="27">
        <v>1.1999999999999999E-3</v>
      </c>
      <c r="M128" s="27">
        <v>1.1999999999999999E-3</v>
      </c>
      <c r="N128" s="27">
        <v>8.5999999999999998E-4</v>
      </c>
      <c r="O128" s="27">
        <v>2.5999999999999999E-3</v>
      </c>
      <c r="P128" s="35">
        <v>3.6000000000000002E-4</v>
      </c>
      <c r="Q128" s="75">
        <v>3.6000000000000002E-4</v>
      </c>
      <c r="R128" s="81">
        <v>822</v>
      </c>
      <c r="S128" s="63">
        <v>1529</v>
      </c>
      <c r="T128" s="82">
        <v>1376.1</v>
      </c>
    </row>
    <row r="129" spans="1:20" ht="15" customHeight="1" x14ac:dyDescent="0.15">
      <c r="A129" s="89" t="s">
        <v>223</v>
      </c>
      <c r="B129" s="90">
        <v>55100</v>
      </c>
      <c r="C129" s="73">
        <v>4.4000000000000002E-4</v>
      </c>
      <c r="D129" s="27">
        <v>4.4999999999999999E-4</v>
      </c>
      <c r="E129" s="27">
        <v>3.8999999999999999E-4</v>
      </c>
      <c r="F129" s="27">
        <v>2.5000000000000001E-4</v>
      </c>
      <c r="G129" s="27">
        <v>1.2E-4</v>
      </c>
      <c r="H129" s="27">
        <v>4.1999999999999998E-5</v>
      </c>
      <c r="I129" s="27">
        <v>2.3000000000000001E-4</v>
      </c>
      <c r="J129" s="27" t="s">
        <v>877</v>
      </c>
      <c r="K129" s="27">
        <v>4.5999999999999996</v>
      </c>
      <c r="L129" s="27">
        <v>3.6000000000000002E-4</v>
      </c>
      <c r="M129" s="27">
        <v>3.6000000000000002E-4</v>
      </c>
      <c r="N129" s="27">
        <v>2.5000000000000001E-4</v>
      </c>
      <c r="O129" s="27">
        <v>7.5000000000000002E-4</v>
      </c>
      <c r="P129" s="35">
        <v>1E-4</v>
      </c>
      <c r="Q129" s="75">
        <v>1E-4</v>
      </c>
      <c r="R129" s="81">
        <v>822</v>
      </c>
      <c r="S129" s="63">
        <v>1529</v>
      </c>
      <c r="T129" s="82">
        <v>1376.1</v>
      </c>
    </row>
    <row r="130" spans="1:20" ht="15" customHeight="1" x14ac:dyDescent="0.15">
      <c r="A130" s="91" t="s">
        <v>225</v>
      </c>
      <c r="B130" s="90">
        <v>1320000</v>
      </c>
      <c r="C130" s="73">
        <v>8.1999999999999994E-6</v>
      </c>
      <c r="D130" s="27">
        <v>8.1000000000000004E-6</v>
      </c>
      <c r="E130" s="27">
        <v>7.0999999999999998E-6</v>
      </c>
      <c r="F130" s="27">
        <v>4.5000000000000001E-6</v>
      </c>
      <c r="G130" s="27">
        <v>1.9E-6</v>
      </c>
      <c r="H130" s="27">
        <v>6.7999999999999995E-7</v>
      </c>
      <c r="I130" s="27">
        <v>3.8999999999999999E-6</v>
      </c>
      <c r="J130" s="27" t="s">
        <v>877</v>
      </c>
      <c r="K130" s="27">
        <v>0.1</v>
      </c>
      <c r="L130" s="27">
        <v>6.3999999999999997E-6</v>
      </c>
      <c r="M130" s="27">
        <v>6.3999999999999997E-6</v>
      </c>
      <c r="N130" s="27">
        <v>4.4000000000000002E-6</v>
      </c>
      <c r="O130" s="27">
        <v>1.5E-5</v>
      </c>
      <c r="P130" s="35">
        <v>1.3999999999999999E-6</v>
      </c>
      <c r="Q130" s="75">
        <v>1.3999999999999999E-6</v>
      </c>
      <c r="R130" s="81">
        <v>822</v>
      </c>
      <c r="S130" s="63">
        <v>1529</v>
      </c>
      <c r="T130" s="82">
        <v>1376.1</v>
      </c>
    </row>
    <row r="131" spans="1:20" ht="16" customHeight="1" x14ac:dyDescent="0.15">
      <c r="A131" s="91" t="s">
        <v>227</v>
      </c>
      <c r="B131" s="90">
        <v>25900000</v>
      </c>
      <c r="C131" s="73" t="s">
        <v>877</v>
      </c>
      <c r="D131" s="27" t="s">
        <v>877</v>
      </c>
      <c r="E131" s="27" t="s">
        <v>877</v>
      </c>
      <c r="F131" s="27" t="s">
        <v>877</v>
      </c>
      <c r="G131" s="27" t="s">
        <v>877</v>
      </c>
      <c r="H131" s="27" t="s">
        <v>877</v>
      </c>
      <c r="I131" s="27" t="s">
        <v>877</v>
      </c>
      <c r="J131" s="27" t="s">
        <v>877</v>
      </c>
      <c r="K131" s="27" t="s">
        <v>877</v>
      </c>
      <c r="L131" s="27" t="s">
        <v>877</v>
      </c>
      <c r="M131" s="27" t="s">
        <v>877</v>
      </c>
      <c r="N131" s="27" t="s">
        <v>877</v>
      </c>
      <c r="O131" s="27" t="s">
        <v>877</v>
      </c>
      <c r="P131" s="35" t="s">
        <v>877</v>
      </c>
      <c r="Q131" s="74" t="s">
        <v>877</v>
      </c>
      <c r="R131" s="81">
        <v>822</v>
      </c>
      <c r="S131" s="63">
        <v>1529</v>
      </c>
      <c r="T131" s="82">
        <v>1376.1</v>
      </c>
    </row>
    <row r="132" spans="1:20" ht="16" customHeight="1" x14ac:dyDescent="0.15">
      <c r="A132" s="89" t="s">
        <v>229</v>
      </c>
      <c r="B132" s="90">
        <v>65321398.387337618</v>
      </c>
      <c r="C132" s="73" t="s">
        <v>877</v>
      </c>
      <c r="D132" s="27" t="s">
        <v>877</v>
      </c>
      <c r="E132" s="27" t="s">
        <v>877</v>
      </c>
      <c r="F132" s="27" t="s">
        <v>877</v>
      </c>
      <c r="G132" s="27" t="s">
        <v>877</v>
      </c>
      <c r="H132" s="27" t="s">
        <v>877</v>
      </c>
      <c r="I132" s="27" t="s">
        <v>877</v>
      </c>
      <c r="J132" s="27" t="s">
        <v>877</v>
      </c>
      <c r="K132" s="27" t="s">
        <v>877</v>
      </c>
      <c r="L132" s="27" t="s">
        <v>877</v>
      </c>
      <c r="M132" s="27" t="s">
        <v>877</v>
      </c>
      <c r="N132" s="27" t="s">
        <v>877</v>
      </c>
      <c r="O132" s="27" t="s">
        <v>877</v>
      </c>
      <c r="P132" s="35" t="s">
        <v>877</v>
      </c>
      <c r="Q132" s="74" t="s">
        <v>877</v>
      </c>
      <c r="R132" s="81">
        <v>822</v>
      </c>
      <c r="S132" s="63">
        <v>1529</v>
      </c>
      <c r="T132" s="82">
        <v>1376.1</v>
      </c>
    </row>
    <row r="133" spans="1:20" ht="15" customHeight="1" x14ac:dyDescent="0.15">
      <c r="A133" s="89" t="s">
        <v>231</v>
      </c>
      <c r="B133" s="90">
        <v>2410</v>
      </c>
      <c r="C133" s="73">
        <v>2.7999999999999998E-4</v>
      </c>
      <c r="D133" s="27">
        <v>2.7999999999999998E-4</v>
      </c>
      <c r="E133" s="27">
        <v>2.4000000000000001E-4</v>
      </c>
      <c r="F133" s="27">
        <v>1.6000000000000001E-4</v>
      </c>
      <c r="G133" s="27">
        <v>7.7999999999999999E-5</v>
      </c>
      <c r="H133" s="27">
        <v>2.6999999999999999E-5</v>
      </c>
      <c r="I133" s="27">
        <v>1.3999999999999999E-4</v>
      </c>
      <c r="J133" s="27" t="s">
        <v>877</v>
      </c>
      <c r="K133" s="27">
        <v>2.8</v>
      </c>
      <c r="L133" s="27">
        <v>2.2000000000000001E-4</v>
      </c>
      <c r="M133" s="27">
        <v>2.2000000000000001E-4</v>
      </c>
      <c r="N133" s="27">
        <v>1.6000000000000001E-4</v>
      </c>
      <c r="O133" s="27">
        <v>4.6000000000000001E-4</v>
      </c>
      <c r="P133" s="35">
        <v>6.6000000000000005E-5</v>
      </c>
      <c r="Q133" s="75">
        <v>6.4999999999999994E-5</v>
      </c>
      <c r="R133" s="81">
        <v>1538</v>
      </c>
      <c r="S133" s="63">
        <v>2861</v>
      </c>
      <c r="T133" s="82">
        <v>2574.9</v>
      </c>
    </row>
    <row r="134" spans="1:20" ht="15" customHeight="1" x14ac:dyDescent="0.15">
      <c r="A134" s="89" t="s">
        <v>233</v>
      </c>
      <c r="B134" s="90">
        <v>49700</v>
      </c>
      <c r="C134" s="73">
        <v>1.2999999999999999E-3</v>
      </c>
      <c r="D134" s="27">
        <v>1.2999999999999999E-3</v>
      </c>
      <c r="E134" s="27">
        <v>1.1999999999999999E-3</v>
      </c>
      <c r="F134" s="27">
        <v>7.5000000000000002E-4</v>
      </c>
      <c r="G134" s="27">
        <v>3.6999999999999999E-4</v>
      </c>
      <c r="H134" s="27">
        <v>1.2999999999999999E-4</v>
      </c>
      <c r="I134" s="27">
        <v>6.8000000000000005E-4</v>
      </c>
      <c r="J134" s="27" t="s">
        <v>877</v>
      </c>
      <c r="K134" s="27">
        <v>13</v>
      </c>
      <c r="L134" s="27">
        <v>1.1000000000000001E-3</v>
      </c>
      <c r="M134" s="27">
        <v>1.1000000000000001E-3</v>
      </c>
      <c r="N134" s="27">
        <v>7.3999999999999999E-4</v>
      </c>
      <c r="O134" s="27">
        <v>2.2000000000000001E-3</v>
      </c>
      <c r="P134" s="35">
        <v>3.1E-4</v>
      </c>
      <c r="Q134" s="75">
        <v>3.1E-4</v>
      </c>
      <c r="R134" s="81">
        <v>1538</v>
      </c>
      <c r="S134" s="63">
        <v>2861</v>
      </c>
      <c r="T134" s="82">
        <v>2574.9</v>
      </c>
    </row>
    <row r="135" spans="1:20" ht="15" customHeight="1" x14ac:dyDescent="0.15">
      <c r="A135" s="89" t="s">
        <v>234</v>
      </c>
      <c r="B135" s="90">
        <v>5.96E-2</v>
      </c>
      <c r="C135" s="73">
        <v>0.47</v>
      </c>
      <c r="D135" s="27">
        <v>0.48</v>
      </c>
      <c r="E135" s="27">
        <v>0.41</v>
      </c>
      <c r="F135" s="27">
        <v>0.27</v>
      </c>
      <c r="G135" s="27">
        <v>0.13</v>
      </c>
      <c r="H135" s="27">
        <v>4.5999999999999999E-2</v>
      </c>
      <c r="I135" s="27">
        <v>0.24</v>
      </c>
      <c r="J135" s="27" t="s">
        <v>877</v>
      </c>
      <c r="K135" s="27" t="s">
        <v>877</v>
      </c>
      <c r="L135" s="27">
        <v>0.38</v>
      </c>
      <c r="M135" s="27">
        <v>0.38</v>
      </c>
      <c r="N135" s="27">
        <v>0.26</v>
      </c>
      <c r="O135" s="27">
        <v>0.78</v>
      </c>
      <c r="P135" s="35">
        <v>0.11</v>
      </c>
      <c r="Q135" s="75">
        <v>0.11</v>
      </c>
      <c r="R135" s="81">
        <v>1538</v>
      </c>
      <c r="S135" s="63">
        <v>2861</v>
      </c>
      <c r="T135" s="82">
        <v>2574.9</v>
      </c>
    </row>
    <row r="136" spans="1:20" ht="16" customHeight="1" x14ac:dyDescent="0.15">
      <c r="A136" s="89" t="s">
        <v>235</v>
      </c>
      <c r="B136" s="90">
        <v>16463738352.26264</v>
      </c>
      <c r="C136" s="73" t="s">
        <v>877</v>
      </c>
      <c r="D136" s="27" t="s">
        <v>877</v>
      </c>
      <c r="E136" s="27" t="s">
        <v>877</v>
      </c>
      <c r="F136" s="27" t="s">
        <v>877</v>
      </c>
      <c r="G136" s="27" t="s">
        <v>877</v>
      </c>
      <c r="H136" s="27" t="s">
        <v>877</v>
      </c>
      <c r="I136" s="27" t="s">
        <v>877</v>
      </c>
      <c r="J136" s="27" t="s">
        <v>877</v>
      </c>
      <c r="K136" s="27" t="s">
        <v>877</v>
      </c>
      <c r="L136" s="27" t="s">
        <v>877</v>
      </c>
      <c r="M136" s="27" t="s">
        <v>877</v>
      </c>
      <c r="N136" s="27" t="s">
        <v>877</v>
      </c>
      <c r="O136" s="27" t="s">
        <v>877</v>
      </c>
      <c r="P136" s="35" t="s">
        <v>877</v>
      </c>
      <c r="Q136" s="74" t="s">
        <v>877</v>
      </c>
      <c r="R136" s="81">
        <v>27</v>
      </c>
      <c r="S136" s="35" t="s">
        <v>877</v>
      </c>
      <c r="T136" s="74" t="s">
        <v>877</v>
      </c>
    </row>
    <row r="137" spans="1:20" ht="16" customHeight="1" x14ac:dyDescent="0.15">
      <c r="A137" s="91" t="s">
        <v>237</v>
      </c>
      <c r="B137" s="90">
        <v>38700000</v>
      </c>
      <c r="C137" s="73" t="s">
        <v>877</v>
      </c>
      <c r="D137" s="27" t="s">
        <v>877</v>
      </c>
      <c r="E137" s="27" t="s">
        <v>877</v>
      </c>
      <c r="F137" s="27" t="s">
        <v>877</v>
      </c>
      <c r="G137" s="27" t="s">
        <v>877</v>
      </c>
      <c r="H137" s="27" t="s">
        <v>877</v>
      </c>
      <c r="I137" s="27" t="s">
        <v>877</v>
      </c>
      <c r="J137" s="27" t="s">
        <v>877</v>
      </c>
      <c r="K137" s="27" t="s">
        <v>877</v>
      </c>
      <c r="L137" s="27" t="s">
        <v>877</v>
      </c>
      <c r="M137" s="27" t="s">
        <v>877</v>
      </c>
      <c r="N137" s="27" t="s">
        <v>877</v>
      </c>
      <c r="O137" s="27" t="s">
        <v>877</v>
      </c>
      <c r="P137" s="35" t="s">
        <v>877</v>
      </c>
      <c r="Q137" s="74" t="s">
        <v>877</v>
      </c>
      <c r="R137" s="81">
        <v>27</v>
      </c>
      <c r="S137" s="35" t="s">
        <v>877</v>
      </c>
      <c r="T137" s="74" t="s">
        <v>877</v>
      </c>
    </row>
    <row r="138" spans="1:20" ht="16" customHeight="1" x14ac:dyDescent="0.15">
      <c r="A138" s="91" t="s">
        <v>239</v>
      </c>
      <c r="B138" s="90">
        <v>598000</v>
      </c>
      <c r="C138" s="73" t="s">
        <v>877</v>
      </c>
      <c r="D138" s="27" t="s">
        <v>877</v>
      </c>
      <c r="E138" s="27" t="s">
        <v>877</v>
      </c>
      <c r="F138" s="27" t="s">
        <v>877</v>
      </c>
      <c r="G138" s="27" t="s">
        <v>877</v>
      </c>
      <c r="H138" s="27" t="s">
        <v>877</v>
      </c>
      <c r="I138" s="27" t="s">
        <v>877</v>
      </c>
      <c r="J138" s="27" t="s">
        <v>877</v>
      </c>
      <c r="K138" s="27" t="s">
        <v>877</v>
      </c>
      <c r="L138" s="27" t="s">
        <v>877</v>
      </c>
      <c r="M138" s="27" t="s">
        <v>877</v>
      </c>
      <c r="N138" s="27" t="s">
        <v>877</v>
      </c>
      <c r="O138" s="27" t="s">
        <v>877</v>
      </c>
      <c r="P138" s="35" t="s">
        <v>877</v>
      </c>
      <c r="Q138" s="74" t="s">
        <v>877</v>
      </c>
      <c r="R138" s="81">
        <v>29.76</v>
      </c>
      <c r="S138" s="63">
        <v>2204</v>
      </c>
      <c r="T138" s="82">
        <v>1983.6</v>
      </c>
    </row>
    <row r="139" spans="1:20" ht="15" customHeight="1" x14ac:dyDescent="0.15">
      <c r="A139" s="91" t="s">
        <v>241</v>
      </c>
      <c r="B139" s="90">
        <v>40700000</v>
      </c>
      <c r="C139" s="73">
        <v>2.0999999999999998E-6</v>
      </c>
      <c r="D139" s="27">
        <v>1.3E-6</v>
      </c>
      <c r="E139" s="27">
        <v>1.1999999999999999E-6</v>
      </c>
      <c r="F139" s="27">
        <v>1.1999999999999999E-6</v>
      </c>
      <c r="G139" s="27">
        <v>6.2999999999999995E-8</v>
      </c>
      <c r="H139" s="27">
        <v>7.6000000000000006E-8</v>
      </c>
      <c r="I139" s="27">
        <v>3.8000000000000001E-7</v>
      </c>
      <c r="J139" s="27" t="s">
        <v>877</v>
      </c>
      <c r="K139" s="27" t="s">
        <v>877</v>
      </c>
      <c r="L139" s="27">
        <v>9.9000000000000005E-7</v>
      </c>
      <c r="M139" s="27">
        <v>9.9000000000000005E-7</v>
      </c>
      <c r="N139" s="27">
        <v>1.1999999999999999E-6</v>
      </c>
      <c r="O139" s="27">
        <v>5.6999999999999996E-6</v>
      </c>
      <c r="P139" s="35">
        <v>1.9000000000000001E-8</v>
      </c>
      <c r="Q139" s="75">
        <v>1.7999999999999999E-8</v>
      </c>
      <c r="R139" s="81">
        <v>29.76</v>
      </c>
      <c r="S139" s="63">
        <v>2204</v>
      </c>
      <c r="T139" s="82">
        <v>1983.6</v>
      </c>
    </row>
    <row r="140" spans="1:20" ht="15" customHeight="1" x14ac:dyDescent="0.15">
      <c r="A140" s="91" t="s">
        <v>242</v>
      </c>
      <c r="B140" s="90">
        <v>40700000</v>
      </c>
      <c r="C140" s="73">
        <v>2.0999999999999998E-6</v>
      </c>
      <c r="D140" s="27">
        <v>1.3E-6</v>
      </c>
      <c r="E140" s="27">
        <v>1.1999999999999999E-6</v>
      </c>
      <c r="F140" s="27">
        <v>1.1999999999999999E-6</v>
      </c>
      <c r="G140" s="27">
        <v>6.2999999999999995E-8</v>
      </c>
      <c r="H140" s="27">
        <v>7.6000000000000006E-8</v>
      </c>
      <c r="I140" s="27">
        <v>3.8000000000000001E-7</v>
      </c>
      <c r="J140" s="27" t="s">
        <v>877</v>
      </c>
      <c r="K140" s="27" t="s">
        <v>877</v>
      </c>
      <c r="L140" s="27">
        <v>9.9000000000000005E-7</v>
      </c>
      <c r="M140" s="27">
        <v>9.9000000000000005E-7</v>
      </c>
      <c r="N140" s="27">
        <v>1.1999999999999999E-6</v>
      </c>
      <c r="O140" s="27">
        <v>5.6999999999999996E-6</v>
      </c>
      <c r="P140" s="35">
        <v>1.9000000000000001E-8</v>
      </c>
      <c r="Q140" s="75">
        <v>1.7999999999999999E-8</v>
      </c>
      <c r="R140" s="81">
        <v>29.76</v>
      </c>
      <c r="S140" s="63">
        <v>2204</v>
      </c>
      <c r="T140" s="82">
        <v>1983.6</v>
      </c>
    </row>
    <row r="141" spans="1:20" ht="15" customHeight="1" x14ac:dyDescent="0.15">
      <c r="A141" s="91" t="s">
        <v>243</v>
      </c>
      <c r="B141" s="90">
        <v>3090000</v>
      </c>
      <c r="C141" s="73">
        <v>4.3000000000000002E-5</v>
      </c>
      <c r="D141" s="27">
        <v>4.1999999999999998E-5</v>
      </c>
      <c r="E141" s="27">
        <v>3.6999999999999998E-5</v>
      </c>
      <c r="F141" s="27">
        <v>2.4000000000000001E-5</v>
      </c>
      <c r="G141" s="27">
        <v>9.7999999999999993E-6</v>
      </c>
      <c r="H141" s="27">
        <v>3.5999999999999998E-6</v>
      </c>
      <c r="I141" s="27">
        <v>2.0000000000000002E-5</v>
      </c>
      <c r="J141" s="27" t="s">
        <v>877</v>
      </c>
      <c r="K141" s="27" t="s">
        <v>877</v>
      </c>
      <c r="L141" s="27">
        <v>3.3000000000000003E-5</v>
      </c>
      <c r="M141" s="27">
        <v>3.3000000000000003E-5</v>
      </c>
      <c r="N141" s="27">
        <v>2.3E-5</v>
      </c>
      <c r="O141" s="27">
        <v>7.7999999999999999E-5</v>
      </c>
      <c r="P141" s="35">
        <v>7.1999999999999997E-6</v>
      </c>
      <c r="Q141" s="75">
        <v>7.1999999999999997E-6</v>
      </c>
      <c r="R141" s="81">
        <v>29.76</v>
      </c>
      <c r="S141" s="63">
        <v>2204</v>
      </c>
      <c r="T141" s="82">
        <v>1983.6</v>
      </c>
    </row>
    <row r="142" spans="1:20" ht="16" customHeight="1" x14ac:dyDescent="0.15">
      <c r="A142" s="91" t="s">
        <v>244</v>
      </c>
      <c r="B142" s="90">
        <v>8750000</v>
      </c>
      <c r="C142" s="73" t="s">
        <v>877</v>
      </c>
      <c r="D142" s="27" t="s">
        <v>877</v>
      </c>
      <c r="E142" s="27" t="s">
        <v>877</v>
      </c>
      <c r="F142" s="27" t="s">
        <v>877</v>
      </c>
      <c r="G142" s="27" t="s">
        <v>877</v>
      </c>
      <c r="H142" s="27" t="s">
        <v>877</v>
      </c>
      <c r="I142" s="27" t="s">
        <v>877</v>
      </c>
      <c r="J142" s="27" t="s">
        <v>877</v>
      </c>
      <c r="K142" s="27" t="s">
        <v>877</v>
      </c>
      <c r="L142" s="27" t="s">
        <v>877</v>
      </c>
      <c r="M142" s="27" t="s">
        <v>877</v>
      </c>
      <c r="N142" s="27" t="s">
        <v>877</v>
      </c>
      <c r="O142" s="27" t="s">
        <v>877</v>
      </c>
      <c r="P142" s="35" t="s">
        <v>877</v>
      </c>
      <c r="Q142" s="74" t="s">
        <v>877</v>
      </c>
      <c r="R142" s="81">
        <v>29.76</v>
      </c>
      <c r="S142" s="63">
        <v>2204</v>
      </c>
      <c r="T142" s="82">
        <v>1983.6</v>
      </c>
    </row>
    <row r="143" spans="1:20" ht="16" customHeight="1" x14ac:dyDescent="0.15">
      <c r="A143" s="91" t="s">
        <v>245</v>
      </c>
      <c r="B143" s="90">
        <v>312855233.02309757</v>
      </c>
      <c r="C143" s="73" t="s">
        <v>877</v>
      </c>
      <c r="D143" s="27" t="s">
        <v>877</v>
      </c>
      <c r="E143" s="27" t="s">
        <v>877</v>
      </c>
      <c r="F143" s="27" t="s">
        <v>877</v>
      </c>
      <c r="G143" s="27" t="s">
        <v>877</v>
      </c>
      <c r="H143" s="27" t="s">
        <v>877</v>
      </c>
      <c r="I143" s="27" t="s">
        <v>877</v>
      </c>
      <c r="J143" s="27" t="s">
        <v>877</v>
      </c>
      <c r="K143" s="27" t="s">
        <v>877</v>
      </c>
      <c r="L143" s="27" t="s">
        <v>877</v>
      </c>
      <c r="M143" s="27" t="s">
        <v>877</v>
      </c>
      <c r="N143" s="27" t="s">
        <v>877</v>
      </c>
      <c r="O143" s="27" t="s">
        <v>877</v>
      </c>
      <c r="P143" s="35" t="s">
        <v>877</v>
      </c>
      <c r="Q143" s="74" t="s">
        <v>877</v>
      </c>
      <c r="R143" s="81">
        <v>29.76</v>
      </c>
      <c r="S143" s="63">
        <v>2204</v>
      </c>
      <c r="T143" s="82">
        <v>1983.6</v>
      </c>
    </row>
    <row r="144" spans="1:20" ht="16" customHeight="1" x14ac:dyDescent="0.15">
      <c r="A144" s="89" t="s">
        <v>246</v>
      </c>
      <c r="B144" s="90">
        <v>2.1799999999999998E-11</v>
      </c>
      <c r="C144" s="73" t="s">
        <v>877</v>
      </c>
      <c r="D144" s="27" t="s">
        <v>877</v>
      </c>
      <c r="E144" s="27" t="s">
        <v>877</v>
      </c>
      <c r="F144" s="27" t="s">
        <v>877</v>
      </c>
      <c r="G144" s="27" t="s">
        <v>877</v>
      </c>
      <c r="H144" s="27" t="s">
        <v>877</v>
      </c>
      <c r="I144" s="27" t="s">
        <v>877</v>
      </c>
      <c r="J144" s="27" t="s">
        <v>877</v>
      </c>
      <c r="K144" s="27" t="s">
        <v>877</v>
      </c>
      <c r="L144" s="27" t="s">
        <v>877</v>
      </c>
      <c r="M144" s="27" t="s">
        <v>877</v>
      </c>
      <c r="N144" s="27" t="s">
        <v>877</v>
      </c>
      <c r="O144" s="27" t="s">
        <v>877</v>
      </c>
      <c r="P144" s="35" t="s">
        <v>877</v>
      </c>
      <c r="Q144" s="74" t="s">
        <v>877</v>
      </c>
      <c r="R144" s="81">
        <v>1313</v>
      </c>
      <c r="S144" s="63">
        <v>3273</v>
      </c>
      <c r="T144" s="82">
        <v>2945.7</v>
      </c>
    </row>
    <row r="145" spans="1:20" ht="15" customHeight="1" x14ac:dyDescent="0.15">
      <c r="A145" s="89" t="s">
        <v>247</v>
      </c>
      <c r="B145" s="90">
        <v>3530</v>
      </c>
      <c r="C145" s="73">
        <v>4.2999999999999999E-4</v>
      </c>
      <c r="D145" s="27">
        <v>4.4000000000000002E-4</v>
      </c>
      <c r="E145" s="27">
        <v>3.8000000000000002E-4</v>
      </c>
      <c r="F145" s="27">
        <v>2.5000000000000001E-4</v>
      </c>
      <c r="G145" s="27">
        <v>1.2E-4</v>
      </c>
      <c r="H145" s="27">
        <v>4.1999999999999998E-5</v>
      </c>
      <c r="I145" s="27">
        <v>2.2000000000000001E-4</v>
      </c>
      <c r="J145" s="27" t="s">
        <v>877</v>
      </c>
      <c r="K145" s="27" t="s">
        <v>877</v>
      </c>
      <c r="L145" s="27">
        <v>3.5E-4</v>
      </c>
      <c r="M145" s="27">
        <v>3.5E-4</v>
      </c>
      <c r="N145" s="27">
        <v>2.4000000000000001E-4</v>
      </c>
      <c r="O145" s="27">
        <v>7.2999999999999996E-4</v>
      </c>
      <c r="P145" s="35">
        <v>1E-4</v>
      </c>
      <c r="Q145" s="75">
        <v>1E-4</v>
      </c>
      <c r="R145" s="81">
        <v>1313</v>
      </c>
      <c r="S145" s="63">
        <v>3273</v>
      </c>
      <c r="T145" s="82">
        <v>2945.7</v>
      </c>
    </row>
    <row r="146" spans="1:20" ht="15" customHeight="1" x14ac:dyDescent="0.15">
      <c r="A146" s="91" t="s">
        <v>249</v>
      </c>
      <c r="B146" s="90">
        <v>1060000</v>
      </c>
      <c r="C146" s="73">
        <v>4.8999999999999997E-6</v>
      </c>
      <c r="D146" s="27">
        <v>5.0000000000000004E-6</v>
      </c>
      <c r="E146" s="27">
        <v>4.4000000000000002E-6</v>
      </c>
      <c r="F146" s="27">
        <v>2.7E-6</v>
      </c>
      <c r="G146" s="27">
        <v>1.1999999999999999E-6</v>
      </c>
      <c r="H146" s="27">
        <v>4.0999999999999999E-7</v>
      </c>
      <c r="I146" s="27">
        <v>2.3999999999999999E-6</v>
      </c>
      <c r="J146" s="27" t="s">
        <v>877</v>
      </c>
      <c r="K146" s="27" t="s">
        <v>877</v>
      </c>
      <c r="L146" s="27">
        <v>3.8999999999999999E-6</v>
      </c>
      <c r="M146" s="27">
        <v>3.8999999999999999E-6</v>
      </c>
      <c r="N146" s="27">
        <v>2.6000000000000001E-6</v>
      </c>
      <c r="O146" s="27">
        <v>9.2E-6</v>
      </c>
      <c r="P146" s="35">
        <v>8.8999999999999995E-7</v>
      </c>
      <c r="Q146" s="75">
        <v>8.8000000000000004E-7</v>
      </c>
      <c r="R146" s="81">
        <v>1313</v>
      </c>
      <c r="S146" s="63">
        <v>3273</v>
      </c>
      <c r="T146" s="82">
        <v>2945.7</v>
      </c>
    </row>
    <row r="147" spans="1:20" ht="16" customHeight="1" x14ac:dyDescent="0.15">
      <c r="A147" s="89" t="s">
        <v>251</v>
      </c>
      <c r="B147" s="90">
        <v>1023902246.290408</v>
      </c>
      <c r="C147" s="73" t="s">
        <v>877</v>
      </c>
      <c r="D147" s="27" t="s">
        <v>877</v>
      </c>
      <c r="E147" s="27" t="s">
        <v>877</v>
      </c>
      <c r="F147" s="27" t="s">
        <v>877</v>
      </c>
      <c r="G147" s="27" t="s">
        <v>877</v>
      </c>
      <c r="H147" s="27" t="s">
        <v>877</v>
      </c>
      <c r="I147" s="27" t="s">
        <v>877</v>
      </c>
      <c r="J147" s="27" t="s">
        <v>877</v>
      </c>
      <c r="K147" s="27" t="s">
        <v>877</v>
      </c>
      <c r="L147" s="27" t="s">
        <v>877</v>
      </c>
      <c r="M147" s="27" t="s">
        <v>877</v>
      </c>
      <c r="N147" s="27" t="s">
        <v>877</v>
      </c>
      <c r="O147" s="27" t="s">
        <v>877</v>
      </c>
      <c r="P147" s="35" t="s">
        <v>877</v>
      </c>
      <c r="Q147" s="74" t="s">
        <v>877</v>
      </c>
      <c r="R147" s="81">
        <v>1313</v>
      </c>
      <c r="S147" s="63">
        <v>3273</v>
      </c>
      <c r="T147" s="82">
        <v>2945.7</v>
      </c>
    </row>
    <row r="148" spans="1:20" ht="15" customHeight="1" x14ac:dyDescent="0.15">
      <c r="A148" s="89" t="s">
        <v>253</v>
      </c>
      <c r="B148" s="90">
        <v>6670</v>
      </c>
      <c r="C148" s="73">
        <v>1.0999999999999999E-2</v>
      </c>
      <c r="D148" s="27">
        <v>1.0999999999999999E-2</v>
      </c>
      <c r="E148" s="27">
        <v>9.7999999999999997E-3</v>
      </c>
      <c r="F148" s="27">
        <v>6.4000000000000003E-3</v>
      </c>
      <c r="G148" s="27">
        <v>3.0999999999999999E-3</v>
      </c>
      <c r="H148" s="27">
        <v>1.1000000000000001E-3</v>
      </c>
      <c r="I148" s="27">
        <v>5.7000000000000002E-3</v>
      </c>
      <c r="J148" s="27" t="s">
        <v>877</v>
      </c>
      <c r="K148" s="27" t="s">
        <v>877</v>
      </c>
      <c r="L148" s="27">
        <v>8.9999999999999993E-3</v>
      </c>
      <c r="M148" s="27">
        <v>8.9999999999999993E-3</v>
      </c>
      <c r="N148" s="27">
        <v>6.3E-3</v>
      </c>
      <c r="O148" s="27">
        <v>1.9E-2</v>
      </c>
      <c r="P148" s="35">
        <v>2.5999999999999999E-3</v>
      </c>
      <c r="Q148" s="75">
        <v>2.5999999999999999E-3</v>
      </c>
      <c r="R148" s="81">
        <v>938.25</v>
      </c>
      <c r="S148" s="63">
        <v>2833</v>
      </c>
      <c r="T148" s="82">
        <v>2549.6999999999998</v>
      </c>
    </row>
    <row r="149" spans="1:20" ht="15" customHeight="1" x14ac:dyDescent="0.15">
      <c r="A149" s="91" t="s">
        <v>255</v>
      </c>
      <c r="B149" s="90">
        <v>156000</v>
      </c>
      <c r="C149" s="73">
        <v>2.5000000000000002E-6</v>
      </c>
      <c r="D149" s="27">
        <v>2.5000000000000002E-6</v>
      </c>
      <c r="E149" s="27">
        <v>2.2000000000000001E-6</v>
      </c>
      <c r="F149" s="27">
        <v>1.3999999999999999E-6</v>
      </c>
      <c r="G149" s="27">
        <v>6.8999999999999996E-7</v>
      </c>
      <c r="H149" s="27">
        <v>2.3999999999999998E-7</v>
      </c>
      <c r="I149" s="27">
        <v>1.3E-6</v>
      </c>
      <c r="J149" s="27" t="s">
        <v>877</v>
      </c>
      <c r="K149" s="27" t="s">
        <v>877</v>
      </c>
      <c r="L149" s="27">
        <v>1.9999999999999999E-6</v>
      </c>
      <c r="M149" s="27">
        <v>1.9999999999999999E-6</v>
      </c>
      <c r="N149" s="27">
        <v>1.3999999999999999E-6</v>
      </c>
      <c r="O149" s="27">
        <v>4.1999999999999996E-6</v>
      </c>
      <c r="P149" s="35">
        <v>5.7999999999999995E-7</v>
      </c>
      <c r="Q149" s="75">
        <v>5.7999999999999995E-7</v>
      </c>
      <c r="R149" s="81">
        <v>938.25</v>
      </c>
      <c r="S149" s="63">
        <v>2833</v>
      </c>
      <c r="T149" s="82">
        <v>2549.6999999999998</v>
      </c>
    </row>
    <row r="150" spans="1:20" ht="16" customHeight="1" x14ac:dyDescent="0.15">
      <c r="A150" s="91" t="s">
        <v>257</v>
      </c>
      <c r="B150" s="90">
        <v>30300000</v>
      </c>
      <c r="C150" s="73" t="s">
        <v>877</v>
      </c>
      <c r="D150" s="27" t="s">
        <v>877</v>
      </c>
      <c r="E150" s="27" t="s">
        <v>877</v>
      </c>
      <c r="F150" s="27" t="s">
        <v>877</v>
      </c>
      <c r="G150" s="27" t="s">
        <v>877</v>
      </c>
      <c r="H150" s="27" t="s">
        <v>877</v>
      </c>
      <c r="I150" s="27" t="s">
        <v>877</v>
      </c>
      <c r="J150" s="27" t="s">
        <v>877</v>
      </c>
      <c r="K150" s="27" t="s">
        <v>877</v>
      </c>
      <c r="L150" s="27" t="s">
        <v>877</v>
      </c>
      <c r="M150" s="27" t="s">
        <v>877</v>
      </c>
      <c r="N150" s="27" t="s">
        <v>877</v>
      </c>
      <c r="O150" s="27" t="s">
        <v>877</v>
      </c>
      <c r="P150" s="35" t="s">
        <v>877</v>
      </c>
      <c r="Q150" s="74" t="s">
        <v>877</v>
      </c>
      <c r="R150" s="81">
        <v>938.25</v>
      </c>
      <c r="S150" s="63">
        <v>2833</v>
      </c>
      <c r="T150" s="82">
        <v>2549.6999999999998</v>
      </c>
    </row>
    <row r="151" spans="1:20" ht="16" customHeight="1" x14ac:dyDescent="0.15">
      <c r="A151" s="91" t="s">
        <v>258</v>
      </c>
      <c r="B151" s="90">
        <v>3600000</v>
      </c>
      <c r="C151" s="73" t="s">
        <v>877</v>
      </c>
      <c r="D151" s="27" t="s">
        <v>877</v>
      </c>
      <c r="E151" s="27" t="s">
        <v>877</v>
      </c>
      <c r="F151" s="27" t="s">
        <v>877</v>
      </c>
      <c r="G151" s="27" t="s">
        <v>877</v>
      </c>
      <c r="H151" s="27" t="s">
        <v>877</v>
      </c>
      <c r="I151" s="27" t="s">
        <v>877</v>
      </c>
      <c r="J151" s="27" t="s">
        <v>877</v>
      </c>
      <c r="K151" s="27" t="s">
        <v>877</v>
      </c>
      <c r="L151" s="27" t="s">
        <v>877</v>
      </c>
      <c r="M151" s="27" t="s">
        <v>877</v>
      </c>
      <c r="N151" s="27" t="s">
        <v>877</v>
      </c>
      <c r="O151" s="27" t="s">
        <v>877</v>
      </c>
      <c r="P151" s="35" t="s">
        <v>877</v>
      </c>
      <c r="Q151" s="74" t="s">
        <v>877</v>
      </c>
      <c r="R151" s="81">
        <v>938.25</v>
      </c>
      <c r="S151" s="63">
        <v>2833</v>
      </c>
      <c r="T151" s="82">
        <v>2549.6999999999998</v>
      </c>
    </row>
    <row r="152" spans="1:20" ht="16" customHeight="1" x14ac:dyDescent="0.15">
      <c r="A152" s="89" t="s">
        <v>259</v>
      </c>
      <c r="B152" s="90">
        <v>27700000</v>
      </c>
      <c r="C152" s="73" t="s">
        <v>877</v>
      </c>
      <c r="D152" s="27" t="s">
        <v>877</v>
      </c>
      <c r="E152" s="27" t="s">
        <v>877</v>
      </c>
      <c r="F152" s="27" t="s">
        <v>877</v>
      </c>
      <c r="G152" s="27" t="s">
        <v>877</v>
      </c>
      <c r="H152" s="27" t="s">
        <v>877</v>
      </c>
      <c r="I152" s="27" t="s">
        <v>877</v>
      </c>
      <c r="J152" s="27" t="s">
        <v>877</v>
      </c>
      <c r="K152" s="27" t="s">
        <v>877</v>
      </c>
      <c r="L152" s="27" t="s">
        <v>877</v>
      </c>
      <c r="M152" s="27" t="s">
        <v>877</v>
      </c>
      <c r="N152" s="27" t="s">
        <v>877</v>
      </c>
      <c r="O152" s="27" t="s">
        <v>877</v>
      </c>
      <c r="P152" s="35" t="s">
        <v>877</v>
      </c>
      <c r="Q152" s="74" t="s">
        <v>877</v>
      </c>
      <c r="R152" s="81">
        <v>938.25</v>
      </c>
      <c r="S152" s="63">
        <v>2833</v>
      </c>
      <c r="T152" s="82">
        <v>2549.6999999999998</v>
      </c>
    </row>
    <row r="153" spans="1:20" ht="15" customHeight="1" x14ac:dyDescent="0.15">
      <c r="A153" s="89" t="s">
        <v>261</v>
      </c>
      <c r="B153" s="90">
        <v>9669</v>
      </c>
      <c r="C153" s="73">
        <v>8.4999999999999999E-6</v>
      </c>
      <c r="D153" s="27">
        <v>1.0000000000000001E-5</v>
      </c>
      <c r="E153" s="27">
        <v>7.9999999999999996E-6</v>
      </c>
      <c r="F153" s="27">
        <v>3.4000000000000001E-6</v>
      </c>
      <c r="G153" s="27">
        <v>4.0999999999999997E-6</v>
      </c>
      <c r="H153" s="27">
        <v>6.0999999999999998E-7</v>
      </c>
      <c r="I153" s="27">
        <v>6.3999999999999997E-6</v>
      </c>
      <c r="J153" s="27" t="s">
        <v>877</v>
      </c>
      <c r="K153" s="27">
        <v>6.7000000000000004E-2</v>
      </c>
      <c r="L153" s="27">
        <v>8.3999999999999992E-6</v>
      </c>
      <c r="M153" s="27">
        <v>8.3999999999999992E-6</v>
      </c>
      <c r="N153" s="27">
        <v>3.3000000000000002E-6</v>
      </c>
      <c r="O153" s="27">
        <v>1.5E-5</v>
      </c>
      <c r="P153" s="35">
        <v>3.5999999999999998E-6</v>
      </c>
      <c r="Q153" s="75">
        <v>3.5999999999999998E-6</v>
      </c>
      <c r="R153" s="81">
        <v>-259.33999999999997</v>
      </c>
      <c r="S153" s="63">
        <v>-252.27</v>
      </c>
      <c r="T153" s="82">
        <v>-259.33999999999997</v>
      </c>
    </row>
    <row r="154" spans="1:20" ht="15" customHeight="1" x14ac:dyDescent="0.15">
      <c r="A154" s="89" t="s">
        <v>262</v>
      </c>
      <c r="B154" s="90">
        <v>10700</v>
      </c>
      <c r="C154" s="73">
        <v>4.2999999999999999E-4</v>
      </c>
      <c r="D154" s="27">
        <v>4.4999999999999999E-4</v>
      </c>
      <c r="E154" s="27">
        <v>3.8000000000000002E-4</v>
      </c>
      <c r="F154" s="27">
        <v>2.5000000000000001E-4</v>
      </c>
      <c r="G154" s="27">
        <v>1.2E-4</v>
      </c>
      <c r="H154" s="27">
        <v>4.1999999999999998E-5</v>
      </c>
      <c r="I154" s="27">
        <v>2.2000000000000001E-4</v>
      </c>
      <c r="J154" s="27" t="s">
        <v>877</v>
      </c>
      <c r="K154" s="27" t="s">
        <v>877</v>
      </c>
      <c r="L154" s="27">
        <v>3.5E-4</v>
      </c>
      <c r="M154" s="27">
        <v>3.5E-4</v>
      </c>
      <c r="N154" s="27">
        <v>2.4000000000000001E-4</v>
      </c>
      <c r="O154" s="27">
        <v>7.2999999999999996E-4</v>
      </c>
      <c r="P154" s="35">
        <v>1E-4</v>
      </c>
      <c r="Q154" s="75">
        <v>1E-4</v>
      </c>
      <c r="R154" s="81">
        <v>2233</v>
      </c>
      <c r="S154" s="63">
        <v>4600</v>
      </c>
      <c r="T154" s="82">
        <v>4140</v>
      </c>
    </row>
    <row r="155" spans="1:20" ht="15" customHeight="1" x14ac:dyDescent="0.15">
      <c r="A155" s="89" t="s">
        <v>263</v>
      </c>
      <c r="B155" s="90">
        <v>64.8</v>
      </c>
      <c r="C155" s="73">
        <v>0.21</v>
      </c>
      <c r="D155" s="27">
        <v>0.21</v>
      </c>
      <c r="E155" s="27">
        <v>0.18</v>
      </c>
      <c r="F155" s="27">
        <v>0.12</v>
      </c>
      <c r="G155" s="27">
        <v>5.8000000000000003E-2</v>
      </c>
      <c r="H155" s="27">
        <v>0.02</v>
      </c>
      <c r="I155" s="27">
        <v>0.11</v>
      </c>
      <c r="J155" s="27" t="s">
        <v>877</v>
      </c>
      <c r="K155" s="27" t="s">
        <v>877</v>
      </c>
      <c r="L155" s="27">
        <v>0.17</v>
      </c>
      <c r="M155" s="27">
        <v>0.17</v>
      </c>
      <c r="N155" s="27">
        <v>0.12</v>
      </c>
      <c r="O155" s="27">
        <v>0.34</v>
      </c>
      <c r="P155" s="35">
        <v>4.9000000000000002E-2</v>
      </c>
      <c r="Q155" s="75">
        <v>4.9000000000000002E-2</v>
      </c>
      <c r="R155" s="81">
        <v>2233</v>
      </c>
      <c r="S155" s="63">
        <v>4600</v>
      </c>
      <c r="T155" s="82">
        <v>4140</v>
      </c>
    </row>
    <row r="156" spans="1:20" ht="15" customHeight="1" x14ac:dyDescent="0.15">
      <c r="A156" s="91" t="s">
        <v>264</v>
      </c>
      <c r="B156" s="90">
        <v>29100</v>
      </c>
      <c r="C156" s="73">
        <v>4.8999999999999998E-4</v>
      </c>
      <c r="D156" s="27">
        <v>5.0000000000000001E-4</v>
      </c>
      <c r="E156" s="27">
        <v>4.2999999999999999E-4</v>
      </c>
      <c r="F156" s="27">
        <v>2.7999999999999998E-4</v>
      </c>
      <c r="G156" s="27">
        <v>1.3999999999999999E-4</v>
      </c>
      <c r="H156" s="27">
        <v>4.6999999999999997E-5</v>
      </c>
      <c r="I156" s="27">
        <v>2.5000000000000001E-4</v>
      </c>
      <c r="J156" s="27" t="s">
        <v>877</v>
      </c>
      <c r="K156" s="27" t="s">
        <v>877</v>
      </c>
      <c r="L156" s="27">
        <v>3.8999999999999999E-4</v>
      </c>
      <c r="M156" s="27">
        <v>3.8999999999999999E-4</v>
      </c>
      <c r="N156" s="27">
        <v>2.7E-4</v>
      </c>
      <c r="O156" s="27">
        <v>8.1999999999999998E-4</v>
      </c>
      <c r="P156" s="35">
        <v>1.1E-4</v>
      </c>
      <c r="Q156" s="75">
        <v>1.1E-4</v>
      </c>
      <c r="R156" s="81">
        <v>2233</v>
      </c>
      <c r="S156" s="63">
        <v>4600</v>
      </c>
      <c r="T156" s="82">
        <v>4140</v>
      </c>
    </row>
    <row r="157" spans="1:20" ht="16" customHeight="1" x14ac:dyDescent="0.15">
      <c r="A157" s="89" t="s">
        <v>266</v>
      </c>
      <c r="B157" s="90">
        <v>3170000</v>
      </c>
      <c r="C157" s="73" t="s">
        <v>877</v>
      </c>
      <c r="D157" s="27" t="s">
        <v>877</v>
      </c>
      <c r="E157" s="27" t="s">
        <v>877</v>
      </c>
      <c r="F157" s="27" t="s">
        <v>877</v>
      </c>
      <c r="G157" s="27" t="s">
        <v>877</v>
      </c>
      <c r="H157" s="27" t="s">
        <v>877</v>
      </c>
      <c r="I157" s="27" t="s">
        <v>877</v>
      </c>
      <c r="J157" s="27" t="s">
        <v>877</v>
      </c>
      <c r="K157" s="27" t="s">
        <v>877</v>
      </c>
      <c r="L157" s="27" t="s">
        <v>877</v>
      </c>
      <c r="M157" s="27" t="s">
        <v>877</v>
      </c>
      <c r="N157" s="27" t="s">
        <v>877</v>
      </c>
      <c r="O157" s="27" t="s">
        <v>877</v>
      </c>
      <c r="P157" s="35" t="s">
        <v>877</v>
      </c>
      <c r="Q157" s="74" t="s">
        <v>877</v>
      </c>
      <c r="R157" s="81">
        <v>2233</v>
      </c>
      <c r="S157" s="63">
        <v>4600</v>
      </c>
      <c r="T157" s="82">
        <v>4140</v>
      </c>
    </row>
    <row r="158" spans="1:20" ht="15" customHeight="1" x14ac:dyDescent="0.15">
      <c r="A158" s="89" t="s">
        <v>268</v>
      </c>
      <c r="B158" s="90">
        <v>17000</v>
      </c>
      <c r="C158" s="73">
        <v>5.1000000000000004E-4</v>
      </c>
      <c r="D158" s="27">
        <v>5.2999999999999998E-4</v>
      </c>
      <c r="E158" s="27">
        <v>4.6000000000000001E-4</v>
      </c>
      <c r="F158" s="27">
        <v>2.9E-4</v>
      </c>
      <c r="G158" s="27">
        <v>1.4999999999999999E-4</v>
      </c>
      <c r="H158" s="27">
        <v>5.0000000000000002E-5</v>
      </c>
      <c r="I158" s="27">
        <v>2.7E-4</v>
      </c>
      <c r="J158" s="27" t="s">
        <v>877</v>
      </c>
      <c r="K158" s="27">
        <v>5.4</v>
      </c>
      <c r="L158" s="27">
        <v>4.2000000000000002E-4</v>
      </c>
      <c r="M158" s="27">
        <v>4.2000000000000002E-4</v>
      </c>
      <c r="N158" s="27">
        <v>2.9E-4</v>
      </c>
      <c r="O158" s="27">
        <v>8.7000000000000001E-4</v>
      </c>
      <c r="P158" s="35">
        <v>1.2E-4</v>
      </c>
      <c r="Q158" s="75">
        <v>1.2E-4</v>
      </c>
      <c r="R158" s="81">
        <v>2233</v>
      </c>
      <c r="S158" s="63">
        <v>4600</v>
      </c>
      <c r="T158" s="82">
        <v>4140</v>
      </c>
    </row>
    <row r="159" spans="1:20" ht="15" customHeight="1" x14ac:dyDescent="0.15">
      <c r="A159" s="89" t="s">
        <v>270</v>
      </c>
      <c r="B159" s="90">
        <v>2.1800000000000001E-4</v>
      </c>
      <c r="C159" s="73">
        <v>0.25</v>
      </c>
      <c r="D159" s="27">
        <v>0.26</v>
      </c>
      <c r="E159" s="27">
        <v>0.22</v>
      </c>
      <c r="F159" s="27">
        <v>0.15</v>
      </c>
      <c r="G159" s="27">
        <v>7.0999999999999994E-2</v>
      </c>
      <c r="H159" s="27">
        <v>2.5000000000000001E-2</v>
      </c>
      <c r="I159" s="27">
        <v>0.13</v>
      </c>
      <c r="J159" s="27" t="s">
        <v>877</v>
      </c>
      <c r="K159" s="27" t="s">
        <v>877</v>
      </c>
      <c r="L159" s="27">
        <v>0.2</v>
      </c>
      <c r="M159" s="27">
        <v>0.2</v>
      </c>
      <c r="N159" s="27">
        <v>0.14000000000000001</v>
      </c>
      <c r="O159" s="27">
        <v>0.42</v>
      </c>
      <c r="P159" s="35">
        <v>0.06</v>
      </c>
      <c r="Q159" s="75">
        <v>0.06</v>
      </c>
      <c r="R159" s="81">
        <v>2233</v>
      </c>
      <c r="S159" s="63">
        <v>4600</v>
      </c>
      <c r="T159" s="82">
        <v>4140</v>
      </c>
    </row>
    <row r="160" spans="1:20" ht="15" customHeight="1" x14ac:dyDescent="0.15">
      <c r="A160" s="89" t="s">
        <v>272</v>
      </c>
      <c r="B160" s="90">
        <v>13800</v>
      </c>
      <c r="C160" s="73">
        <v>2.9E-4</v>
      </c>
      <c r="D160" s="27">
        <v>2.9E-4</v>
      </c>
      <c r="E160" s="27">
        <v>2.5000000000000001E-4</v>
      </c>
      <c r="F160" s="27">
        <v>1.6000000000000001E-4</v>
      </c>
      <c r="G160" s="27">
        <v>8.0000000000000007E-5</v>
      </c>
      <c r="H160" s="27">
        <v>2.8E-5</v>
      </c>
      <c r="I160" s="27">
        <v>1.4999999999999999E-4</v>
      </c>
      <c r="J160" s="27" t="s">
        <v>877</v>
      </c>
      <c r="K160" s="27">
        <v>3</v>
      </c>
      <c r="L160" s="27">
        <v>2.3000000000000001E-4</v>
      </c>
      <c r="M160" s="27">
        <v>2.3000000000000001E-4</v>
      </c>
      <c r="N160" s="27">
        <v>1.6000000000000001E-4</v>
      </c>
      <c r="O160" s="27">
        <v>4.8000000000000001E-4</v>
      </c>
      <c r="P160" s="35">
        <v>6.7999999999999999E-5</v>
      </c>
      <c r="Q160" s="75">
        <v>6.7000000000000002E-5</v>
      </c>
      <c r="R160" s="81">
        <v>-38.82</v>
      </c>
      <c r="S160" s="63">
        <v>356.61900000000003</v>
      </c>
      <c r="T160" s="82">
        <v>320.95710000000003</v>
      </c>
    </row>
    <row r="161" spans="1:20" ht="16" customHeight="1" x14ac:dyDescent="0.15">
      <c r="A161" s="89" t="s">
        <v>274</v>
      </c>
      <c r="B161" s="90">
        <v>0.48014455879666629</v>
      </c>
      <c r="C161" s="73" t="s">
        <v>877</v>
      </c>
      <c r="D161" s="27" t="s">
        <v>877</v>
      </c>
      <c r="E161" s="27" t="s">
        <v>877</v>
      </c>
      <c r="F161" s="27" t="s">
        <v>877</v>
      </c>
      <c r="G161" s="27" t="s">
        <v>877</v>
      </c>
      <c r="H161" s="27" t="s">
        <v>877</v>
      </c>
      <c r="I161" s="27" t="s">
        <v>877</v>
      </c>
      <c r="J161" s="27" t="s">
        <v>877</v>
      </c>
      <c r="K161" s="27" t="s">
        <v>877</v>
      </c>
      <c r="L161" s="27" t="s">
        <v>877</v>
      </c>
      <c r="M161" s="27" t="s">
        <v>877</v>
      </c>
      <c r="N161" s="27" t="s">
        <v>877</v>
      </c>
      <c r="O161" s="27" t="s">
        <v>877</v>
      </c>
      <c r="P161" s="35" t="s">
        <v>877</v>
      </c>
      <c r="Q161" s="74" t="s">
        <v>877</v>
      </c>
      <c r="R161" s="81">
        <v>1474</v>
      </c>
      <c r="S161" s="63">
        <v>2700</v>
      </c>
      <c r="T161" s="82">
        <v>2430</v>
      </c>
    </row>
    <row r="162" spans="1:20" ht="16" customHeight="1" x14ac:dyDescent="0.15">
      <c r="A162" s="89" t="s">
        <v>276</v>
      </c>
      <c r="B162" s="90">
        <v>705000</v>
      </c>
      <c r="C162" s="73" t="s">
        <v>877</v>
      </c>
      <c r="D162" s="27" t="s">
        <v>877</v>
      </c>
      <c r="E162" s="27" t="s">
        <v>877</v>
      </c>
      <c r="F162" s="27" t="s">
        <v>877</v>
      </c>
      <c r="G162" s="27" t="s">
        <v>877</v>
      </c>
      <c r="H162" s="27" t="s">
        <v>877</v>
      </c>
      <c r="I162" s="27" t="s">
        <v>877</v>
      </c>
      <c r="J162" s="27" t="s">
        <v>877</v>
      </c>
      <c r="K162" s="27" t="s">
        <v>877</v>
      </c>
      <c r="L162" s="27" t="s">
        <v>877</v>
      </c>
      <c r="M162" s="27" t="s">
        <v>877</v>
      </c>
      <c r="N162" s="27" t="s">
        <v>877</v>
      </c>
      <c r="O162" s="27" t="s">
        <v>877</v>
      </c>
      <c r="P162" s="35" t="s">
        <v>877</v>
      </c>
      <c r="Q162" s="74" t="s">
        <v>877</v>
      </c>
      <c r="R162" s="81">
        <v>1474</v>
      </c>
      <c r="S162" s="63">
        <v>2700</v>
      </c>
      <c r="T162" s="82">
        <v>2430</v>
      </c>
    </row>
    <row r="163" spans="1:20" ht="16" customHeight="1" x14ac:dyDescent="0.15">
      <c r="A163" s="89" t="s">
        <v>277</v>
      </c>
      <c r="B163" s="90">
        <v>1.8</v>
      </c>
      <c r="C163" s="73" t="s">
        <v>877</v>
      </c>
      <c r="D163" s="27" t="s">
        <v>877</v>
      </c>
      <c r="E163" s="27" t="s">
        <v>877</v>
      </c>
      <c r="F163" s="27" t="s">
        <v>877</v>
      </c>
      <c r="G163" s="27" t="s">
        <v>877</v>
      </c>
      <c r="H163" s="27" t="s">
        <v>877</v>
      </c>
      <c r="I163" s="27" t="s">
        <v>877</v>
      </c>
      <c r="J163" s="27" t="s">
        <v>877</v>
      </c>
      <c r="K163" s="27" t="s">
        <v>877</v>
      </c>
      <c r="L163" s="27" t="s">
        <v>877</v>
      </c>
      <c r="M163" s="27" t="s">
        <v>877</v>
      </c>
      <c r="N163" s="27" t="s">
        <v>877</v>
      </c>
      <c r="O163" s="27" t="s">
        <v>877</v>
      </c>
      <c r="P163" s="35" t="s">
        <v>877</v>
      </c>
      <c r="Q163" s="74" t="s">
        <v>877</v>
      </c>
      <c r="R163" s="81">
        <v>1474</v>
      </c>
      <c r="S163" s="63">
        <v>2700</v>
      </c>
      <c r="T163" s="82">
        <v>2430</v>
      </c>
    </row>
    <row r="164" spans="1:20" ht="15" customHeight="1" x14ac:dyDescent="0.15">
      <c r="A164" s="89" t="s">
        <v>279</v>
      </c>
      <c r="B164" s="90">
        <v>17400</v>
      </c>
      <c r="C164" s="73">
        <v>1.4E-2</v>
      </c>
      <c r="D164" s="27">
        <v>8.3999999999999995E-3</v>
      </c>
      <c r="E164" s="27">
        <v>5.7999999999999996E-3</v>
      </c>
      <c r="F164" s="27">
        <v>2.8000000000000001E-2</v>
      </c>
      <c r="G164" s="27">
        <v>3.6999999999999999E-4</v>
      </c>
      <c r="H164" s="27">
        <v>2.0999999999999999E-3</v>
      </c>
      <c r="I164" s="27">
        <v>2.7000000000000001E-3</v>
      </c>
      <c r="J164" s="27" t="s">
        <v>877</v>
      </c>
      <c r="K164" s="27">
        <v>450</v>
      </c>
      <c r="L164" s="27">
        <v>6.7999999999999996E-3</v>
      </c>
      <c r="M164" s="27">
        <v>6.7999999999999996E-3</v>
      </c>
      <c r="N164" s="27">
        <v>2.7E-2</v>
      </c>
      <c r="O164" s="27">
        <v>2.1999999999999999E-2</v>
      </c>
      <c r="P164" s="35">
        <v>4.8999999999999998E-4</v>
      </c>
      <c r="Q164" s="75">
        <v>4.8000000000000001E-4</v>
      </c>
      <c r="R164" s="81">
        <v>113.7</v>
      </c>
      <c r="S164" s="63">
        <v>184.4</v>
      </c>
      <c r="T164" s="82">
        <v>165.96</v>
      </c>
    </row>
    <row r="165" spans="1:20" ht="15" customHeight="1" x14ac:dyDescent="0.15">
      <c r="A165" s="89" t="s">
        <v>280</v>
      </c>
      <c r="B165" s="90">
        <v>58800000</v>
      </c>
      <c r="C165" s="73">
        <v>1.6000000000000001E-8</v>
      </c>
      <c r="D165" s="27">
        <v>4.0000000000000002E-9</v>
      </c>
      <c r="E165" s="27">
        <v>2.0000000000000001E-9</v>
      </c>
      <c r="F165" s="27">
        <v>2.7999999999999999E-8</v>
      </c>
      <c r="G165" s="27">
        <v>8.3E-13</v>
      </c>
      <c r="H165" s="27">
        <v>4.3000000000000001E-10</v>
      </c>
      <c r="I165" s="27">
        <v>4.3999999999999998E-10</v>
      </c>
      <c r="J165" s="27" t="s">
        <v>877</v>
      </c>
      <c r="K165" s="27" t="s">
        <v>877</v>
      </c>
      <c r="L165" s="27">
        <v>4.2000000000000004E-9</v>
      </c>
      <c r="M165" s="27">
        <v>4.2000000000000004E-9</v>
      </c>
      <c r="N165" s="27">
        <v>2.4999999999999999E-8</v>
      </c>
      <c r="O165" s="27">
        <v>6.8E-8</v>
      </c>
      <c r="P165" s="35">
        <v>3.2E-13</v>
      </c>
      <c r="Q165" s="75">
        <v>2.9999999999999998E-13</v>
      </c>
      <c r="R165" s="81">
        <v>113.7</v>
      </c>
      <c r="S165" s="63">
        <v>184.4</v>
      </c>
      <c r="T165" s="82">
        <v>165.96</v>
      </c>
    </row>
    <row r="166" spans="1:20" ht="15" customHeight="1" x14ac:dyDescent="0.15">
      <c r="A166" s="91" t="s">
        <v>282</v>
      </c>
      <c r="B166" s="90">
        <v>1.76E-4</v>
      </c>
      <c r="C166" s="73">
        <v>0.34</v>
      </c>
      <c r="D166" s="27">
        <v>0.21</v>
      </c>
      <c r="E166" s="27">
        <v>0.14000000000000001</v>
      </c>
      <c r="F166" s="27">
        <v>0.7</v>
      </c>
      <c r="G166" s="27">
        <v>9.1999999999999998E-3</v>
      </c>
      <c r="H166" s="27">
        <v>5.2999999999999999E-2</v>
      </c>
      <c r="I166" s="27">
        <v>6.8000000000000005E-2</v>
      </c>
      <c r="J166" s="27" t="s">
        <v>877</v>
      </c>
      <c r="K166" s="27">
        <v>11000</v>
      </c>
      <c r="L166" s="27">
        <v>0.17</v>
      </c>
      <c r="M166" s="27">
        <v>0.17</v>
      </c>
      <c r="N166" s="27">
        <v>0.67</v>
      </c>
      <c r="O166" s="27">
        <v>0.54</v>
      </c>
      <c r="P166" s="35">
        <v>1.2E-2</v>
      </c>
      <c r="Q166" s="75">
        <v>1.2E-2</v>
      </c>
      <c r="R166" s="81">
        <v>113.7</v>
      </c>
      <c r="S166" s="63">
        <v>184.4</v>
      </c>
      <c r="T166" s="82">
        <v>165.96</v>
      </c>
    </row>
    <row r="167" spans="1:20" ht="16" customHeight="1" x14ac:dyDescent="0.15">
      <c r="A167" s="91" t="s">
        <v>284</v>
      </c>
      <c r="B167" s="90">
        <v>1950000</v>
      </c>
      <c r="C167" s="73" t="s">
        <v>877</v>
      </c>
      <c r="D167" s="27" t="s">
        <v>877</v>
      </c>
      <c r="E167" s="27" t="s">
        <v>877</v>
      </c>
      <c r="F167" s="27" t="s">
        <v>877</v>
      </c>
      <c r="G167" s="27" t="s">
        <v>877</v>
      </c>
      <c r="H167" s="27" t="s">
        <v>877</v>
      </c>
      <c r="I167" s="27" t="s">
        <v>877</v>
      </c>
      <c r="J167" s="27" t="s">
        <v>877</v>
      </c>
      <c r="K167" s="27">
        <v>1.2</v>
      </c>
      <c r="L167" s="27" t="s">
        <v>877</v>
      </c>
      <c r="M167" s="27" t="s">
        <v>877</v>
      </c>
      <c r="N167" s="27" t="s">
        <v>877</v>
      </c>
      <c r="O167" s="27" t="s">
        <v>877</v>
      </c>
      <c r="P167" s="35" t="s">
        <v>877</v>
      </c>
      <c r="Q167" s="74" t="s">
        <v>877</v>
      </c>
      <c r="R167" s="81">
        <v>113.7</v>
      </c>
      <c r="S167" s="63">
        <v>184.4</v>
      </c>
      <c r="T167" s="82">
        <v>165.96</v>
      </c>
    </row>
    <row r="168" spans="1:20" ht="16" customHeight="1" x14ac:dyDescent="0.15">
      <c r="A168" s="89" t="s">
        <v>285</v>
      </c>
      <c r="B168" s="90">
        <v>160673890.95634091</v>
      </c>
      <c r="C168" s="73" t="s">
        <v>877</v>
      </c>
      <c r="D168" s="27" t="s">
        <v>877</v>
      </c>
      <c r="E168" s="27" t="s">
        <v>877</v>
      </c>
      <c r="F168" s="27" t="s">
        <v>877</v>
      </c>
      <c r="G168" s="27" t="s">
        <v>877</v>
      </c>
      <c r="H168" s="27" t="s">
        <v>877</v>
      </c>
      <c r="I168" s="27" t="s">
        <v>877</v>
      </c>
      <c r="J168" s="27" t="s">
        <v>877</v>
      </c>
      <c r="K168" s="27" t="s">
        <v>877</v>
      </c>
      <c r="L168" s="27" t="s">
        <v>877</v>
      </c>
      <c r="M168" s="27" t="s">
        <v>877</v>
      </c>
      <c r="N168" s="27" t="s">
        <v>877</v>
      </c>
      <c r="O168" s="27" t="s">
        <v>877</v>
      </c>
      <c r="P168" s="35" t="s">
        <v>877</v>
      </c>
      <c r="Q168" s="74" t="s">
        <v>877</v>
      </c>
      <c r="R168" s="81">
        <v>113.7</v>
      </c>
      <c r="S168" s="63">
        <v>184.4</v>
      </c>
      <c r="T168" s="82">
        <v>165.96</v>
      </c>
    </row>
    <row r="169" spans="1:20" ht="15" customHeight="1" x14ac:dyDescent="0.15">
      <c r="A169" s="89" t="s">
        <v>286</v>
      </c>
      <c r="B169" s="90">
        <v>124000</v>
      </c>
      <c r="C169" s="73">
        <v>1.9E-3</v>
      </c>
      <c r="D169" s="27">
        <v>1.1000000000000001E-3</v>
      </c>
      <c r="E169" s="27">
        <v>7.7999999999999999E-4</v>
      </c>
      <c r="F169" s="27">
        <v>3.8E-3</v>
      </c>
      <c r="G169" s="27">
        <v>4.8999999999999998E-5</v>
      </c>
      <c r="H169" s="27">
        <v>2.9E-4</v>
      </c>
      <c r="I169" s="27">
        <v>3.6999999999999999E-4</v>
      </c>
      <c r="J169" s="27" t="s">
        <v>877</v>
      </c>
      <c r="K169" s="27">
        <v>62</v>
      </c>
      <c r="L169" s="27">
        <v>9.1E-4</v>
      </c>
      <c r="M169" s="27">
        <v>9.1E-4</v>
      </c>
      <c r="N169" s="27">
        <v>3.5999999999999999E-3</v>
      </c>
      <c r="O169" s="27">
        <v>2.8999999999999998E-3</v>
      </c>
      <c r="P169" s="35">
        <v>6.3999999999999997E-5</v>
      </c>
      <c r="Q169" s="75">
        <v>6.3999999999999997E-5</v>
      </c>
      <c r="R169" s="81">
        <v>113.7</v>
      </c>
      <c r="S169" s="63">
        <v>184.4</v>
      </c>
      <c r="T169" s="82">
        <v>165.96</v>
      </c>
    </row>
    <row r="170" spans="1:20" ht="15" customHeight="1" x14ac:dyDescent="0.15">
      <c r="A170" s="89" t="s">
        <v>287</v>
      </c>
      <c r="B170" s="90">
        <v>10300000</v>
      </c>
      <c r="C170" s="73">
        <v>5.2000000000000002E-6</v>
      </c>
      <c r="D170" s="27">
        <v>2.6000000000000001E-6</v>
      </c>
      <c r="E170" s="27">
        <v>1.7E-6</v>
      </c>
      <c r="F170" s="27">
        <v>9.9000000000000001E-6</v>
      </c>
      <c r="G170" s="27">
        <v>4.0000000000000001E-8</v>
      </c>
      <c r="H170" s="27">
        <v>5.2E-7</v>
      </c>
      <c r="I170" s="27">
        <v>6.6000000000000003E-7</v>
      </c>
      <c r="J170" s="27" t="s">
        <v>877</v>
      </c>
      <c r="K170" s="27" t="s">
        <v>877</v>
      </c>
      <c r="L170" s="27">
        <v>2.2000000000000001E-6</v>
      </c>
      <c r="M170" s="27">
        <v>2.2000000000000001E-6</v>
      </c>
      <c r="N170" s="27">
        <v>9.3000000000000007E-6</v>
      </c>
      <c r="O170" s="27">
        <v>1.0000000000000001E-5</v>
      </c>
      <c r="P170" s="35">
        <v>3.8999999999999998E-8</v>
      </c>
      <c r="Q170" s="75">
        <v>3.8000000000000003E-8</v>
      </c>
      <c r="R170" s="81">
        <v>113.7</v>
      </c>
      <c r="S170" s="63">
        <v>184.4</v>
      </c>
      <c r="T170" s="82">
        <v>165.96</v>
      </c>
    </row>
    <row r="171" spans="1:20" ht="15" customHeight="1" x14ac:dyDescent="0.15">
      <c r="A171" s="89" t="s">
        <v>289</v>
      </c>
      <c r="B171" s="90">
        <v>1130000</v>
      </c>
      <c r="C171" s="73">
        <v>2.4000000000000001E-5</v>
      </c>
      <c r="D171" s="27">
        <v>1.4E-5</v>
      </c>
      <c r="E171" s="27">
        <v>9.7999999999999993E-6</v>
      </c>
      <c r="F171" s="27">
        <v>4.8999999999999998E-5</v>
      </c>
      <c r="G171" s="27">
        <v>5.6000000000000004E-7</v>
      </c>
      <c r="H171" s="27">
        <v>3.4999999999999999E-6</v>
      </c>
      <c r="I171" s="27">
        <v>4.5000000000000001E-6</v>
      </c>
      <c r="J171" s="27" t="s">
        <v>877</v>
      </c>
      <c r="K171" s="27" t="s">
        <v>877</v>
      </c>
      <c r="L171" s="27">
        <v>1.2E-5</v>
      </c>
      <c r="M171" s="27">
        <v>1.2E-5</v>
      </c>
      <c r="N171" s="27">
        <v>4.6E-5</v>
      </c>
      <c r="O171" s="27">
        <v>3.8999999999999999E-5</v>
      </c>
      <c r="P171" s="35">
        <v>7.0999999999999998E-7</v>
      </c>
      <c r="Q171" s="75">
        <v>6.9999999999999997E-7</v>
      </c>
      <c r="R171" s="81">
        <v>113.7</v>
      </c>
      <c r="S171" s="63">
        <v>184.4</v>
      </c>
      <c r="T171" s="82">
        <v>165.96</v>
      </c>
    </row>
    <row r="172" spans="1:20" ht="15" customHeight="1" x14ac:dyDescent="0.15">
      <c r="A172" s="91" t="s">
        <v>291</v>
      </c>
      <c r="B172" s="90">
        <v>26700000</v>
      </c>
      <c r="C172" s="73">
        <v>1.5E-6</v>
      </c>
      <c r="D172" s="27">
        <v>5.7000000000000005E-7</v>
      </c>
      <c r="E172" s="27">
        <v>3.3999999999999997E-7</v>
      </c>
      <c r="F172" s="27">
        <v>2.6000000000000001E-6</v>
      </c>
      <c r="G172" s="27">
        <v>1.8E-9</v>
      </c>
      <c r="H172" s="27">
        <v>8.9999999999999999E-8</v>
      </c>
      <c r="I172" s="27">
        <v>9.9999999999999995E-8</v>
      </c>
      <c r="J172" s="27" t="s">
        <v>877</v>
      </c>
      <c r="K172" s="27" t="s">
        <v>877</v>
      </c>
      <c r="L172" s="27">
        <v>5.3000000000000001E-7</v>
      </c>
      <c r="M172" s="27">
        <v>5.3000000000000001E-7</v>
      </c>
      <c r="N172" s="27">
        <v>2.3999999999999999E-6</v>
      </c>
      <c r="O172" s="27">
        <v>3.8999999999999999E-6</v>
      </c>
      <c r="P172" s="35">
        <v>1.2E-9</v>
      </c>
      <c r="Q172" s="75">
        <v>1.2E-9</v>
      </c>
      <c r="R172" s="81">
        <v>113.7</v>
      </c>
      <c r="S172" s="63">
        <v>184.4</v>
      </c>
      <c r="T172" s="82">
        <v>165.96</v>
      </c>
    </row>
    <row r="173" spans="1:20" ht="16" customHeight="1" x14ac:dyDescent="0.15">
      <c r="A173" s="89" t="s">
        <v>293</v>
      </c>
      <c r="B173" s="90">
        <v>389694138.51351351</v>
      </c>
      <c r="C173" s="73" t="s">
        <v>877</v>
      </c>
      <c r="D173" s="27" t="s">
        <v>877</v>
      </c>
      <c r="E173" s="27" t="s">
        <v>877</v>
      </c>
      <c r="F173" s="27" t="s">
        <v>877</v>
      </c>
      <c r="G173" s="27" t="s">
        <v>877</v>
      </c>
      <c r="H173" s="27" t="s">
        <v>877</v>
      </c>
      <c r="I173" s="27" t="s">
        <v>877</v>
      </c>
      <c r="J173" s="27" t="s">
        <v>877</v>
      </c>
      <c r="K173" s="27" t="s">
        <v>877</v>
      </c>
      <c r="L173" s="27" t="s">
        <v>877</v>
      </c>
      <c r="M173" s="27" t="s">
        <v>877</v>
      </c>
      <c r="N173" s="27" t="s">
        <v>877</v>
      </c>
      <c r="O173" s="27" t="s">
        <v>877</v>
      </c>
      <c r="P173" s="35" t="s">
        <v>877</v>
      </c>
      <c r="Q173" s="74" t="s">
        <v>877</v>
      </c>
      <c r="R173" s="81">
        <v>113.7</v>
      </c>
      <c r="S173" s="63">
        <v>184.4</v>
      </c>
      <c r="T173" s="82">
        <v>165.96</v>
      </c>
    </row>
    <row r="174" spans="1:20" ht="15" customHeight="1" x14ac:dyDescent="0.15">
      <c r="A174" s="89" t="s">
        <v>295</v>
      </c>
      <c r="B174" s="90">
        <v>3510000</v>
      </c>
      <c r="C174" s="73">
        <v>1.5E-5</v>
      </c>
      <c r="D174" s="27">
        <v>9.0999999999999993E-6</v>
      </c>
      <c r="E174" s="27">
        <v>6.1999999999999999E-6</v>
      </c>
      <c r="F174" s="27">
        <v>2.9E-5</v>
      </c>
      <c r="G174" s="27">
        <v>6.0999999999999998E-7</v>
      </c>
      <c r="H174" s="27">
        <v>1.9E-6</v>
      </c>
      <c r="I174" s="27">
        <v>3.0000000000000001E-6</v>
      </c>
      <c r="J174" s="27" t="s">
        <v>877</v>
      </c>
      <c r="K174" s="27">
        <v>0.56000000000000005</v>
      </c>
      <c r="L174" s="27">
        <v>7.5000000000000002E-6</v>
      </c>
      <c r="M174" s="27">
        <v>7.5000000000000002E-6</v>
      </c>
      <c r="N174" s="27">
        <v>2.8E-5</v>
      </c>
      <c r="O174" s="27">
        <v>2.5999999999999998E-5</v>
      </c>
      <c r="P174" s="35">
        <v>5.8999999999999996E-7</v>
      </c>
      <c r="Q174" s="75">
        <v>5.8999999999999996E-7</v>
      </c>
      <c r="R174" s="81">
        <v>113.7</v>
      </c>
      <c r="S174" s="63">
        <v>184.4</v>
      </c>
      <c r="T174" s="82">
        <v>165.96</v>
      </c>
    </row>
    <row r="175" spans="1:20" ht="16" customHeight="1" x14ac:dyDescent="0.15">
      <c r="A175" s="89" t="s">
        <v>297</v>
      </c>
      <c r="B175" s="90">
        <v>416000</v>
      </c>
      <c r="C175" s="73" t="s">
        <v>877</v>
      </c>
      <c r="D175" s="27" t="s">
        <v>877</v>
      </c>
      <c r="E175" s="27" t="s">
        <v>877</v>
      </c>
      <c r="F175" s="27" t="s">
        <v>877</v>
      </c>
      <c r="G175" s="27" t="s">
        <v>877</v>
      </c>
      <c r="H175" s="27" t="s">
        <v>877</v>
      </c>
      <c r="I175" s="27" t="s">
        <v>877</v>
      </c>
      <c r="J175" s="27" t="s">
        <v>877</v>
      </c>
      <c r="K175" s="27" t="s">
        <v>877</v>
      </c>
      <c r="L175" s="27" t="s">
        <v>877</v>
      </c>
      <c r="M175" s="27" t="s">
        <v>877</v>
      </c>
      <c r="N175" s="27" t="s">
        <v>877</v>
      </c>
      <c r="O175" s="27" t="s">
        <v>877</v>
      </c>
      <c r="P175" s="35" t="s">
        <v>877</v>
      </c>
      <c r="Q175" s="74" t="s">
        <v>877</v>
      </c>
      <c r="R175" s="81">
        <v>156.6</v>
      </c>
      <c r="S175" s="63">
        <v>2072</v>
      </c>
      <c r="T175" s="82">
        <v>1864.8</v>
      </c>
    </row>
    <row r="176" spans="1:20" ht="16" customHeight="1" x14ac:dyDescent="0.15">
      <c r="A176" s="89" t="s">
        <v>299</v>
      </c>
      <c r="B176" s="90">
        <v>16700000</v>
      </c>
      <c r="C176" s="73" t="s">
        <v>877</v>
      </c>
      <c r="D176" s="27" t="s">
        <v>877</v>
      </c>
      <c r="E176" s="27" t="s">
        <v>877</v>
      </c>
      <c r="F176" s="27" t="s">
        <v>877</v>
      </c>
      <c r="G176" s="27" t="s">
        <v>877</v>
      </c>
      <c r="H176" s="27" t="s">
        <v>877</v>
      </c>
      <c r="I176" s="27" t="s">
        <v>877</v>
      </c>
      <c r="J176" s="27" t="s">
        <v>877</v>
      </c>
      <c r="K176" s="27" t="s">
        <v>877</v>
      </c>
      <c r="L176" s="27" t="s">
        <v>877</v>
      </c>
      <c r="M176" s="27" t="s">
        <v>877</v>
      </c>
      <c r="N176" s="27" t="s">
        <v>877</v>
      </c>
      <c r="O176" s="27" t="s">
        <v>877</v>
      </c>
      <c r="P176" s="35" t="s">
        <v>877</v>
      </c>
      <c r="Q176" s="74" t="s">
        <v>877</v>
      </c>
      <c r="R176" s="81">
        <v>156.6</v>
      </c>
      <c r="S176" s="63">
        <v>2072</v>
      </c>
      <c r="T176" s="82">
        <v>1864.8</v>
      </c>
    </row>
    <row r="177" spans="1:20" ht="16" customHeight="1" x14ac:dyDescent="0.15">
      <c r="A177" s="89" t="s">
        <v>301</v>
      </c>
      <c r="B177" s="90">
        <v>1376095837.9248879</v>
      </c>
      <c r="C177" s="73" t="s">
        <v>877</v>
      </c>
      <c r="D177" s="27" t="s">
        <v>877</v>
      </c>
      <c r="E177" s="27" t="s">
        <v>877</v>
      </c>
      <c r="F177" s="27" t="s">
        <v>877</v>
      </c>
      <c r="G177" s="27" t="s">
        <v>877</v>
      </c>
      <c r="H177" s="27" t="s">
        <v>877</v>
      </c>
      <c r="I177" s="27" t="s">
        <v>877</v>
      </c>
      <c r="J177" s="27" t="s">
        <v>877</v>
      </c>
      <c r="K177" s="27" t="s">
        <v>877</v>
      </c>
      <c r="L177" s="27" t="s">
        <v>877</v>
      </c>
      <c r="M177" s="27" t="s">
        <v>877</v>
      </c>
      <c r="N177" s="27" t="s">
        <v>877</v>
      </c>
      <c r="O177" s="27" t="s">
        <v>877</v>
      </c>
      <c r="P177" s="35" t="s">
        <v>877</v>
      </c>
      <c r="Q177" s="74" t="s">
        <v>877</v>
      </c>
      <c r="R177" s="81">
        <v>156.6</v>
      </c>
      <c r="S177" s="63">
        <v>2072</v>
      </c>
      <c r="T177" s="82">
        <v>1864.8</v>
      </c>
    </row>
    <row r="178" spans="1:20" ht="16" customHeight="1" x14ac:dyDescent="0.15">
      <c r="A178" s="89" t="s">
        <v>302</v>
      </c>
      <c r="B178" s="90">
        <v>23100</v>
      </c>
      <c r="C178" s="73" t="s">
        <v>877</v>
      </c>
      <c r="D178" s="27" t="s">
        <v>877</v>
      </c>
      <c r="E178" s="27" t="s">
        <v>877</v>
      </c>
      <c r="F178" s="27" t="s">
        <v>877</v>
      </c>
      <c r="G178" s="27" t="s">
        <v>877</v>
      </c>
      <c r="H178" s="27" t="s">
        <v>877</v>
      </c>
      <c r="I178" s="27" t="s">
        <v>877</v>
      </c>
      <c r="J178" s="27" t="s">
        <v>877</v>
      </c>
      <c r="K178" s="27" t="s">
        <v>877</v>
      </c>
      <c r="L178" s="27" t="s">
        <v>877</v>
      </c>
      <c r="M178" s="27" t="s">
        <v>877</v>
      </c>
      <c r="N178" s="27" t="s">
        <v>877</v>
      </c>
      <c r="O178" s="27" t="s">
        <v>877</v>
      </c>
      <c r="P178" s="35" t="s">
        <v>877</v>
      </c>
      <c r="Q178" s="74" t="s">
        <v>877</v>
      </c>
      <c r="R178" s="81">
        <v>156.6</v>
      </c>
      <c r="S178" s="63">
        <v>2072</v>
      </c>
      <c r="T178" s="82">
        <v>1864.8</v>
      </c>
    </row>
    <row r="179" spans="1:20" ht="16" customHeight="1" x14ac:dyDescent="0.15">
      <c r="A179" s="89" t="s">
        <v>304</v>
      </c>
      <c r="B179" s="90">
        <v>6.1000000000000003E-13</v>
      </c>
      <c r="C179" s="73" t="s">
        <v>877</v>
      </c>
      <c r="D179" s="27" t="s">
        <v>877</v>
      </c>
      <c r="E179" s="27" t="s">
        <v>877</v>
      </c>
      <c r="F179" s="27" t="s">
        <v>877</v>
      </c>
      <c r="G179" s="27" t="s">
        <v>877</v>
      </c>
      <c r="H179" s="27" t="s">
        <v>877</v>
      </c>
      <c r="I179" s="27" t="s">
        <v>877</v>
      </c>
      <c r="J179" s="27" t="s">
        <v>877</v>
      </c>
      <c r="K179" s="27" t="s">
        <v>877</v>
      </c>
      <c r="L179" s="27" t="s">
        <v>877</v>
      </c>
      <c r="M179" s="27" t="s">
        <v>877</v>
      </c>
      <c r="N179" s="27" t="s">
        <v>877</v>
      </c>
      <c r="O179" s="27" t="s">
        <v>877</v>
      </c>
      <c r="P179" s="35" t="s">
        <v>877</v>
      </c>
      <c r="Q179" s="74" t="s">
        <v>877</v>
      </c>
      <c r="R179" s="81">
        <v>156.6</v>
      </c>
      <c r="S179" s="63">
        <v>2072</v>
      </c>
      <c r="T179" s="82">
        <v>1864.8</v>
      </c>
    </row>
    <row r="180" spans="1:20" ht="15" customHeight="1" x14ac:dyDescent="0.15">
      <c r="A180" s="91" t="s">
        <v>306</v>
      </c>
      <c r="B180" s="90">
        <v>6080000</v>
      </c>
      <c r="C180" s="73">
        <v>1.5999999999999999E-6</v>
      </c>
      <c r="D180" s="27">
        <v>1.3999999999999999E-6</v>
      </c>
      <c r="E180" s="27">
        <v>1.3E-6</v>
      </c>
      <c r="F180" s="27">
        <v>8.8000000000000004E-7</v>
      </c>
      <c r="G180" s="27">
        <v>2.2999999999999999E-7</v>
      </c>
      <c r="H180" s="27">
        <v>9.9999999999999995E-8</v>
      </c>
      <c r="I180" s="27">
        <v>5.8999999999999996E-7</v>
      </c>
      <c r="J180" s="27" t="s">
        <v>877</v>
      </c>
      <c r="K180" s="27" t="s">
        <v>877</v>
      </c>
      <c r="L180" s="27">
        <v>1.1000000000000001E-6</v>
      </c>
      <c r="M180" s="27">
        <v>1.1000000000000001E-6</v>
      </c>
      <c r="N180" s="27">
        <v>8.5000000000000001E-7</v>
      </c>
      <c r="O180" s="27">
        <v>3.1999999999999999E-6</v>
      </c>
      <c r="P180" s="35">
        <v>1.4000000000000001E-7</v>
      </c>
      <c r="Q180" s="75">
        <v>1.3E-7</v>
      </c>
      <c r="R180" s="81">
        <v>156.6</v>
      </c>
      <c r="S180" s="63">
        <v>2072</v>
      </c>
      <c r="T180" s="82">
        <v>1864.8</v>
      </c>
    </row>
    <row r="181" spans="1:20" ht="16" customHeight="1" x14ac:dyDescent="0.15">
      <c r="A181" s="91" t="s">
        <v>308</v>
      </c>
      <c r="B181" s="90">
        <v>29900000</v>
      </c>
      <c r="C181" s="73" t="s">
        <v>877</v>
      </c>
      <c r="D181" s="27" t="s">
        <v>877</v>
      </c>
      <c r="E181" s="27" t="s">
        <v>877</v>
      </c>
      <c r="F181" s="27" t="s">
        <v>877</v>
      </c>
      <c r="G181" s="27" t="s">
        <v>877</v>
      </c>
      <c r="H181" s="27" t="s">
        <v>877</v>
      </c>
      <c r="I181" s="27" t="s">
        <v>877</v>
      </c>
      <c r="J181" s="27" t="s">
        <v>877</v>
      </c>
      <c r="K181" s="27" t="s">
        <v>877</v>
      </c>
      <c r="L181" s="27" t="s">
        <v>877</v>
      </c>
      <c r="M181" s="27" t="s">
        <v>877</v>
      </c>
      <c r="N181" s="27" t="s">
        <v>877</v>
      </c>
      <c r="O181" s="27" t="s">
        <v>877</v>
      </c>
      <c r="P181" s="35" t="s">
        <v>877</v>
      </c>
      <c r="Q181" s="74" t="s">
        <v>877</v>
      </c>
      <c r="R181" s="81">
        <v>156.6</v>
      </c>
      <c r="S181" s="63">
        <v>2072</v>
      </c>
      <c r="T181" s="82">
        <v>1864.8</v>
      </c>
    </row>
    <row r="182" spans="1:20" ht="16" customHeight="1" x14ac:dyDescent="0.15">
      <c r="A182" s="91" t="s">
        <v>309</v>
      </c>
      <c r="B182" s="90">
        <v>36700000</v>
      </c>
      <c r="C182" s="73" t="s">
        <v>877</v>
      </c>
      <c r="D182" s="27" t="s">
        <v>877</v>
      </c>
      <c r="E182" s="27" t="s">
        <v>877</v>
      </c>
      <c r="F182" s="27" t="s">
        <v>877</v>
      </c>
      <c r="G182" s="27" t="s">
        <v>877</v>
      </c>
      <c r="H182" s="27" t="s">
        <v>877</v>
      </c>
      <c r="I182" s="27" t="s">
        <v>877</v>
      </c>
      <c r="J182" s="27" t="s">
        <v>877</v>
      </c>
      <c r="K182" s="27" t="s">
        <v>877</v>
      </c>
      <c r="L182" s="27" t="s">
        <v>877</v>
      </c>
      <c r="M182" s="27" t="s">
        <v>877</v>
      </c>
      <c r="N182" s="27" t="s">
        <v>877</v>
      </c>
      <c r="O182" s="27" t="s">
        <v>877</v>
      </c>
      <c r="P182" s="35" t="s">
        <v>877</v>
      </c>
      <c r="Q182" s="74" t="s">
        <v>877</v>
      </c>
      <c r="R182" s="81">
        <v>156.6</v>
      </c>
      <c r="S182" s="63">
        <v>2072</v>
      </c>
      <c r="T182" s="82">
        <v>1864.8</v>
      </c>
    </row>
    <row r="183" spans="1:20" ht="16" customHeight="1" x14ac:dyDescent="0.15">
      <c r="A183" s="91" t="s">
        <v>311</v>
      </c>
      <c r="B183" s="90">
        <v>13800000</v>
      </c>
      <c r="C183" s="73" t="s">
        <v>877</v>
      </c>
      <c r="D183" s="27" t="s">
        <v>877</v>
      </c>
      <c r="E183" s="27" t="s">
        <v>877</v>
      </c>
      <c r="F183" s="27" t="s">
        <v>877</v>
      </c>
      <c r="G183" s="27" t="s">
        <v>877</v>
      </c>
      <c r="H183" s="27" t="s">
        <v>877</v>
      </c>
      <c r="I183" s="27" t="s">
        <v>877</v>
      </c>
      <c r="J183" s="27" t="s">
        <v>877</v>
      </c>
      <c r="K183" s="27" t="s">
        <v>877</v>
      </c>
      <c r="L183" s="27" t="s">
        <v>877</v>
      </c>
      <c r="M183" s="27" t="s">
        <v>877</v>
      </c>
      <c r="N183" s="27" t="s">
        <v>877</v>
      </c>
      <c r="O183" s="27" t="s">
        <v>877</v>
      </c>
      <c r="P183" s="35" t="s">
        <v>877</v>
      </c>
      <c r="Q183" s="74" t="s">
        <v>877</v>
      </c>
      <c r="R183" s="81">
        <v>156.6</v>
      </c>
      <c r="S183" s="63">
        <v>2072</v>
      </c>
      <c r="T183" s="82">
        <v>1864.8</v>
      </c>
    </row>
    <row r="184" spans="1:20" ht="16" customHeight="1" x14ac:dyDescent="0.15">
      <c r="A184" s="91" t="s">
        <v>313</v>
      </c>
      <c r="B184" s="90">
        <v>19117469737.517181</v>
      </c>
      <c r="C184" s="73" t="s">
        <v>877</v>
      </c>
      <c r="D184" s="27" t="s">
        <v>877</v>
      </c>
      <c r="E184" s="27" t="s">
        <v>877</v>
      </c>
      <c r="F184" s="27" t="s">
        <v>877</v>
      </c>
      <c r="G184" s="27" t="s">
        <v>877</v>
      </c>
      <c r="H184" s="27" t="s">
        <v>877</v>
      </c>
      <c r="I184" s="27" t="s">
        <v>877</v>
      </c>
      <c r="J184" s="27" t="s">
        <v>877</v>
      </c>
      <c r="K184" s="27" t="s">
        <v>877</v>
      </c>
      <c r="L184" s="27" t="s">
        <v>877</v>
      </c>
      <c r="M184" s="27" t="s">
        <v>877</v>
      </c>
      <c r="N184" s="27" t="s">
        <v>877</v>
      </c>
      <c r="O184" s="27" t="s">
        <v>877</v>
      </c>
      <c r="P184" s="35" t="s">
        <v>877</v>
      </c>
      <c r="Q184" s="74" t="s">
        <v>877</v>
      </c>
      <c r="R184" s="81">
        <v>156.6</v>
      </c>
      <c r="S184" s="63">
        <v>2072</v>
      </c>
      <c r="T184" s="82">
        <v>1864.8</v>
      </c>
    </row>
    <row r="185" spans="1:20" ht="16" customHeight="1" x14ac:dyDescent="0.15">
      <c r="A185" s="91" t="s">
        <v>314</v>
      </c>
      <c r="B185" s="90">
        <v>658222872.61526239</v>
      </c>
      <c r="C185" s="73" t="s">
        <v>877</v>
      </c>
      <c r="D185" s="27" t="s">
        <v>877</v>
      </c>
      <c r="E185" s="27" t="s">
        <v>877</v>
      </c>
      <c r="F185" s="27" t="s">
        <v>877</v>
      </c>
      <c r="G185" s="27" t="s">
        <v>877</v>
      </c>
      <c r="H185" s="27" t="s">
        <v>877</v>
      </c>
      <c r="I185" s="27" t="s">
        <v>877</v>
      </c>
      <c r="J185" s="27" t="s">
        <v>877</v>
      </c>
      <c r="K185" s="27" t="s">
        <v>877</v>
      </c>
      <c r="L185" s="27" t="s">
        <v>877</v>
      </c>
      <c r="M185" s="27" t="s">
        <v>877</v>
      </c>
      <c r="N185" s="27" t="s">
        <v>877</v>
      </c>
      <c r="O185" s="27" t="s">
        <v>877</v>
      </c>
      <c r="P185" s="35" t="s">
        <v>877</v>
      </c>
      <c r="Q185" s="74" t="s">
        <v>877</v>
      </c>
      <c r="R185" s="81">
        <v>156.6</v>
      </c>
      <c r="S185" s="63">
        <v>2072</v>
      </c>
      <c r="T185" s="82">
        <v>1864.8</v>
      </c>
    </row>
    <row r="186" spans="1:20" ht="16" customHeight="1" x14ac:dyDescent="0.15">
      <c r="A186" s="91" t="s">
        <v>315</v>
      </c>
      <c r="B186" s="90">
        <v>87800000</v>
      </c>
      <c r="C186" s="73" t="s">
        <v>877</v>
      </c>
      <c r="D186" s="27" t="s">
        <v>877</v>
      </c>
      <c r="E186" s="27" t="s">
        <v>877</v>
      </c>
      <c r="F186" s="27" t="s">
        <v>877</v>
      </c>
      <c r="G186" s="27" t="s">
        <v>877</v>
      </c>
      <c r="H186" s="27" t="s">
        <v>877</v>
      </c>
      <c r="I186" s="27" t="s">
        <v>877</v>
      </c>
      <c r="J186" s="27" t="s">
        <v>877</v>
      </c>
      <c r="K186" s="27" t="s">
        <v>877</v>
      </c>
      <c r="L186" s="27" t="s">
        <v>877</v>
      </c>
      <c r="M186" s="27" t="s">
        <v>877</v>
      </c>
      <c r="N186" s="27" t="s">
        <v>877</v>
      </c>
      <c r="O186" s="27" t="s">
        <v>877</v>
      </c>
      <c r="P186" s="35" t="s">
        <v>877</v>
      </c>
      <c r="Q186" s="74" t="s">
        <v>877</v>
      </c>
      <c r="R186" s="81">
        <v>156.6</v>
      </c>
      <c r="S186" s="63">
        <v>2072</v>
      </c>
      <c r="T186" s="82">
        <v>1864.8</v>
      </c>
    </row>
    <row r="187" spans="1:20" ht="16" customHeight="1" x14ac:dyDescent="0.15">
      <c r="A187" s="89" t="s">
        <v>316</v>
      </c>
      <c r="B187" s="90">
        <v>400418446.83249319</v>
      </c>
      <c r="C187" s="73" t="s">
        <v>877</v>
      </c>
      <c r="D187" s="27" t="s">
        <v>877</v>
      </c>
      <c r="E187" s="27" t="s">
        <v>877</v>
      </c>
      <c r="F187" s="27" t="s">
        <v>877</v>
      </c>
      <c r="G187" s="27" t="s">
        <v>877</v>
      </c>
      <c r="H187" s="27" t="s">
        <v>877</v>
      </c>
      <c r="I187" s="27" t="s">
        <v>877</v>
      </c>
      <c r="J187" s="27" t="s">
        <v>877</v>
      </c>
      <c r="K187" s="27" t="s">
        <v>877</v>
      </c>
      <c r="L187" s="27" t="s">
        <v>877</v>
      </c>
      <c r="M187" s="27" t="s">
        <v>877</v>
      </c>
      <c r="N187" s="27" t="s">
        <v>877</v>
      </c>
      <c r="O187" s="27" t="s">
        <v>877</v>
      </c>
      <c r="P187" s="35" t="s">
        <v>877</v>
      </c>
      <c r="Q187" s="74" t="s">
        <v>877</v>
      </c>
      <c r="R187" s="81">
        <v>156.6</v>
      </c>
      <c r="S187" s="63">
        <v>2072</v>
      </c>
      <c r="T187" s="82">
        <v>1864.8</v>
      </c>
    </row>
    <row r="188" spans="1:20" ht="15" customHeight="1" x14ac:dyDescent="0.15">
      <c r="A188" s="89" t="s">
        <v>317</v>
      </c>
      <c r="B188" s="90">
        <v>9190</v>
      </c>
      <c r="C188" s="73">
        <v>1.1999999999999999E-3</v>
      </c>
      <c r="D188" s="27">
        <v>1.1999999999999999E-3</v>
      </c>
      <c r="E188" s="27">
        <v>1E-3</v>
      </c>
      <c r="F188" s="27">
        <v>6.7000000000000002E-4</v>
      </c>
      <c r="G188" s="27">
        <v>3.3E-4</v>
      </c>
      <c r="H188" s="27">
        <v>1.1E-4</v>
      </c>
      <c r="I188" s="27">
        <v>6.0999999999999997E-4</v>
      </c>
      <c r="J188" s="27" t="s">
        <v>877</v>
      </c>
      <c r="K188" s="27">
        <v>12</v>
      </c>
      <c r="L188" s="27">
        <v>9.5E-4</v>
      </c>
      <c r="M188" s="27">
        <v>9.5E-4</v>
      </c>
      <c r="N188" s="27">
        <v>6.6E-4</v>
      </c>
      <c r="O188" s="27">
        <v>2E-3</v>
      </c>
      <c r="P188" s="35">
        <v>2.7999999999999998E-4</v>
      </c>
      <c r="Q188" s="75">
        <v>2.7999999999999998E-4</v>
      </c>
      <c r="R188" s="81">
        <v>2446</v>
      </c>
      <c r="S188" s="63">
        <v>4428</v>
      </c>
      <c r="T188" s="82">
        <v>3985.2</v>
      </c>
    </row>
    <row r="189" spans="1:20" ht="16" customHeight="1" x14ac:dyDescent="0.15">
      <c r="A189" s="89" t="s">
        <v>318</v>
      </c>
      <c r="B189" s="90">
        <v>7.73</v>
      </c>
      <c r="C189" s="73" t="s">
        <v>877</v>
      </c>
      <c r="D189" s="27" t="s">
        <v>877</v>
      </c>
      <c r="E189" s="27" t="s">
        <v>877</v>
      </c>
      <c r="F189" s="27" t="s">
        <v>877</v>
      </c>
      <c r="G189" s="27" t="s">
        <v>877</v>
      </c>
      <c r="H189" s="27" t="s">
        <v>877</v>
      </c>
      <c r="I189" s="27" t="s">
        <v>877</v>
      </c>
      <c r="J189" s="27" t="s">
        <v>877</v>
      </c>
      <c r="K189" s="27" t="s">
        <v>877</v>
      </c>
      <c r="L189" s="27" t="s">
        <v>877</v>
      </c>
      <c r="M189" s="27" t="s">
        <v>877</v>
      </c>
      <c r="N189" s="27" t="s">
        <v>877</v>
      </c>
      <c r="O189" s="27" t="s">
        <v>877</v>
      </c>
      <c r="P189" s="35" t="s">
        <v>877</v>
      </c>
      <c r="Q189" s="74" t="s">
        <v>877</v>
      </c>
      <c r="R189" s="81">
        <v>2446</v>
      </c>
      <c r="S189" s="63">
        <v>4428</v>
      </c>
      <c r="T189" s="82">
        <v>3985.2</v>
      </c>
    </row>
    <row r="190" spans="1:20" ht="16" customHeight="1" x14ac:dyDescent="0.15">
      <c r="A190" s="91" t="s">
        <v>320</v>
      </c>
      <c r="B190" s="90">
        <v>844000</v>
      </c>
      <c r="C190" s="73" t="s">
        <v>877</v>
      </c>
      <c r="D190" s="27" t="s">
        <v>877</v>
      </c>
      <c r="E190" s="27" t="s">
        <v>877</v>
      </c>
      <c r="F190" s="27" t="s">
        <v>877</v>
      </c>
      <c r="G190" s="27" t="s">
        <v>877</v>
      </c>
      <c r="H190" s="27" t="s">
        <v>877</v>
      </c>
      <c r="I190" s="27" t="s">
        <v>877</v>
      </c>
      <c r="J190" s="27" t="s">
        <v>877</v>
      </c>
      <c r="K190" s="27" t="s">
        <v>877</v>
      </c>
      <c r="L190" s="27" t="s">
        <v>877</v>
      </c>
      <c r="M190" s="27" t="s">
        <v>877</v>
      </c>
      <c r="N190" s="27" t="s">
        <v>877</v>
      </c>
      <c r="O190" s="27" t="s">
        <v>877</v>
      </c>
      <c r="P190" s="35" t="s">
        <v>877</v>
      </c>
      <c r="Q190" s="74" t="s">
        <v>877</v>
      </c>
      <c r="R190" s="81">
        <v>2446</v>
      </c>
      <c r="S190" s="63">
        <v>4428</v>
      </c>
      <c r="T190" s="82">
        <v>3985.2</v>
      </c>
    </row>
    <row r="191" spans="1:20" ht="16" customHeight="1" x14ac:dyDescent="0.15">
      <c r="A191" s="89" t="s">
        <v>321</v>
      </c>
      <c r="B191" s="90">
        <v>3940</v>
      </c>
      <c r="C191" s="73" t="s">
        <v>877</v>
      </c>
      <c r="D191" s="27" t="s">
        <v>877</v>
      </c>
      <c r="E191" s="27" t="s">
        <v>877</v>
      </c>
      <c r="F191" s="27" t="s">
        <v>877</v>
      </c>
      <c r="G191" s="27" t="s">
        <v>877</v>
      </c>
      <c r="H191" s="27" t="s">
        <v>877</v>
      </c>
      <c r="I191" s="27" t="s">
        <v>877</v>
      </c>
      <c r="J191" s="27" t="s">
        <v>877</v>
      </c>
      <c r="K191" s="27" t="s">
        <v>877</v>
      </c>
      <c r="L191" s="27" t="s">
        <v>877</v>
      </c>
      <c r="M191" s="27" t="s">
        <v>877</v>
      </c>
      <c r="N191" s="27" t="s">
        <v>877</v>
      </c>
      <c r="O191" s="27" t="s">
        <v>877</v>
      </c>
      <c r="P191" s="35" t="s">
        <v>877</v>
      </c>
      <c r="Q191" s="74" t="s">
        <v>877</v>
      </c>
      <c r="R191" s="81">
        <v>2446</v>
      </c>
      <c r="S191" s="63">
        <v>4428</v>
      </c>
      <c r="T191" s="82">
        <v>3985.2</v>
      </c>
    </row>
    <row r="192" spans="1:20" ht="15" customHeight="1" x14ac:dyDescent="0.15">
      <c r="A192" s="89" t="s">
        <v>323</v>
      </c>
      <c r="B192" s="90">
        <v>6.99E-6</v>
      </c>
      <c r="C192" s="73">
        <v>0.08</v>
      </c>
      <c r="D192" s="27">
        <v>8.2000000000000003E-2</v>
      </c>
      <c r="E192" s="27">
        <v>7.0999999999999994E-2</v>
      </c>
      <c r="F192" s="27">
        <v>4.5999999999999999E-2</v>
      </c>
      <c r="G192" s="27">
        <v>2.3E-2</v>
      </c>
      <c r="H192" s="27">
        <v>7.9000000000000008E-3</v>
      </c>
      <c r="I192" s="27">
        <v>4.1000000000000002E-2</v>
      </c>
      <c r="J192" s="27" t="s">
        <v>877</v>
      </c>
      <c r="K192" s="27" t="s">
        <v>877</v>
      </c>
      <c r="L192" s="27">
        <v>6.5000000000000002E-2</v>
      </c>
      <c r="M192" s="27">
        <v>6.5000000000000002E-2</v>
      </c>
      <c r="N192" s="27">
        <v>4.4999999999999998E-2</v>
      </c>
      <c r="O192" s="27">
        <v>0.13</v>
      </c>
      <c r="P192" s="35">
        <v>1.9E-2</v>
      </c>
      <c r="Q192" s="75">
        <v>1.9E-2</v>
      </c>
      <c r="R192" s="81">
        <v>63.5</v>
      </c>
      <c r="S192" s="63">
        <v>759</v>
      </c>
      <c r="T192" s="82">
        <v>683.1</v>
      </c>
    </row>
    <row r="193" spans="1:20" ht="15" customHeight="1" x14ac:dyDescent="0.15">
      <c r="A193" s="89" t="s">
        <v>324</v>
      </c>
      <c r="B193" s="90">
        <v>6040000</v>
      </c>
      <c r="C193" s="73">
        <v>9.5999999999999996E-6</v>
      </c>
      <c r="D193" s="27">
        <v>9.3999999999999998E-6</v>
      </c>
      <c r="E193" s="27">
        <v>8.3000000000000002E-6</v>
      </c>
      <c r="F193" s="27">
        <v>5.3000000000000001E-6</v>
      </c>
      <c r="G193" s="27">
        <v>2.0999999999999998E-6</v>
      </c>
      <c r="H193" s="27">
        <v>7.8000000000000005E-7</v>
      </c>
      <c r="I193" s="27">
        <v>4.4000000000000002E-6</v>
      </c>
      <c r="J193" s="27" t="s">
        <v>877</v>
      </c>
      <c r="K193" s="27" t="s">
        <v>877</v>
      </c>
      <c r="L193" s="27">
        <v>7.4000000000000003E-6</v>
      </c>
      <c r="M193" s="27">
        <v>7.4000000000000003E-6</v>
      </c>
      <c r="N193" s="27">
        <v>5.2000000000000002E-6</v>
      </c>
      <c r="O193" s="27">
        <v>1.8E-5</v>
      </c>
      <c r="P193" s="35">
        <v>1.5E-6</v>
      </c>
      <c r="Q193" s="75">
        <v>1.5E-6</v>
      </c>
      <c r="R193" s="81">
        <v>63.5</v>
      </c>
      <c r="S193" s="63">
        <v>759</v>
      </c>
      <c r="T193" s="82">
        <v>683.1</v>
      </c>
    </row>
    <row r="194" spans="1:20" ht="15" customHeight="1" x14ac:dyDescent="0.15">
      <c r="A194" s="89" t="s">
        <v>325</v>
      </c>
      <c r="B194" s="90">
        <v>3230000</v>
      </c>
      <c r="C194" s="73">
        <v>2.3E-5</v>
      </c>
      <c r="D194" s="27">
        <v>2.3E-5</v>
      </c>
      <c r="E194" s="27">
        <v>2.0000000000000002E-5</v>
      </c>
      <c r="F194" s="27">
        <v>1.2999999999999999E-5</v>
      </c>
      <c r="G194" s="27">
        <v>5.8000000000000004E-6</v>
      </c>
      <c r="H194" s="27">
        <v>1.9999999999999999E-6</v>
      </c>
      <c r="I194" s="27">
        <v>1.1E-5</v>
      </c>
      <c r="J194" s="27" t="s">
        <v>877</v>
      </c>
      <c r="K194" s="27" t="s">
        <v>877</v>
      </c>
      <c r="L194" s="27">
        <v>1.8E-5</v>
      </c>
      <c r="M194" s="27">
        <v>1.8E-5</v>
      </c>
      <c r="N194" s="27">
        <v>1.2999999999999999E-5</v>
      </c>
      <c r="O194" s="27">
        <v>4.1999999999999998E-5</v>
      </c>
      <c r="P194" s="35">
        <v>4.5000000000000001E-6</v>
      </c>
      <c r="Q194" s="75">
        <v>4.4000000000000002E-6</v>
      </c>
      <c r="R194" s="81">
        <v>63.5</v>
      </c>
      <c r="S194" s="63">
        <v>759</v>
      </c>
      <c r="T194" s="82">
        <v>683.1</v>
      </c>
    </row>
    <row r="195" spans="1:20" ht="15" customHeight="1" x14ac:dyDescent="0.15">
      <c r="A195" s="89" t="s">
        <v>326</v>
      </c>
      <c r="B195" s="90">
        <v>1130000</v>
      </c>
      <c r="C195" s="73">
        <v>1.7999999999999999E-6</v>
      </c>
      <c r="D195" s="27">
        <v>2.0999999999999998E-6</v>
      </c>
      <c r="E195" s="27">
        <v>1.7E-6</v>
      </c>
      <c r="F195" s="27">
        <v>7.0999999999999998E-7</v>
      </c>
      <c r="G195" s="27">
        <v>7.7000000000000004E-7</v>
      </c>
      <c r="H195" s="27">
        <v>1.1999999999999999E-7</v>
      </c>
      <c r="I195" s="27">
        <v>1.3E-6</v>
      </c>
      <c r="J195" s="27" t="s">
        <v>877</v>
      </c>
      <c r="K195" s="27" t="s">
        <v>877</v>
      </c>
      <c r="L195" s="27">
        <v>1.7E-6</v>
      </c>
      <c r="M195" s="27">
        <v>1.7E-6</v>
      </c>
      <c r="N195" s="27">
        <v>6.9999999999999997E-7</v>
      </c>
      <c r="O195" s="27">
        <v>3.1999999999999999E-6</v>
      </c>
      <c r="P195" s="35">
        <v>6.3E-7</v>
      </c>
      <c r="Q195" s="75">
        <v>6.3E-7</v>
      </c>
      <c r="R195" s="81">
        <v>-157.37</v>
      </c>
      <c r="S195" s="63">
        <v>-153.41499999999999</v>
      </c>
      <c r="T195" s="82">
        <v>-157.37</v>
      </c>
    </row>
    <row r="196" spans="1:20" ht="16" customHeight="1" x14ac:dyDescent="0.15">
      <c r="A196" s="89" t="s">
        <v>328</v>
      </c>
      <c r="B196" s="90">
        <v>2.1000000000000001E-2</v>
      </c>
      <c r="C196" s="73" t="s">
        <v>877</v>
      </c>
      <c r="D196" s="27" t="s">
        <v>877</v>
      </c>
      <c r="E196" s="27" t="s">
        <v>877</v>
      </c>
      <c r="F196" s="27" t="s">
        <v>877</v>
      </c>
      <c r="G196" s="27" t="s">
        <v>877</v>
      </c>
      <c r="H196" s="27" t="s">
        <v>877</v>
      </c>
      <c r="I196" s="27" t="s">
        <v>877</v>
      </c>
      <c r="J196" s="27" t="s">
        <v>877</v>
      </c>
      <c r="K196" s="27" t="s">
        <v>877</v>
      </c>
      <c r="L196" s="27" t="s">
        <v>877</v>
      </c>
      <c r="M196" s="27" t="s">
        <v>877</v>
      </c>
      <c r="N196" s="27" t="s">
        <v>877</v>
      </c>
      <c r="O196" s="27" t="s">
        <v>877</v>
      </c>
      <c r="P196" s="35" t="s">
        <v>877</v>
      </c>
      <c r="Q196" s="74" t="s">
        <v>877</v>
      </c>
      <c r="R196" s="81">
        <v>-157.37</v>
      </c>
      <c r="S196" s="63">
        <v>-153.41499999999999</v>
      </c>
      <c r="T196" s="82">
        <v>-157.37</v>
      </c>
    </row>
    <row r="197" spans="1:20" ht="15" customHeight="1" x14ac:dyDescent="0.15">
      <c r="A197" s="89" t="s">
        <v>330</v>
      </c>
      <c r="B197" s="90">
        <v>20600000</v>
      </c>
      <c r="C197" s="73">
        <v>7.8000000000000002E-11</v>
      </c>
      <c r="D197" s="27">
        <v>6.2000000000000006E-11</v>
      </c>
      <c r="E197" s="27">
        <v>5.8E-11</v>
      </c>
      <c r="F197" s="27">
        <v>3.7000000000000001E-11</v>
      </c>
      <c r="G197" s="27">
        <v>6.4000000000000002E-12</v>
      </c>
      <c r="H197" s="27">
        <v>3.1000000000000001E-12</v>
      </c>
      <c r="I197" s="27">
        <v>2.3000000000000001E-11</v>
      </c>
      <c r="J197" s="27" t="s">
        <v>877</v>
      </c>
      <c r="K197" s="27" t="s">
        <v>877</v>
      </c>
      <c r="L197" s="27">
        <v>4.8999999999999999E-11</v>
      </c>
      <c r="M197" s="27">
        <v>4.8999999999999999E-11</v>
      </c>
      <c r="N197" s="27">
        <v>3.5000000000000002E-11</v>
      </c>
      <c r="O197" s="27">
        <v>2.0000000000000001E-10</v>
      </c>
      <c r="P197" s="35">
        <v>2.4999999999999998E-12</v>
      </c>
      <c r="Q197" s="75">
        <v>2.3999999999999999E-12</v>
      </c>
      <c r="R197" s="81">
        <v>-157.37</v>
      </c>
      <c r="S197" s="63">
        <v>-153.41499999999999</v>
      </c>
      <c r="T197" s="82">
        <v>-157.37</v>
      </c>
    </row>
    <row r="198" spans="1:20" ht="15" customHeight="1" x14ac:dyDescent="0.15">
      <c r="A198" s="89" t="s">
        <v>332</v>
      </c>
      <c r="B198" s="90">
        <v>393</v>
      </c>
      <c r="C198" s="73">
        <v>4.1000000000000003E-8</v>
      </c>
      <c r="D198" s="27">
        <v>4.9000000000000002E-8</v>
      </c>
      <c r="E198" s="27">
        <v>3.8000000000000003E-8</v>
      </c>
      <c r="F198" s="27">
        <v>1.6000000000000001E-8</v>
      </c>
      <c r="G198" s="27">
        <v>2E-8</v>
      </c>
      <c r="H198" s="27">
        <v>2.8999999999999999E-9</v>
      </c>
      <c r="I198" s="27">
        <v>3.1E-8</v>
      </c>
      <c r="J198" s="27" t="s">
        <v>877</v>
      </c>
      <c r="K198" s="27">
        <v>3.6999999999999999E-4</v>
      </c>
      <c r="L198" s="27">
        <v>4.0000000000000001E-8</v>
      </c>
      <c r="M198" s="27">
        <v>4.0000000000000001E-8</v>
      </c>
      <c r="N198" s="27">
        <v>1.6000000000000001E-8</v>
      </c>
      <c r="O198" s="27">
        <v>7.1999999999999996E-8</v>
      </c>
      <c r="P198" s="35">
        <v>1.7E-8</v>
      </c>
      <c r="Q198" s="75">
        <v>1.7E-8</v>
      </c>
      <c r="R198" s="81">
        <v>-157.37</v>
      </c>
      <c r="S198" s="63">
        <v>-153.41499999999999</v>
      </c>
      <c r="T198" s="82">
        <v>-157.37</v>
      </c>
    </row>
    <row r="199" spans="1:20" ht="15" customHeight="1" x14ac:dyDescent="0.15">
      <c r="A199" s="89" t="s">
        <v>334</v>
      </c>
      <c r="B199" s="90">
        <v>8230000</v>
      </c>
      <c r="C199" s="73">
        <v>7.8999999999999995E-7</v>
      </c>
      <c r="D199" s="27">
        <v>7.9999999999999996E-7</v>
      </c>
      <c r="E199" s="27">
        <v>6.7999999999999995E-7</v>
      </c>
      <c r="F199" s="27">
        <v>3.3999999999999997E-7</v>
      </c>
      <c r="G199" s="27">
        <v>1.6999999999999999E-7</v>
      </c>
      <c r="H199" s="27">
        <v>4.1999999999999999E-8</v>
      </c>
      <c r="I199" s="27">
        <v>3.9000000000000002E-7</v>
      </c>
      <c r="J199" s="27" t="s">
        <v>877</v>
      </c>
      <c r="K199" s="27" t="s">
        <v>877</v>
      </c>
      <c r="L199" s="27">
        <v>6.4000000000000001E-7</v>
      </c>
      <c r="M199" s="27">
        <v>6.4000000000000001E-7</v>
      </c>
      <c r="N199" s="27">
        <v>3.3000000000000002E-7</v>
      </c>
      <c r="O199" s="27">
        <v>1.5999999999999999E-6</v>
      </c>
      <c r="P199" s="35">
        <v>9.9E-8</v>
      </c>
      <c r="Q199" s="75">
        <v>9.8000000000000004E-8</v>
      </c>
      <c r="R199" s="81">
        <v>-157.37</v>
      </c>
      <c r="S199" s="63">
        <v>-153.41499999999999</v>
      </c>
      <c r="T199" s="82">
        <v>-157.37</v>
      </c>
    </row>
    <row r="200" spans="1:20" ht="15" customHeight="1" x14ac:dyDescent="0.15">
      <c r="A200" s="89" t="s">
        <v>336</v>
      </c>
      <c r="B200" s="90">
        <v>28300000</v>
      </c>
      <c r="C200" s="73">
        <v>1.9999999999999999E-6</v>
      </c>
      <c r="D200" s="27">
        <v>1.3999999999999999E-6</v>
      </c>
      <c r="E200" s="27">
        <v>1.3E-6</v>
      </c>
      <c r="F200" s="27">
        <v>9.9999999999999995E-7</v>
      </c>
      <c r="G200" s="27">
        <v>9.2999999999999999E-8</v>
      </c>
      <c r="H200" s="27">
        <v>6.8999999999999996E-8</v>
      </c>
      <c r="I200" s="27">
        <v>4.4999999999999998E-7</v>
      </c>
      <c r="J200" s="27" t="s">
        <v>877</v>
      </c>
      <c r="K200" s="27" t="s">
        <v>877</v>
      </c>
      <c r="L200" s="27">
        <v>1.1000000000000001E-6</v>
      </c>
      <c r="M200" s="27">
        <v>1.1000000000000001E-6</v>
      </c>
      <c r="N200" s="27">
        <v>9.5999999999999991E-7</v>
      </c>
      <c r="O200" s="27">
        <v>5.8000000000000004E-6</v>
      </c>
      <c r="P200" s="35">
        <v>2.7999999999999999E-8</v>
      </c>
      <c r="Q200" s="75">
        <v>2.7999999999999999E-8</v>
      </c>
      <c r="R200" s="81">
        <v>-157.37</v>
      </c>
      <c r="S200" s="63">
        <v>-153.41499999999999</v>
      </c>
      <c r="T200" s="82">
        <v>-157.37</v>
      </c>
    </row>
    <row r="201" spans="1:20" ht="15" customHeight="1" x14ac:dyDescent="0.15">
      <c r="A201" s="91" t="s">
        <v>338</v>
      </c>
      <c r="B201" s="90">
        <v>12500000</v>
      </c>
      <c r="C201" s="73">
        <v>1.2E-5</v>
      </c>
      <c r="D201" s="27">
        <v>1.1E-5</v>
      </c>
      <c r="E201" s="27">
        <v>9.7000000000000003E-6</v>
      </c>
      <c r="F201" s="27">
        <v>5.6999999999999996E-6</v>
      </c>
      <c r="G201" s="27">
        <v>1.5999999999999999E-6</v>
      </c>
      <c r="H201" s="27">
        <v>5.9999999999999997E-7</v>
      </c>
      <c r="I201" s="27">
        <v>4.6E-6</v>
      </c>
      <c r="J201" s="27" t="s">
        <v>877</v>
      </c>
      <c r="K201" s="27" t="s">
        <v>877</v>
      </c>
      <c r="L201" s="27">
        <v>8.4999999999999999E-6</v>
      </c>
      <c r="M201" s="27">
        <v>8.4999999999999999E-6</v>
      </c>
      <c r="N201" s="27">
        <v>5.5999999999999997E-6</v>
      </c>
      <c r="O201" s="27">
        <v>2.6999999999999999E-5</v>
      </c>
      <c r="P201" s="35">
        <v>7.8999999999999995E-7</v>
      </c>
      <c r="Q201" s="75">
        <v>7.8000000000000005E-7</v>
      </c>
      <c r="R201" s="81">
        <v>-157.37</v>
      </c>
      <c r="S201" s="63">
        <v>-153.41499999999999</v>
      </c>
      <c r="T201" s="82">
        <v>-157.37</v>
      </c>
    </row>
    <row r="202" spans="1:20" ht="15" customHeight="1" x14ac:dyDescent="0.15">
      <c r="A202" s="91" t="s">
        <v>340</v>
      </c>
      <c r="B202" s="90">
        <v>670549143.63802004</v>
      </c>
      <c r="C202" s="73">
        <v>8.6999999999999998E-8</v>
      </c>
      <c r="D202" s="27">
        <v>3.8000000000000003E-8</v>
      </c>
      <c r="E202" s="27">
        <v>2.9999999999999997E-8</v>
      </c>
      <c r="F202" s="27">
        <v>4.9999999999999998E-8</v>
      </c>
      <c r="G202" s="27">
        <v>7.3E-9</v>
      </c>
      <c r="H202" s="27">
        <v>2.7999999999999998E-9</v>
      </c>
      <c r="I202" s="27">
        <v>1.4E-8</v>
      </c>
      <c r="J202" s="27" t="s">
        <v>877</v>
      </c>
      <c r="K202" s="27" t="s">
        <v>877</v>
      </c>
      <c r="L202" s="27">
        <v>3.2999999999999998E-8</v>
      </c>
      <c r="M202" s="27">
        <v>3.2999999999999998E-8</v>
      </c>
      <c r="N202" s="27">
        <v>4.6000000000000002E-8</v>
      </c>
      <c r="O202" s="27">
        <v>4.7999999999999996E-7</v>
      </c>
      <c r="P202" s="35">
        <v>6.1E-9</v>
      </c>
      <c r="Q202" s="75">
        <v>6.1E-9</v>
      </c>
      <c r="R202" s="81">
        <v>-157.37</v>
      </c>
      <c r="S202" s="63">
        <v>-153.41499999999999</v>
      </c>
      <c r="T202" s="82">
        <v>-157.37</v>
      </c>
    </row>
    <row r="203" spans="1:20" ht="16" customHeight="1" x14ac:dyDescent="0.15">
      <c r="A203" s="89" t="s">
        <v>341</v>
      </c>
      <c r="B203" s="90">
        <v>4.3499999999999997E-2</v>
      </c>
      <c r="C203" s="73" t="s">
        <v>877</v>
      </c>
      <c r="D203" s="27" t="s">
        <v>877</v>
      </c>
      <c r="E203" s="27" t="s">
        <v>877</v>
      </c>
      <c r="F203" s="27" t="s">
        <v>877</v>
      </c>
      <c r="G203" s="27" t="s">
        <v>877</v>
      </c>
      <c r="H203" s="27" t="s">
        <v>877</v>
      </c>
      <c r="I203" s="27" t="s">
        <v>877</v>
      </c>
      <c r="J203" s="27" t="s">
        <v>877</v>
      </c>
      <c r="K203" s="27" t="s">
        <v>877</v>
      </c>
      <c r="L203" s="27" t="s">
        <v>877</v>
      </c>
      <c r="M203" s="27" t="s">
        <v>877</v>
      </c>
      <c r="N203" s="27" t="s">
        <v>877</v>
      </c>
      <c r="O203" s="27" t="s">
        <v>877</v>
      </c>
      <c r="P203" s="35" t="s">
        <v>877</v>
      </c>
      <c r="Q203" s="74" t="s">
        <v>877</v>
      </c>
      <c r="R203" s="81">
        <v>920</v>
      </c>
      <c r="S203" s="63">
        <v>3464</v>
      </c>
      <c r="T203" s="82">
        <v>3117.6</v>
      </c>
    </row>
    <row r="204" spans="1:20" ht="15" customHeight="1" x14ac:dyDescent="0.15">
      <c r="A204" s="91" t="s">
        <v>342</v>
      </c>
      <c r="B204" s="90">
        <v>556000</v>
      </c>
      <c r="C204" s="73">
        <v>8.6000000000000003E-5</v>
      </c>
      <c r="D204" s="27">
        <v>8.7000000000000001E-5</v>
      </c>
      <c r="E204" s="27">
        <v>7.6000000000000004E-5</v>
      </c>
      <c r="F204" s="27">
        <v>4.8999999999999998E-5</v>
      </c>
      <c r="G204" s="27">
        <v>2.3E-5</v>
      </c>
      <c r="H204" s="27">
        <v>7.9000000000000006E-6</v>
      </c>
      <c r="I204" s="27">
        <v>4.3000000000000002E-5</v>
      </c>
      <c r="J204" s="27" t="s">
        <v>877</v>
      </c>
      <c r="K204" s="27">
        <v>0.97</v>
      </c>
      <c r="L204" s="27">
        <v>6.8999999999999997E-5</v>
      </c>
      <c r="M204" s="27">
        <v>6.8999999999999997E-5</v>
      </c>
      <c r="N204" s="27">
        <v>4.8000000000000001E-5</v>
      </c>
      <c r="O204" s="27">
        <v>1.4999999999999999E-4</v>
      </c>
      <c r="P204" s="35">
        <v>1.8E-5</v>
      </c>
      <c r="Q204" s="75">
        <v>1.8E-5</v>
      </c>
      <c r="R204" s="81">
        <v>920</v>
      </c>
      <c r="S204" s="63">
        <v>3464</v>
      </c>
      <c r="T204" s="82">
        <v>3117.6</v>
      </c>
    </row>
    <row r="205" spans="1:20" ht="16" customHeight="1" x14ac:dyDescent="0.15">
      <c r="A205" s="89" t="s">
        <v>343</v>
      </c>
      <c r="B205" s="90">
        <v>5660000</v>
      </c>
      <c r="C205" s="73" t="s">
        <v>877</v>
      </c>
      <c r="D205" s="27" t="s">
        <v>877</v>
      </c>
      <c r="E205" s="27" t="s">
        <v>877</v>
      </c>
      <c r="F205" s="27" t="s">
        <v>877</v>
      </c>
      <c r="G205" s="27" t="s">
        <v>877</v>
      </c>
      <c r="H205" s="27" t="s">
        <v>877</v>
      </c>
      <c r="I205" s="27" t="s">
        <v>877</v>
      </c>
      <c r="J205" s="27" t="s">
        <v>877</v>
      </c>
      <c r="K205" s="27" t="s">
        <v>877</v>
      </c>
      <c r="L205" s="27" t="s">
        <v>877</v>
      </c>
      <c r="M205" s="27" t="s">
        <v>877</v>
      </c>
      <c r="N205" s="27" t="s">
        <v>877</v>
      </c>
      <c r="O205" s="27" t="s">
        <v>877</v>
      </c>
      <c r="P205" s="35" t="s">
        <v>877</v>
      </c>
      <c r="Q205" s="74" t="s">
        <v>877</v>
      </c>
      <c r="R205" s="81">
        <v>920</v>
      </c>
      <c r="S205" s="63">
        <v>3464</v>
      </c>
      <c r="T205" s="82">
        <v>3117.6</v>
      </c>
    </row>
    <row r="206" spans="1:20" ht="15" customHeight="1" x14ac:dyDescent="0.15">
      <c r="A206" s="91" t="s">
        <v>344</v>
      </c>
      <c r="B206" s="90">
        <v>14300000</v>
      </c>
      <c r="C206" s="73">
        <v>7.1999999999999997E-6</v>
      </c>
      <c r="D206" s="27">
        <v>5.0000000000000004E-6</v>
      </c>
      <c r="E206" s="27">
        <v>4.7999999999999998E-6</v>
      </c>
      <c r="F206" s="27">
        <v>4.1999999999999996E-6</v>
      </c>
      <c r="G206" s="27">
        <v>3.7E-7</v>
      </c>
      <c r="H206" s="27">
        <v>3.1E-7</v>
      </c>
      <c r="I206" s="27">
        <v>1.5999999999999999E-6</v>
      </c>
      <c r="J206" s="27" t="s">
        <v>877</v>
      </c>
      <c r="K206" s="27" t="s">
        <v>877</v>
      </c>
      <c r="L206" s="27">
        <v>3.8999999999999999E-6</v>
      </c>
      <c r="M206" s="27">
        <v>3.8999999999999999E-6</v>
      </c>
      <c r="N206" s="27">
        <v>3.9999999999999998E-6</v>
      </c>
      <c r="O206" s="27">
        <v>1.8E-5</v>
      </c>
      <c r="P206" s="35">
        <v>1.3E-7</v>
      </c>
      <c r="Q206" s="75">
        <v>1.3E-7</v>
      </c>
      <c r="R206" s="81">
        <v>920</v>
      </c>
      <c r="S206" s="63">
        <v>3464</v>
      </c>
      <c r="T206" s="82">
        <v>3117.6</v>
      </c>
    </row>
    <row r="207" spans="1:20" ht="16" customHeight="1" x14ac:dyDescent="0.15">
      <c r="A207" s="91" t="s">
        <v>345</v>
      </c>
      <c r="B207" s="90">
        <v>92400000</v>
      </c>
      <c r="C207" s="73" t="s">
        <v>877</v>
      </c>
      <c r="D207" s="27" t="s">
        <v>877</v>
      </c>
      <c r="E207" s="27" t="s">
        <v>877</v>
      </c>
      <c r="F207" s="27" t="s">
        <v>877</v>
      </c>
      <c r="G207" s="27" t="s">
        <v>877</v>
      </c>
      <c r="H207" s="27" t="s">
        <v>877</v>
      </c>
      <c r="I207" s="27" t="s">
        <v>877</v>
      </c>
      <c r="J207" s="27" t="s">
        <v>877</v>
      </c>
      <c r="K207" s="27" t="s">
        <v>877</v>
      </c>
      <c r="L207" s="27" t="s">
        <v>877</v>
      </c>
      <c r="M207" s="27" t="s">
        <v>877</v>
      </c>
      <c r="N207" s="27" t="s">
        <v>877</v>
      </c>
      <c r="O207" s="27" t="s">
        <v>877</v>
      </c>
      <c r="P207" s="35" t="s">
        <v>877</v>
      </c>
      <c r="Q207" s="74" t="s">
        <v>877</v>
      </c>
      <c r="R207" s="81">
        <v>920</v>
      </c>
      <c r="S207" s="63">
        <v>3464</v>
      </c>
      <c r="T207" s="82">
        <v>3117.6</v>
      </c>
    </row>
    <row r="208" spans="1:20" ht="16" customHeight="1" x14ac:dyDescent="0.15">
      <c r="A208" s="91" t="s">
        <v>346</v>
      </c>
      <c r="B208" s="90">
        <v>5.6500000000000003E-8</v>
      </c>
      <c r="C208" s="73" t="s">
        <v>877</v>
      </c>
      <c r="D208" s="27" t="s">
        <v>877</v>
      </c>
      <c r="E208" s="27" t="s">
        <v>877</v>
      </c>
      <c r="F208" s="27" t="s">
        <v>877</v>
      </c>
      <c r="G208" s="27" t="s">
        <v>877</v>
      </c>
      <c r="H208" s="27" t="s">
        <v>877</v>
      </c>
      <c r="I208" s="27" t="s">
        <v>877</v>
      </c>
      <c r="J208" s="27" t="s">
        <v>877</v>
      </c>
      <c r="K208" s="27" t="s">
        <v>877</v>
      </c>
      <c r="L208" s="27" t="s">
        <v>877</v>
      </c>
      <c r="M208" s="27" t="s">
        <v>877</v>
      </c>
      <c r="N208" s="27" t="s">
        <v>877</v>
      </c>
      <c r="O208" s="27" t="s">
        <v>877</v>
      </c>
      <c r="P208" s="35" t="s">
        <v>877</v>
      </c>
      <c r="Q208" s="74" t="s">
        <v>877</v>
      </c>
      <c r="R208" s="81">
        <v>1663</v>
      </c>
      <c r="S208" s="63">
        <v>3402</v>
      </c>
      <c r="T208" s="82">
        <v>3061.8</v>
      </c>
    </row>
    <row r="209" spans="1:20" ht="16" customHeight="1" x14ac:dyDescent="0.15">
      <c r="A209" s="91" t="s">
        <v>348</v>
      </c>
      <c r="B209" s="90">
        <v>4840000</v>
      </c>
      <c r="C209" s="73" t="s">
        <v>877</v>
      </c>
      <c r="D209" s="27" t="s">
        <v>877</v>
      </c>
      <c r="E209" s="27" t="s">
        <v>877</v>
      </c>
      <c r="F209" s="27" t="s">
        <v>877</v>
      </c>
      <c r="G209" s="27" t="s">
        <v>877</v>
      </c>
      <c r="H209" s="27" t="s">
        <v>877</v>
      </c>
      <c r="I209" s="27" t="s">
        <v>877</v>
      </c>
      <c r="J209" s="27" t="s">
        <v>877</v>
      </c>
      <c r="K209" s="27" t="s">
        <v>877</v>
      </c>
      <c r="L209" s="27" t="s">
        <v>877</v>
      </c>
      <c r="M209" s="27" t="s">
        <v>877</v>
      </c>
      <c r="N209" s="27" t="s">
        <v>877</v>
      </c>
      <c r="O209" s="27" t="s">
        <v>877</v>
      </c>
      <c r="P209" s="35" t="s">
        <v>877</v>
      </c>
      <c r="Q209" s="74" t="s">
        <v>877</v>
      </c>
      <c r="R209" s="81">
        <v>1663</v>
      </c>
      <c r="S209" s="63">
        <v>3402</v>
      </c>
      <c r="T209" s="82">
        <v>3061.8</v>
      </c>
    </row>
    <row r="210" spans="1:20" ht="16" customHeight="1" x14ac:dyDescent="0.15">
      <c r="A210" s="89" t="s">
        <v>350</v>
      </c>
      <c r="B210" s="90">
        <v>110000</v>
      </c>
      <c r="C210" s="73" t="s">
        <v>877</v>
      </c>
      <c r="D210" s="27" t="s">
        <v>877</v>
      </c>
      <c r="E210" s="27" t="s">
        <v>877</v>
      </c>
      <c r="F210" s="27" t="s">
        <v>877</v>
      </c>
      <c r="G210" s="27" t="s">
        <v>877</v>
      </c>
      <c r="H210" s="27" t="s">
        <v>877</v>
      </c>
      <c r="I210" s="27" t="s">
        <v>877</v>
      </c>
      <c r="J210" s="27" t="s">
        <v>877</v>
      </c>
      <c r="K210" s="27" t="s">
        <v>877</v>
      </c>
      <c r="L210" s="27" t="s">
        <v>877</v>
      </c>
      <c r="M210" s="27" t="s">
        <v>877</v>
      </c>
      <c r="N210" s="27" t="s">
        <v>877</v>
      </c>
      <c r="O210" s="27" t="s">
        <v>877</v>
      </c>
      <c r="P210" s="35" t="s">
        <v>877</v>
      </c>
      <c r="Q210" s="74" t="s">
        <v>877</v>
      </c>
      <c r="R210" s="81">
        <v>1663</v>
      </c>
      <c r="S210" s="63">
        <v>3402</v>
      </c>
      <c r="T210" s="82">
        <v>3061.8</v>
      </c>
    </row>
    <row r="211" spans="1:20" ht="16" customHeight="1" x14ac:dyDescent="0.15">
      <c r="A211" s="91" t="s">
        <v>352</v>
      </c>
      <c r="B211" s="90">
        <v>4590</v>
      </c>
      <c r="C211" s="73" t="s">
        <v>877</v>
      </c>
      <c r="D211" s="27" t="s">
        <v>877</v>
      </c>
      <c r="E211" s="27" t="s">
        <v>877</v>
      </c>
      <c r="F211" s="27" t="s">
        <v>877</v>
      </c>
      <c r="G211" s="27" t="s">
        <v>877</v>
      </c>
      <c r="H211" s="27" t="s">
        <v>877</v>
      </c>
      <c r="I211" s="27" t="s">
        <v>877</v>
      </c>
      <c r="J211" s="27" t="s">
        <v>877</v>
      </c>
      <c r="K211" s="27" t="s">
        <v>877</v>
      </c>
      <c r="L211" s="27" t="s">
        <v>877</v>
      </c>
      <c r="M211" s="27" t="s">
        <v>877</v>
      </c>
      <c r="N211" s="27" t="s">
        <v>877</v>
      </c>
      <c r="O211" s="27" t="s">
        <v>877</v>
      </c>
      <c r="P211" s="35" t="s">
        <v>877</v>
      </c>
      <c r="Q211" s="74" t="s">
        <v>877</v>
      </c>
      <c r="R211" s="81">
        <v>1663</v>
      </c>
      <c r="S211" s="63">
        <v>3402</v>
      </c>
      <c r="T211" s="82">
        <v>3061.8</v>
      </c>
    </row>
    <row r="212" spans="1:20" ht="16" customHeight="1" x14ac:dyDescent="0.15">
      <c r="A212" s="89" t="s">
        <v>353</v>
      </c>
      <c r="B212" s="90">
        <v>736153021.22803712</v>
      </c>
      <c r="C212" s="73" t="s">
        <v>877</v>
      </c>
      <c r="D212" s="27" t="s">
        <v>877</v>
      </c>
      <c r="E212" s="27" t="s">
        <v>877</v>
      </c>
      <c r="F212" s="27" t="s">
        <v>877</v>
      </c>
      <c r="G212" s="27" t="s">
        <v>877</v>
      </c>
      <c r="H212" s="27" t="s">
        <v>877</v>
      </c>
      <c r="I212" s="27" t="s">
        <v>877</v>
      </c>
      <c r="J212" s="27" t="s">
        <v>877</v>
      </c>
      <c r="K212" s="27" t="s">
        <v>877</v>
      </c>
      <c r="L212" s="27" t="s">
        <v>877</v>
      </c>
      <c r="M212" s="27" t="s">
        <v>877</v>
      </c>
      <c r="N212" s="27" t="s">
        <v>877</v>
      </c>
      <c r="O212" s="27" t="s">
        <v>877</v>
      </c>
      <c r="P212" s="35" t="s">
        <v>877</v>
      </c>
      <c r="Q212" s="74" t="s">
        <v>877</v>
      </c>
      <c r="R212" s="81">
        <v>650</v>
      </c>
      <c r="S212" s="63">
        <v>1090</v>
      </c>
      <c r="T212" s="82">
        <v>981</v>
      </c>
    </row>
    <row r="213" spans="1:20" ht="15" customHeight="1" x14ac:dyDescent="0.15">
      <c r="A213" s="89" t="s">
        <v>355</v>
      </c>
      <c r="B213" s="90">
        <v>1.82E-3</v>
      </c>
      <c r="C213" s="73">
        <v>6.9999999999999994E-5</v>
      </c>
      <c r="D213" s="27">
        <v>7.2000000000000002E-5</v>
      </c>
      <c r="E213" s="27">
        <v>6.2000000000000003E-5</v>
      </c>
      <c r="F213" s="27">
        <v>4.1E-5</v>
      </c>
      <c r="G213" s="27">
        <v>2.0000000000000002E-5</v>
      </c>
      <c r="H213" s="27">
        <v>6.9E-6</v>
      </c>
      <c r="I213" s="27">
        <v>3.6000000000000001E-5</v>
      </c>
      <c r="J213" s="27" t="s">
        <v>877</v>
      </c>
      <c r="K213" s="27" t="s">
        <v>877</v>
      </c>
      <c r="L213" s="27">
        <v>5.7000000000000003E-5</v>
      </c>
      <c r="M213" s="27">
        <v>5.7000000000000003E-5</v>
      </c>
      <c r="N213" s="27">
        <v>4.0000000000000003E-5</v>
      </c>
      <c r="O213" s="27">
        <v>1.2E-4</v>
      </c>
      <c r="P213" s="35">
        <v>1.7E-5</v>
      </c>
      <c r="Q213" s="75">
        <v>1.7E-5</v>
      </c>
      <c r="R213" s="81">
        <v>1246</v>
      </c>
      <c r="S213" s="63">
        <v>2061</v>
      </c>
      <c r="T213" s="82">
        <v>1854.9</v>
      </c>
    </row>
    <row r="214" spans="1:20" ht="15" customHeight="1" x14ac:dyDescent="0.15">
      <c r="A214" s="89" t="s">
        <v>357</v>
      </c>
      <c r="B214" s="90">
        <v>7740</v>
      </c>
      <c r="C214" s="73">
        <v>4.1000000000000003E-3</v>
      </c>
      <c r="D214" s="27">
        <v>4.1999999999999997E-3</v>
      </c>
      <c r="E214" s="27">
        <v>3.5999999999999999E-3</v>
      </c>
      <c r="F214" s="27">
        <v>2.3999999999999998E-3</v>
      </c>
      <c r="G214" s="27">
        <v>1.1000000000000001E-3</v>
      </c>
      <c r="H214" s="27">
        <v>4.0000000000000002E-4</v>
      </c>
      <c r="I214" s="27">
        <v>2.0999999999999999E-3</v>
      </c>
      <c r="J214" s="27" t="s">
        <v>877</v>
      </c>
      <c r="K214" s="27">
        <v>41</v>
      </c>
      <c r="L214" s="27">
        <v>3.3E-3</v>
      </c>
      <c r="M214" s="27">
        <v>3.3E-3</v>
      </c>
      <c r="N214" s="27">
        <v>2.3E-3</v>
      </c>
      <c r="O214" s="27">
        <v>6.7999999999999996E-3</v>
      </c>
      <c r="P214" s="35">
        <v>9.7000000000000005E-4</v>
      </c>
      <c r="Q214" s="75">
        <v>9.7000000000000005E-4</v>
      </c>
      <c r="R214" s="81">
        <v>1246</v>
      </c>
      <c r="S214" s="63">
        <v>2061</v>
      </c>
      <c r="T214" s="82">
        <v>1854.9</v>
      </c>
    </row>
    <row r="215" spans="1:20" ht="15" customHeight="1" x14ac:dyDescent="0.15">
      <c r="A215" s="89" t="s">
        <v>359</v>
      </c>
      <c r="B215" s="90">
        <v>21700000</v>
      </c>
      <c r="C215" s="73">
        <v>8.3000000000000002E-6</v>
      </c>
      <c r="D215" s="27">
        <v>6.7000000000000002E-6</v>
      </c>
      <c r="E215" s="27">
        <v>6.2999999999999998E-6</v>
      </c>
      <c r="F215" s="27">
        <v>4.6999999999999999E-6</v>
      </c>
      <c r="G215" s="27">
        <v>8.0999999999999997E-7</v>
      </c>
      <c r="H215" s="27">
        <v>4.5999999999999999E-7</v>
      </c>
      <c r="I215" s="27">
        <v>2.5000000000000002E-6</v>
      </c>
      <c r="J215" s="27" t="s">
        <v>877</v>
      </c>
      <c r="K215" s="27" t="s">
        <v>877</v>
      </c>
      <c r="L215" s="27">
        <v>5.2000000000000002E-6</v>
      </c>
      <c r="M215" s="27">
        <v>5.2000000000000002E-6</v>
      </c>
      <c r="N215" s="27">
        <v>4.6E-6</v>
      </c>
      <c r="O215" s="27">
        <v>1.9000000000000001E-5</v>
      </c>
      <c r="P215" s="35">
        <v>3.8000000000000001E-7</v>
      </c>
      <c r="Q215" s="75">
        <v>3.8000000000000001E-7</v>
      </c>
      <c r="R215" s="81">
        <v>1246</v>
      </c>
      <c r="S215" s="63">
        <v>2061</v>
      </c>
      <c r="T215" s="82">
        <v>1854.9</v>
      </c>
    </row>
    <row r="216" spans="1:20" ht="15" customHeight="1" x14ac:dyDescent="0.15">
      <c r="A216" s="89" t="s">
        <v>361</v>
      </c>
      <c r="B216" s="90">
        <v>1.1000000000000001</v>
      </c>
      <c r="C216" s="73">
        <v>2.8999999999999998E-3</v>
      </c>
      <c r="D216" s="27">
        <v>3.0000000000000001E-3</v>
      </c>
      <c r="E216" s="27">
        <v>2.5999999999999999E-3</v>
      </c>
      <c r="F216" s="27">
        <v>1.6999999999999999E-3</v>
      </c>
      <c r="G216" s="27">
        <v>8.0999999999999996E-4</v>
      </c>
      <c r="H216" s="27">
        <v>2.7999999999999998E-4</v>
      </c>
      <c r="I216" s="27">
        <v>1.5E-3</v>
      </c>
      <c r="J216" s="27" t="s">
        <v>877</v>
      </c>
      <c r="K216" s="27" t="s">
        <v>877</v>
      </c>
      <c r="L216" s="27">
        <v>2.3E-3</v>
      </c>
      <c r="M216" s="27">
        <v>2.3E-3</v>
      </c>
      <c r="N216" s="27">
        <v>1.6000000000000001E-3</v>
      </c>
      <c r="O216" s="27">
        <v>4.7999999999999996E-3</v>
      </c>
      <c r="P216" s="35">
        <v>6.8999999999999997E-4</v>
      </c>
      <c r="Q216" s="75">
        <v>6.8000000000000005E-4</v>
      </c>
      <c r="R216" s="81">
        <v>2622</v>
      </c>
      <c r="S216" s="63">
        <v>4639</v>
      </c>
      <c r="T216" s="82">
        <v>4175.1000000000004</v>
      </c>
    </row>
    <row r="217" spans="1:20" ht="16" customHeight="1" x14ac:dyDescent="0.15">
      <c r="A217" s="89" t="s">
        <v>363</v>
      </c>
      <c r="B217" s="90">
        <v>4920000</v>
      </c>
      <c r="C217" s="73" t="s">
        <v>877</v>
      </c>
      <c r="D217" s="27" t="s">
        <v>877</v>
      </c>
      <c r="E217" s="27" t="s">
        <v>877</v>
      </c>
      <c r="F217" s="27" t="s">
        <v>877</v>
      </c>
      <c r="G217" s="27" t="s">
        <v>877</v>
      </c>
      <c r="H217" s="27" t="s">
        <v>877</v>
      </c>
      <c r="I217" s="27" t="s">
        <v>877</v>
      </c>
      <c r="J217" s="27" t="s">
        <v>877</v>
      </c>
      <c r="K217" s="27" t="s">
        <v>877</v>
      </c>
      <c r="L217" s="27" t="s">
        <v>877</v>
      </c>
      <c r="M217" s="27" t="s">
        <v>877</v>
      </c>
      <c r="N217" s="27" t="s">
        <v>877</v>
      </c>
      <c r="O217" s="27" t="s">
        <v>877</v>
      </c>
      <c r="P217" s="35" t="s">
        <v>877</v>
      </c>
      <c r="Q217" s="74" t="s">
        <v>877</v>
      </c>
      <c r="R217" s="81">
        <v>2622</v>
      </c>
      <c r="S217" s="63">
        <v>4639</v>
      </c>
      <c r="T217" s="82">
        <v>4175.1000000000004</v>
      </c>
    </row>
    <row r="218" spans="1:20" ht="15" customHeight="1" x14ac:dyDescent="0.15">
      <c r="A218" s="91" t="s">
        <v>365</v>
      </c>
      <c r="B218" s="90">
        <v>480000</v>
      </c>
      <c r="C218" s="73">
        <v>2.8E-5</v>
      </c>
      <c r="D218" s="27">
        <v>2.9E-5</v>
      </c>
      <c r="E218" s="27">
        <v>2.5000000000000001E-5</v>
      </c>
      <c r="F218" s="27">
        <v>1.5E-5</v>
      </c>
      <c r="G218" s="27">
        <v>7.7000000000000008E-6</v>
      </c>
      <c r="H218" s="27">
        <v>2.6000000000000001E-6</v>
      </c>
      <c r="I218" s="27">
        <v>1.4E-5</v>
      </c>
      <c r="J218" s="27" t="s">
        <v>877</v>
      </c>
      <c r="K218" s="27">
        <v>0.32</v>
      </c>
      <c r="L218" s="27">
        <v>2.3E-5</v>
      </c>
      <c r="M218" s="27">
        <v>2.3E-5</v>
      </c>
      <c r="N218" s="27">
        <v>1.5E-5</v>
      </c>
      <c r="O218" s="27">
        <v>4.8999999999999998E-5</v>
      </c>
      <c r="P218" s="35">
        <v>6.1999999999999999E-6</v>
      </c>
      <c r="Q218" s="75">
        <v>6.1999999999999999E-6</v>
      </c>
      <c r="R218" s="81">
        <v>2622</v>
      </c>
      <c r="S218" s="63">
        <v>4639</v>
      </c>
      <c r="T218" s="82">
        <v>4175.1000000000004</v>
      </c>
    </row>
    <row r="219" spans="1:20" ht="16" customHeight="1" x14ac:dyDescent="0.15">
      <c r="A219" s="91" t="s">
        <v>367</v>
      </c>
      <c r="B219" s="90">
        <v>127000000</v>
      </c>
      <c r="C219" s="73" t="s">
        <v>877</v>
      </c>
      <c r="D219" s="27" t="s">
        <v>877</v>
      </c>
      <c r="E219" s="27" t="s">
        <v>877</v>
      </c>
      <c r="F219" s="27" t="s">
        <v>877</v>
      </c>
      <c r="G219" s="27" t="s">
        <v>877</v>
      </c>
      <c r="H219" s="27" t="s">
        <v>877</v>
      </c>
      <c r="I219" s="27" t="s">
        <v>877</v>
      </c>
      <c r="J219" s="27" t="s">
        <v>877</v>
      </c>
      <c r="K219" s="27" t="s">
        <v>877</v>
      </c>
      <c r="L219" s="27" t="s">
        <v>877</v>
      </c>
      <c r="M219" s="27" t="s">
        <v>877</v>
      </c>
      <c r="N219" s="27" t="s">
        <v>877</v>
      </c>
      <c r="O219" s="27" t="s">
        <v>877</v>
      </c>
      <c r="P219" s="35" t="s">
        <v>877</v>
      </c>
      <c r="Q219" s="74" t="s">
        <v>877</v>
      </c>
      <c r="R219" s="81">
        <v>2622</v>
      </c>
      <c r="S219" s="63">
        <v>4639</v>
      </c>
      <c r="T219" s="82">
        <v>4175.1000000000004</v>
      </c>
    </row>
    <row r="220" spans="1:20" ht="16" customHeight="1" x14ac:dyDescent="0.15">
      <c r="A220" s="89" t="s">
        <v>369</v>
      </c>
      <c r="B220" s="90">
        <v>163099472.86041901</v>
      </c>
      <c r="C220" s="73" t="s">
        <v>877</v>
      </c>
      <c r="D220" s="27" t="s">
        <v>877</v>
      </c>
      <c r="E220" s="27" t="s">
        <v>877</v>
      </c>
      <c r="F220" s="27" t="s">
        <v>877</v>
      </c>
      <c r="G220" s="27" t="s">
        <v>877</v>
      </c>
      <c r="H220" s="27" t="s">
        <v>877</v>
      </c>
      <c r="I220" s="27" t="s">
        <v>877</v>
      </c>
      <c r="J220" s="27" t="s">
        <v>877</v>
      </c>
      <c r="K220" s="27" t="s">
        <v>877</v>
      </c>
      <c r="L220" s="27" t="s">
        <v>877</v>
      </c>
      <c r="M220" s="27" t="s">
        <v>877</v>
      </c>
      <c r="N220" s="27" t="s">
        <v>877</v>
      </c>
      <c r="O220" s="27" t="s">
        <v>877</v>
      </c>
      <c r="P220" s="35" t="s">
        <v>877</v>
      </c>
      <c r="Q220" s="74" t="s">
        <v>877</v>
      </c>
      <c r="R220" s="81">
        <v>2622</v>
      </c>
      <c r="S220" s="63">
        <v>4639</v>
      </c>
      <c r="T220" s="82">
        <v>4175.1000000000004</v>
      </c>
    </row>
    <row r="221" spans="1:20" ht="15" customHeight="1" x14ac:dyDescent="0.15">
      <c r="A221" s="89" t="s">
        <v>371</v>
      </c>
      <c r="B221" s="90">
        <v>6250</v>
      </c>
      <c r="C221" s="73">
        <v>3.7999999999999999E-2</v>
      </c>
      <c r="D221" s="27">
        <v>3.9E-2</v>
      </c>
      <c r="E221" s="27">
        <v>3.4000000000000002E-2</v>
      </c>
      <c r="F221" s="27">
        <v>2.1999999999999999E-2</v>
      </c>
      <c r="G221" s="27">
        <v>1.0999999999999999E-2</v>
      </c>
      <c r="H221" s="27">
        <v>3.7000000000000002E-3</v>
      </c>
      <c r="I221" s="27">
        <v>0.02</v>
      </c>
      <c r="J221" s="27" t="s">
        <v>877</v>
      </c>
      <c r="K221" s="27" t="s">
        <v>877</v>
      </c>
      <c r="L221" s="27">
        <v>3.1E-2</v>
      </c>
      <c r="M221" s="27">
        <v>3.1E-2</v>
      </c>
      <c r="N221" s="27">
        <v>2.1000000000000001E-2</v>
      </c>
      <c r="O221" s="27">
        <v>6.4000000000000001E-2</v>
      </c>
      <c r="P221" s="35">
        <v>9.1000000000000004E-3</v>
      </c>
      <c r="Q221" s="75">
        <v>8.9999999999999993E-3</v>
      </c>
      <c r="R221" s="81">
        <v>97.793999999999997</v>
      </c>
      <c r="S221" s="63">
        <v>882.94</v>
      </c>
      <c r="T221" s="82">
        <v>794.64600000000007</v>
      </c>
    </row>
    <row r="222" spans="1:20" ht="15" customHeight="1" x14ac:dyDescent="0.15">
      <c r="A222" s="89" t="s">
        <v>373</v>
      </c>
      <c r="B222" s="90">
        <v>8700000</v>
      </c>
      <c r="C222" s="73">
        <v>6.2000000000000003E-5</v>
      </c>
      <c r="D222" s="27">
        <v>6.2000000000000003E-5</v>
      </c>
      <c r="E222" s="27">
        <v>5.3999999999999998E-5</v>
      </c>
      <c r="F222" s="27">
        <v>3.4999999999999997E-5</v>
      </c>
      <c r="G222" s="27">
        <v>1.4E-5</v>
      </c>
      <c r="H222" s="27">
        <v>5.3000000000000001E-6</v>
      </c>
      <c r="I222" s="27">
        <v>2.9E-5</v>
      </c>
      <c r="J222" s="27" t="s">
        <v>877</v>
      </c>
      <c r="K222" s="27" t="s">
        <v>877</v>
      </c>
      <c r="L222" s="27">
        <v>4.8999999999999998E-5</v>
      </c>
      <c r="M222" s="27">
        <v>4.8999999999999998E-5</v>
      </c>
      <c r="N222" s="27">
        <v>3.4E-5</v>
      </c>
      <c r="O222" s="27">
        <v>1.1E-4</v>
      </c>
      <c r="P222" s="35">
        <v>1.1E-5</v>
      </c>
      <c r="Q222" s="75">
        <v>1.1E-5</v>
      </c>
      <c r="R222" s="81">
        <v>97.793999999999997</v>
      </c>
      <c r="S222" s="63">
        <v>882.94</v>
      </c>
      <c r="T222" s="82">
        <v>794.64600000000007</v>
      </c>
    </row>
    <row r="223" spans="1:20" ht="16" customHeight="1" x14ac:dyDescent="0.15">
      <c r="A223" s="89" t="s">
        <v>375</v>
      </c>
      <c r="B223" s="90">
        <v>1.120362370922268E-4</v>
      </c>
      <c r="C223" s="73" t="s">
        <v>877</v>
      </c>
      <c r="D223" s="27" t="s">
        <v>877</v>
      </c>
      <c r="E223" s="27" t="s">
        <v>877</v>
      </c>
      <c r="F223" s="27" t="s">
        <v>877</v>
      </c>
      <c r="G223" s="27" t="s">
        <v>877</v>
      </c>
      <c r="H223" s="27" t="s">
        <v>877</v>
      </c>
      <c r="I223" s="27" t="s">
        <v>877</v>
      </c>
      <c r="J223" s="27" t="s">
        <v>877</v>
      </c>
      <c r="K223" s="27" t="s">
        <v>877</v>
      </c>
      <c r="L223" s="27" t="s">
        <v>877</v>
      </c>
      <c r="M223" s="27" t="s">
        <v>877</v>
      </c>
      <c r="N223" s="27" t="s">
        <v>877</v>
      </c>
      <c r="O223" s="27" t="s">
        <v>877</v>
      </c>
      <c r="P223" s="35" t="s">
        <v>877</v>
      </c>
      <c r="Q223" s="74" t="s">
        <v>877</v>
      </c>
      <c r="R223" s="81">
        <v>2477</v>
      </c>
      <c r="S223" s="63">
        <v>4741</v>
      </c>
      <c r="T223" s="82">
        <v>4266.9000000000005</v>
      </c>
    </row>
    <row r="224" spans="1:20" ht="16" customHeight="1" x14ac:dyDescent="0.15">
      <c r="A224" s="89" t="s">
        <v>377</v>
      </c>
      <c r="B224" s="90">
        <v>139802.45920114269</v>
      </c>
      <c r="C224" s="73" t="s">
        <v>877</v>
      </c>
      <c r="D224" s="27" t="s">
        <v>877</v>
      </c>
      <c r="E224" s="27" t="s">
        <v>877</v>
      </c>
      <c r="F224" s="27" t="s">
        <v>877</v>
      </c>
      <c r="G224" s="27" t="s">
        <v>877</v>
      </c>
      <c r="H224" s="27" t="s">
        <v>877</v>
      </c>
      <c r="I224" s="27" t="s">
        <v>877</v>
      </c>
      <c r="J224" s="27" t="s">
        <v>877</v>
      </c>
      <c r="K224" s="27" t="s">
        <v>877</v>
      </c>
      <c r="L224" s="27" t="s">
        <v>877</v>
      </c>
      <c r="M224" s="27" t="s">
        <v>877</v>
      </c>
      <c r="N224" s="27" t="s">
        <v>877</v>
      </c>
      <c r="O224" s="27" t="s">
        <v>877</v>
      </c>
      <c r="P224" s="35" t="s">
        <v>877</v>
      </c>
      <c r="Q224" s="74" t="s">
        <v>877</v>
      </c>
      <c r="R224" s="81">
        <v>2477</v>
      </c>
      <c r="S224" s="63">
        <v>4741</v>
      </c>
      <c r="T224" s="82">
        <v>4266.9000000000005</v>
      </c>
    </row>
    <row r="225" spans="1:20" ht="15" customHeight="1" x14ac:dyDescent="0.15">
      <c r="A225" s="89" t="s">
        <v>379</v>
      </c>
      <c r="B225" s="90">
        <v>283</v>
      </c>
      <c r="C225" s="73">
        <v>6.9999999999999994E-5</v>
      </c>
      <c r="D225" s="27">
        <v>7.2000000000000002E-5</v>
      </c>
      <c r="E225" s="27">
        <v>6.2000000000000003E-5</v>
      </c>
      <c r="F225" s="27">
        <v>4.0000000000000003E-5</v>
      </c>
      <c r="G225" s="27">
        <v>2.0000000000000002E-5</v>
      </c>
      <c r="H225" s="27">
        <v>6.8000000000000001E-6</v>
      </c>
      <c r="I225" s="27">
        <v>3.6000000000000001E-5</v>
      </c>
      <c r="J225" s="27" t="s">
        <v>877</v>
      </c>
      <c r="K225" s="27">
        <v>0.73</v>
      </c>
      <c r="L225" s="27">
        <v>5.7000000000000003E-5</v>
      </c>
      <c r="M225" s="27">
        <v>5.7000000000000003E-5</v>
      </c>
      <c r="N225" s="27">
        <v>3.8999999999999999E-5</v>
      </c>
      <c r="O225" s="27">
        <v>1.2E-4</v>
      </c>
      <c r="P225" s="35">
        <v>1.7E-5</v>
      </c>
      <c r="Q225" s="75">
        <v>1.7E-5</v>
      </c>
      <c r="R225" s="81">
        <v>2477</v>
      </c>
      <c r="S225" s="63">
        <v>4741</v>
      </c>
      <c r="T225" s="82">
        <v>4266.9000000000005</v>
      </c>
    </row>
    <row r="226" spans="1:20" ht="15" customHeight="1" x14ac:dyDescent="0.15">
      <c r="A226" s="89" t="s">
        <v>381</v>
      </c>
      <c r="B226" s="90">
        <v>0.187</v>
      </c>
      <c r="C226" s="73">
        <v>0.26</v>
      </c>
      <c r="D226" s="27">
        <v>0.27</v>
      </c>
      <c r="E226" s="27">
        <v>0.23</v>
      </c>
      <c r="F226" s="27">
        <v>0.15</v>
      </c>
      <c r="G226" s="27">
        <v>7.3999999999999996E-2</v>
      </c>
      <c r="H226" s="27">
        <v>2.5999999999999999E-2</v>
      </c>
      <c r="I226" s="27">
        <v>0.14000000000000001</v>
      </c>
      <c r="J226" s="27" t="s">
        <v>877</v>
      </c>
      <c r="K226" s="27">
        <v>2700</v>
      </c>
      <c r="L226" s="27">
        <v>0.21</v>
      </c>
      <c r="M226" s="27">
        <v>0.21</v>
      </c>
      <c r="N226" s="27">
        <v>0.15</v>
      </c>
      <c r="O226" s="27">
        <v>0.44</v>
      </c>
      <c r="P226" s="35">
        <v>6.3E-2</v>
      </c>
      <c r="Q226" s="75">
        <v>6.2E-2</v>
      </c>
      <c r="R226" s="81">
        <v>2477</v>
      </c>
      <c r="S226" s="63">
        <v>4741</v>
      </c>
      <c r="T226" s="82">
        <v>4266.9000000000005</v>
      </c>
    </row>
    <row r="227" spans="1:20" ht="15" customHeight="1" x14ac:dyDescent="0.15">
      <c r="A227" s="89" t="s">
        <v>383</v>
      </c>
      <c r="B227" s="90">
        <v>39100</v>
      </c>
      <c r="C227" s="73">
        <v>4.8000000000000001E-4</v>
      </c>
      <c r="D227" s="27">
        <v>4.8999999999999998E-4</v>
      </c>
      <c r="E227" s="27">
        <v>4.2999999999999999E-4</v>
      </c>
      <c r="F227" s="27">
        <v>2.7999999999999998E-4</v>
      </c>
      <c r="G227" s="27">
        <v>1.3999999999999999E-4</v>
      </c>
      <c r="H227" s="27">
        <v>4.6999999999999997E-5</v>
      </c>
      <c r="I227" s="27">
        <v>2.5000000000000001E-4</v>
      </c>
      <c r="J227" s="27" t="s">
        <v>877</v>
      </c>
      <c r="K227" s="27">
        <v>4.9000000000000004</v>
      </c>
      <c r="L227" s="27">
        <v>3.8999999999999999E-4</v>
      </c>
      <c r="M227" s="27">
        <v>3.8999999999999999E-4</v>
      </c>
      <c r="N227" s="27">
        <v>2.7E-4</v>
      </c>
      <c r="O227" s="27">
        <v>8.0999999999999996E-4</v>
      </c>
      <c r="P227" s="35">
        <v>1.1E-4</v>
      </c>
      <c r="Q227" s="75">
        <v>1.1E-4</v>
      </c>
      <c r="R227" s="81">
        <v>2477</v>
      </c>
      <c r="S227" s="63">
        <v>4741</v>
      </c>
      <c r="T227" s="82">
        <v>4266.9000000000005</v>
      </c>
    </row>
    <row r="228" spans="1:20" ht="15" customHeight="1" x14ac:dyDescent="0.15">
      <c r="A228" s="89" t="s">
        <v>385</v>
      </c>
      <c r="B228" s="90">
        <v>381000</v>
      </c>
      <c r="C228" s="73">
        <v>5.7000000000000003E-5</v>
      </c>
      <c r="D228" s="27">
        <v>5.8999999999999998E-5</v>
      </c>
      <c r="E228" s="27">
        <v>5.1E-5</v>
      </c>
      <c r="F228" s="27">
        <v>3.3000000000000003E-5</v>
      </c>
      <c r="G228" s="27">
        <v>1.5999999999999999E-5</v>
      </c>
      <c r="H228" s="27">
        <v>5.4999999999999999E-6</v>
      </c>
      <c r="I228" s="27">
        <v>3.0000000000000001E-5</v>
      </c>
      <c r="J228" s="27" t="s">
        <v>877</v>
      </c>
      <c r="K228" s="27" t="s">
        <v>877</v>
      </c>
      <c r="L228" s="27">
        <v>4.6E-5</v>
      </c>
      <c r="M228" s="27">
        <v>4.6E-5</v>
      </c>
      <c r="N228" s="27">
        <v>3.1999999999999999E-5</v>
      </c>
      <c r="O228" s="27">
        <v>9.7999999999999997E-5</v>
      </c>
      <c r="P228" s="35">
        <v>1.2999999999999999E-5</v>
      </c>
      <c r="Q228" s="75">
        <v>1.2999999999999999E-5</v>
      </c>
      <c r="R228" s="81">
        <v>2477</v>
      </c>
      <c r="S228" s="63">
        <v>4741</v>
      </c>
      <c r="T228" s="82">
        <v>4266.9000000000005</v>
      </c>
    </row>
    <row r="229" spans="1:20" ht="15" customHeight="1" x14ac:dyDescent="0.15">
      <c r="A229" s="89" t="s">
        <v>386</v>
      </c>
      <c r="B229" s="90">
        <v>1400000</v>
      </c>
      <c r="C229" s="73">
        <v>5.5999999999999999E-5</v>
      </c>
      <c r="D229" s="27">
        <v>5.7000000000000003E-5</v>
      </c>
      <c r="E229" s="27">
        <v>4.8999999999999998E-5</v>
      </c>
      <c r="F229" s="27">
        <v>3.1999999999999999E-5</v>
      </c>
      <c r="G229" s="27">
        <v>1.4E-5</v>
      </c>
      <c r="H229" s="27">
        <v>5.0000000000000004E-6</v>
      </c>
      <c r="I229" s="27">
        <v>2.6999999999999999E-5</v>
      </c>
      <c r="J229" s="27" t="s">
        <v>877</v>
      </c>
      <c r="K229" s="27" t="s">
        <v>877</v>
      </c>
      <c r="L229" s="27">
        <v>4.5000000000000003E-5</v>
      </c>
      <c r="M229" s="27">
        <v>4.5000000000000003E-5</v>
      </c>
      <c r="N229" s="27">
        <v>3.1000000000000001E-5</v>
      </c>
      <c r="O229" s="27">
        <v>1E-4</v>
      </c>
      <c r="P229" s="35">
        <v>1.1E-5</v>
      </c>
      <c r="Q229" s="75">
        <v>1.1E-5</v>
      </c>
      <c r="R229" s="81">
        <v>2477</v>
      </c>
      <c r="S229" s="63">
        <v>4741</v>
      </c>
      <c r="T229" s="82">
        <v>4266.9000000000005</v>
      </c>
    </row>
    <row r="230" spans="1:20" ht="15" customHeight="1" x14ac:dyDescent="0.15">
      <c r="A230" s="91" t="s">
        <v>388</v>
      </c>
      <c r="B230" s="90">
        <v>26900000</v>
      </c>
      <c r="C230" s="73">
        <v>1.5999999999999999E-6</v>
      </c>
      <c r="D230" s="27">
        <v>9.9999999999999995E-7</v>
      </c>
      <c r="E230" s="27">
        <v>9.7000000000000003E-7</v>
      </c>
      <c r="F230" s="27">
        <v>9.4E-7</v>
      </c>
      <c r="G230" s="27">
        <v>5.5000000000000003E-8</v>
      </c>
      <c r="H230" s="27">
        <v>6.1000000000000004E-8</v>
      </c>
      <c r="I230" s="27">
        <v>3.1E-7</v>
      </c>
      <c r="J230" s="27" t="s">
        <v>877</v>
      </c>
      <c r="K230" s="27" t="s">
        <v>877</v>
      </c>
      <c r="L230" s="27">
        <v>7.8999999999999995E-7</v>
      </c>
      <c r="M230" s="27">
        <v>7.8999999999999995E-7</v>
      </c>
      <c r="N230" s="27">
        <v>8.8999999999999995E-7</v>
      </c>
      <c r="O230" s="27">
        <v>4.3000000000000003E-6</v>
      </c>
      <c r="P230" s="35">
        <v>1.7E-8</v>
      </c>
      <c r="Q230" s="75">
        <v>1.7E-8</v>
      </c>
      <c r="R230" s="81">
        <v>2477</v>
      </c>
      <c r="S230" s="63">
        <v>4741</v>
      </c>
      <c r="T230" s="82">
        <v>4266.9000000000005</v>
      </c>
    </row>
    <row r="231" spans="1:20" ht="16" customHeight="1" x14ac:dyDescent="0.15">
      <c r="A231" s="91" t="s">
        <v>389</v>
      </c>
      <c r="B231" s="90">
        <v>37392778.060014904</v>
      </c>
      <c r="C231" s="73" t="s">
        <v>877</v>
      </c>
      <c r="D231" s="27" t="s">
        <v>877</v>
      </c>
      <c r="E231" s="27" t="s">
        <v>877</v>
      </c>
      <c r="F231" s="27" t="s">
        <v>877</v>
      </c>
      <c r="G231" s="27" t="s">
        <v>877</v>
      </c>
      <c r="H231" s="27" t="s">
        <v>877</v>
      </c>
      <c r="I231" s="27" t="s">
        <v>877</v>
      </c>
      <c r="J231" s="27" t="s">
        <v>877</v>
      </c>
      <c r="K231" s="27" t="s">
        <v>877</v>
      </c>
      <c r="L231" s="27" t="s">
        <v>877</v>
      </c>
      <c r="M231" s="27" t="s">
        <v>877</v>
      </c>
      <c r="N231" s="27" t="s">
        <v>877</v>
      </c>
      <c r="O231" s="27" t="s">
        <v>877</v>
      </c>
      <c r="P231" s="35" t="s">
        <v>877</v>
      </c>
      <c r="Q231" s="74" t="s">
        <v>877</v>
      </c>
      <c r="R231" s="81">
        <v>2477</v>
      </c>
      <c r="S231" s="63">
        <v>4741</v>
      </c>
      <c r="T231" s="82">
        <v>4266.9000000000005</v>
      </c>
    </row>
    <row r="232" spans="1:20" ht="16" customHeight="1" x14ac:dyDescent="0.15">
      <c r="A232" s="91" t="s">
        <v>390</v>
      </c>
      <c r="B232" s="90">
        <v>7595493027.0270271</v>
      </c>
      <c r="C232" s="73" t="s">
        <v>877</v>
      </c>
      <c r="D232" s="27" t="s">
        <v>877</v>
      </c>
      <c r="E232" s="27" t="s">
        <v>877</v>
      </c>
      <c r="F232" s="27" t="s">
        <v>877</v>
      </c>
      <c r="G232" s="27" t="s">
        <v>877</v>
      </c>
      <c r="H232" s="27" t="s">
        <v>877</v>
      </c>
      <c r="I232" s="27" t="s">
        <v>877</v>
      </c>
      <c r="J232" s="27" t="s">
        <v>877</v>
      </c>
      <c r="K232" s="27" t="s">
        <v>877</v>
      </c>
      <c r="L232" s="27" t="s">
        <v>877</v>
      </c>
      <c r="M232" s="27" t="s">
        <v>877</v>
      </c>
      <c r="N232" s="27" t="s">
        <v>877</v>
      </c>
      <c r="O232" s="27" t="s">
        <v>877</v>
      </c>
      <c r="P232" s="35" t="s">
        <v>877</v>
      </c>
      <c r="Q232" s="74" t="s">
        <v>877</v>
      </c>
      <c r="R232" s="81">
        <v>2477</v>
      </c>
      <c r="S232" s="63">
        <v>4741</v>
      </c>
      <c r="T232" s="82">
        <v>4266.9000000000005</v>
      </c>
    </row>
    <row r="233" spans="1:20" ht="16" customHeight="1" x14ac:dyDescent="0.15">
      <c r="A233" s="89" t="s">
        <v>391</v>
      </c>
      <c r="B233" s="90">
        <v>730335867.98336792</v>
      </c>
      <c r="C233" s="73" t="s">
        <v>877</v>
      </c>
      <c r="D233" s="27" t="s">
        <v>877</v>
      </c>
      <c r="E233" s="27" t="s">
        <v>877</v>
      </c>
      <c r="F233" s="27" t="s">
        <v>877</v>
      </c>
      <c r="G233" s="27" t="s">
        <v>877</v>
      </c>
      <c r="H233" s="27" t="s">
        <v>877</v>
      </c>
      <c r="I233" s="27" t="s">
        <v>877</v>
      </c>
      <c r="J233" s="27" t="s">
        <v>877</v>
      </c>
      <c r="K233" s="27" t="s">
        <v>877</v>
      </c>
      <c r="L233" s="27" t="s">
        <v>877</v>
      </c>
      <c r="M233" s="27" t="s">
        <v>877</v>
      </c>
      <c r="N233" s="27" t="s">
        <v>877</v>
      </c>
      <c r="O233" s="27" t="s">
        <v>877</v>
      </c>
      <c r="P233" s="35" t="s">
        <v>877</v>
      </c>
      <c r="Q233" s="74" t="s">
        <v>877</v>
      </c>
      <c r="R233" s="81">
        <v>2477</v>
      </c>
      <c r="S233" s="63">
        <v>4741</v>
      </c>
      <c r="T233" s="82">
        <v>4266.9000000000005</v>
      </c>
    </row>
    <row r="234" spans="1:20" ht="15" customHeight="1" x14ac:dyDescent="0.15">
      <c r="A234" s="91" t="s">
        <v>392</v>
      </c>
      <c r="B234" s="90">
        <v>80900</v>
      </c>
      <c r="C234" s="73">
        <v>8.7999999999999998E-5</v>
      </c>
      <c r="D234" s="27">
        <v>9.1000000000000003E-5</v>
      </c>
      <c r="E234" s="27">
        <v>7.8999999999999996E-5</v>
      </c>
      <c r="F234" s="27">
        <v>4.8999999999999998E-5</v>
      </c>
      <c r="G234" s="27">
        <v>2.5000000000000001E-5</v>
      </c>
      <c r="H234" s="27">
        <v>8.3000000000000002E-6</v>
      </c>
      <c r="I234" s="27">
        <v>4.6E-5</v>
      </c>
      <c r="J234" s="27" t="s">
        <v>877</v>
      </c>
      <c r="K234" s="27">
        <v>0.97</v>
      </c>
      <c r="L234" s="27">
        <v>7.2000000000000002E-5</v>
      </c>
      <c r="M234" s="27">
        <v>7.2000000000000002E-5</v>
      </c>
      <c r="N234" s="27">
        <v>4.8000000000000001E-5</v>
      </c>
      <c r="O234" s="27">
        <v>1.4999999999999999E-4</v>
      </c>
      <c r="P234" s="35">
        <v>2.0000000000000002E-5</v>
      </c>
      <c r="Q234" s="75">
        <v>2.0000000000000002E-5</v>
      </c>
      <c r="R234" s="81">
        <v>1016</v>
      </c>
      <c r="S234" s="63">
        <v>3074</v>
      </c>
      <c r="T234" s="82">
        <v>2766.6</v>
      </c>
    </row>
    <row r="235" spans="1:20" ht="16" customHeight="1" x14ac:dyDescent="0.15">
      <c r="A235" s="91" t="s">
        <v>393</v>
      </c>
      <c r="B235" s="90">
        <v>12200000</v>
      </c>
      <c r="C235" s="73" t="s">
        <v>877</v>
      </c>
      <c r="D235" s="27" t="s">
        <v>877</v>
      </c>
      <c r="E235" s="27" t="s">
        <v>877</v>
      </c>
      <c r="F235" s="27" t="s">
        <v>877</v>
      </c>
      <c r="G235" s="27" t="s">
        <v>877</v>
      </c>
      <c r="H235" s="27" t="s">
        <v>877</v>
      </c>
      <c r="I235" s="27" t="s">
        <v>877</v>
      </c>
      <c r="J235" s="27" t="s">
        <v>877</v>
      </c>
      <c r="K235" s="27" t="s">
        <v>877</v>
      </c>
      <c r="L235" s="27" t="s">
        <v>877</v>
      </c>
      <c r="M235" s="27" t="s">
        <v>877</v>
      </c>
      <c r="N235" s="27" t="s">
        <v>877</v>
      </c>
      <c r="O235" s="27" t="s">
        <v>877</v>
      </c>
      <c r="P235" s="35" t="s">
        <v>877</v>
      </c>
      <c r="Q235" s="74" t="s">
        <v>877</v>
      </c>
      <c r="R235" s="81">
        <v>1016</v>
      </c>
      <c r="S235" s="63">
        <v>3074</v>
      </c>
      <c r="T235" s="82">
        <v>2766.6</v>
      </c>
    </row>
    <row r="236" spans="1:20" ht="16" customHeight="1" x14ac:dyDescent="0.15">
      <c r="A236" s="91" t="s">
        <v>394</v>
      </c>
      <c r="B236" s="90">
        <v>100000000</v>
      </c>
      <c r="C236" s="73" t="s">
        <v>877</v>
      </c>
      <c r="D236" s="27" t="s">
        <v>877</v>
      </c>
      <c r="E236" s="27" t="s">
        <v>877</v>
      </c>
      <c r="F236" s="27" t="s">
        <v>877</v>
      </c>
      <c r="G236" s="27" t="s">
        <v>877</v>
      </c>
      <c r="H236" s="27" t="s">
        <v>877</v>
      </c>
      <c r="I236" s="27" t="s">
        <v>877</v>
      </c>
      <c r="J236" s="27" t="s">
        <v>877</v>
      </c>
      <c r="K236" s="27" t="s">
        <v>877</v>
      </c>
      <c r="L236" s="27" t="s">
        <v>877</v>
      </c>
      <c r="M236" s="27" t="s">
        <v>877</v>
      </c>
      <c r="N236" s="27" t="s">
        <v>877</v>
      </c>
      <c r="O236" s="27" t="s">
        <v>877</v>
      </c>
      <c r="P236" s="35" t="s">
        <v>877</v>
      </c>
      <c r="Q236" s="74" t="s">
        <v>877</v>
      </c>
      <c r="R236" s="81">
        <v>1016</v>
      </c>
      <c r="S236" s="63">
        <v>3074</v>
      </c>
      <c r="T236" s="82">
        <v>2766.6</v>
      </c>
    </row>
    <row r="237" spans="1:20" ht="16" customHeight="1" x14ac:dyDescent="0.15">
      <c r="A237" s="89" t="s">
        <v>396</v>
      </c>
      <c r="B237" s="90">
        <v>108488257.39780641</v>
      </c>
      <c r="C237" s="73" t="s">
        <v>877</v>
      </c>
      <c r="D237" s="27" t="s">
        <v>877</v>
      </c>
      <c r="E237" s="27" t="s">
        <v>877</v>
      </c>
      <c r="F237" s="27" t="s">
        <v>877</v>
      </c>
      <c r="G237" s="27" t="s">
        <v>877</v>
      </c>
      <c r="H237" s="27" t="s">
        <v>877</v>
      </c>
      <c r="I237" s="27" t="s">
        <v>877</v>
      </c>
      <c r="J237" s="27" t="s">
        <v>877</v>
      </c>
      <c r="K237" s="27" t="s">
        <v>877</v>
      </c>
      <c r="L237" s="27" t="s">
        <v>877</v>
      </c>
      <c r="M237" s="27" t="s">
        <v>877</v>
      </c>
      <c r="N237" s="27" t="s">
        <v>877</v>
      </c>
      <c r="O237" s="27" t="s">
        <v>877</v>
      </c>
      <c r="P237" s="35" t="s">
        <v>877</v>
      </c>
      <c r="Q237" s="74" t="s">
        <v>877</v>
      </c>
      <c r="R237" s="81">
        <v>1016</v>
      </c>
      <c r="S237" s="63">
        <v>3074</v>
      </c>
      <c r="T237" s="82">
        <v>2766.6</v>
      </c>
    </row>
    <row r="238" spans="1:20" ht="15" customHeight="1" x14ac:dyDescent="0.15">
      <c r="A238" s="89" t="s">
        <v>398</v>
      </c>
      <c r="B238" s="90">
        <v>8.0799999999999997E-2</v>
      </c>
      <c r="C238" s="73">
        <v>1.2999999999999999E-4</v>
      </c>
      <c r="D238" s="27">
        <v>1.2999999999999999E-4</v>
      </c>
      <c r="E238" s="27">
        <v>1.1E-4</v>
      </c>
      <c r="F238" s="27">
        <v>7.4999999999999993E-5</v>
      </c>
      <c r="G238" s="27">
        <v>3.6999999999999998E-5</v>
      </c>
      <c r="H238" s="27">
        <v>1.2999999999999999E-5</v>
      </c>
      <c r="I238" s="27">
        <v>6.7000000000000002E-5</v>
      </c>
      <c r="J238" s="27" t="s">
        <v>877</v>
      </c>
      <c r="K238" s="27" t="s">
        <v>877</v>
      </c>
      <c r="L238" s="27">
        <v>1.1E-4</v>
      </c>
      <c r="M238" s="27">
        <v>1.1E-4</v>
      </c>
      <c r="N238" s="27">
        <v>7.2999999999999999E-5</v>
      </c>
      <c r="O238" s="27">
        <v>2.2000000000000001E-4</v>
      </c>
      <c r="P238" s="35">
        <v>3.1000000000000001E-5</v>
      </c>
      <c r="Q238" s="75">
        <v>3.1000000000000001E-5</v>
      </c>
      <c r="R238" s="81">
        <v>1455</v>
      </c>
      <c r="S238" s="63">
        <v>2913</v>
      </c>
      <c r="T238" s="82">
        <v>2621.7</v>
      </c>
    </row>
    <row r="239" spans="1:20" ht="15" customHeight="1" x14ac:dyDescent="0.15">
      <c r="A239" s="89" t="s">
        <v>400</v>
      </c>
      <c r="B239" s="90">
        <v>59.1</v>
      </c>
      <c r="C239" s="73">
        <v>2.7E-4</v>
      </c>
      <c r="D239" s="27">
        <v>2.7E-4</v>
      </c>
      <c r="E239" s="27">
        <v>2.3000000000000001E-4</v>
      </c>
      <c r="F239" s="27">
        <v>1.4999999999999999E-4</v>
      </c>
      <c r="G239" s="27">
        <v>7.4999999999999993E-5</v>
      </c>
      <c r="H239" s="27">
        <v>2.5999999999999998E-5</v>
      </c>
      <c r="I239" s="27">
        <v>1.3999999999999999E-4</v>
      </c>
      <c r="J239" s="27" t="s">
        <v>877</v>
      </c>
      <c r="K239" s="27">
        <v>2.7</v>
      </c>
      <c r="L239" s="27">
        <v>2.1000000000000001E-4</v>
      </c>
      <c r="M239" s="27">
        <v>2.1000000000000001E-4</v>
      </c>
      <c r="N239" s="27">
        <v>1.4999999999999999E-4</v>
      </c>
      <c r="O239" s="27">
        <v>4.4999999999999999E-4</v>
      </c>
      <c r="P239" s="35">
        <v>6.3E-5</v>
      </c>
      <c r="Q239" s="75">
        <v>6.3E-5</v>
      </c>
      <c r="R239" s="81">
        <v>1455</v>
      </c>
      <c r="S239" s="63">
        <v>2913</v>
      </c>
      <c r="T239" s="82">
        <v>2621.7</v>
      </c>
    </row>
    <row r="240" spans="1:20" ht="16" customHeight="1" x14ac:dyDescent="0.15">
      <c r="A240" s="89" t="s">
        <v>402</v>
      </c>
      <c r="B240" s="90">
        <v>19100000</v>
      </c>
      <c r="C240" s="73" t="s">
        <v>877</v>
      </c>
      <c r="D240" s="27" t="s">
        <v>877</v>
      </c>
      <c r="E240" s="27" t="s">
        <v>877</v>
      </c>
      <c r="F240" s="27" t="s">
        <v>877</v>
      </c>
      <c r="G240" s="27" t="s">
        <v>877</v>
      </c>
      <c r="H240" s="27" t="s">
        <v>877</v>
      </c>
      <c r="I240" s="27" t="s">
        <v>877</v>
      </c>
      <c r="J240" s="27" t="s">
        <v>877</v>
      </c>
      <c r="K240" s="27" t="s">
        <v>877</v>
      </c>
      <c r="L240" s="27" t="s">
        <v>877</v>
      </c>
      <c r="M240" s="27" t="s">
        <v>877</v>
      </c>
      <c r="N240" s="27" t="s">
        <v>877</v>
      </c>
      <c r="O240" s="27" t="s">
        <v>877</v>
      </c>
      <c r="P240" s="35" t="s">
        <v>877</v>
      </c>
      <c r="Q240" s="74" t="s">
        <v>877</v>
      </c>
      <c r="R240" s="81">
        <v>1455</v>
      </c>
      <c r="S240" s="63">
        <v>2913</v>
      </c>
      <c r="T240" s="82">
        <v>2621.7</v>
      </c>
    </row>
    <row r="241" spans="1:20" ht="16" customHeight="1" x14ac:dyDescent="0.15">
      <c r="A241" s="91" t="s">
        <v>404</v>
      </c>
      <c r="B241" s="90">
        <v>870000</v>
      </c>
      <c r="C241" s="73" t="s">
        <v>877</v>
      </c>
      <c r="D241" s="27" t="s">
        <v>877</v>
      </c>
      <c r="E241" s="27" t="s">
        <v>877</v>
      </c>
      <c r="F241" s="27" t="s">
        <v>877</v>
      </c>
      <c r="G241" s="27" t="s">
        <v>877</v>
      </c>
      <c r="H241" s="27" t="s">
        <v>877</v>
      </c>
      <c r="I241" s="27" t="s">
        <v>877</v>
      </c>
      <c r="J241" s="27" t="s">
        <v>877</v>
      </c>
      <c r="K241" s="27" t="s">
        <v>877</v>
      </c>
      <c r="L241" s="27" t="s">
        <v>877</v>
      </c>
      <c r="M241" s="27" t="s">
        <v>877</v>
      </c>
      <c r="N241" s="27" t="s">
        <v>877</v>
      </c>
      <c r="O241" s="27" t="s">
        <v>877</v>
      </c>
      <c r="P241" s="35" t="s">
        <v>877</v>
      </c>
      <c r="Q241" s="74" t="s">
        <v>877</v>
      </c>
      <c r="R241" s="81">
        <v>1455</v>
      </c>
      <c r="S241" s="63">
        <v>2913</v>
      </c>
      <c r="T241" s="82">
        <v>2621.7</v>
      </c>
    </row>
    <row r="242" spans="1:20" ht="16" customHeight="1" x14ac:dyDescent="0.15">
      <c r="A242" s="91" t="s">
        <v>406</v>
      </c>
      <c r="B242" s="90">
        <v>1400</v>
      </c>
      <c r="C242" s="73" t="s">
        <v>877</v>
      </c>
      <c r="D242" s="27" t="s">
        <v>877</v>
      </c>
      <c r="E242" s="27" t="s">
        <v>877</v>
      </c>
      <c r="F242" s="27" t="s">
        <v>877</v>
      </c>
      <c r="G242" s="27" t="s">
        <v>877</v>
      </c>
      <c r="H242" s="27" t="s">
        <v>877</v>
      </c>
      <c r="I242" s="27" t="s">
        <v>877</v>
      </c>
      <c r="J242" s="27" t="s">
        <v>877</v>
      </c>
      <c r="K242" s="27" t="s">
        <v>877</v>
      </c>
      <c r="L242" s="27" t="s">
        <v>877</v>
      </c>
      <c r="M242" s="27" t="s">
        <v>877</v>
      </c>
      <c r="N242" s="27" t="s">
        <v>877</v>
      </c>
      <c r="O242" s="27" t="s">
        <v>877</v>
      </c>
      <c r="P242" s="35" t="s">
        <v>877</v>
      </c>
      <c r="Q242" s="74" t="s">
        <v>877</v>
      </c>
      <c r="R242" s="81">
        <v>644</v>
      </c>
      <c r="S242" s="63">
        <v>3902</v>
      </c>
      <c r="T242" s="82">
        <v>3511.8</v>
      </c>
    </row>
    <row r="243" spans="1:20" ht="16" customHeight="1" x14ac:dyDescent="0.15">
      <c r="A243" s="91" t="s">
        <v>407</v>
      </c>
      <c r="B243" s="90">
        <v>590000</v>
      </c>
      <c r="C243" s="73" t="s">
        <v>877</v>
      </c>
      <c r="D243" s="27" t="s">
        <v>877</v>
      </c>
      <c r="E243" s="27" t="s">
        <v>877</v>
      </c>
      <c r="F243" s="27" t="s">
        <v>877</v>
      </c>
      <c r="G243" s="27" t="s">
        <v>877</v>
      </c>
      <c r="H243" s="27" t="s">
        <v>877</v>
      </c>
      <c r="I243" s="27" t="s">
        <v>877</v>
      </c>
      <c r="J243" s="27" t="s">
        <v>877</v>
      </c>
      <c r="K243" s="27" t="s">
        <v>877</v>
      </c>
      <c r="L243" s="27" t="s">
        <v>877</v>
      </c>
      <c r="M243" s="27" t="s">
        <v>877</v>
      </c>
      <c r="N243" s="27" t="s">
        <v>877</v>
      </c>
      <c r="O243" s="27" t="s">
        <v>877</v>
      </c>
      <c r="P243" s="35" t="s">
        <v>877</v>
      </c>
      <c r="Q243" s="74" t="s">
        <v>877</v>
      </c>
      <c r="R243" s="81">
        <v>644</v>
      </c>
      <c r="S243" s="63">
        <v>3902</v>
      </c>
      <c r="T243" s="82">
        <v>3511.8</v>
      </c>
    </row>
    <row r="244" spans="1:20" ht="16" customHeight="1" x14ac:dyDescent="0.15">
      <c r="A244" s="89" t="s">
        <v>409</v>
      </c>
      <c r="B244" s="90">
        <v>590045.3622690487</v>
      </c>
      <c r="C244" s="73" t="s">
        <v>877</v>
      </c>
      <c r="D244" s="27" t="s">
        <v>877</v>
      </c>
      <c r="E244" s="27" t="s">
        <v>877</v>
      </c>
      <c r="F244" s="27" t="s">
        <v>877</v>
      </c>
      <c r="G244" s="27" t="s">
        <v>877</v>
      </c>
      <c r="H244" s="27" t="s">
        <v>877</v>
      </c>
      <c r="I244" s="27" t="s">
        <v>877</v>
      </c>
      <c r="J244" s="27" t="s">
        <v>877</v>
      </c>
      <c r="K244" s="27" t="s">
        <v>877</v>
      </c>
      <c r="L244" s="27" t="s">
        <v>877</v>
      </c>
      <c r="M244" s="27" t="s">
        <v>877</v>
      </c>
      <c r="N244" s="27" t="s">
        <v>877</v>
      </c>
      <c r="O244" s="27" t="s">
        <v>877</v>
      </c>
      <c r="P244" s="35" t="s">
        <v>877</v>
      </c>
      <c r="Q244" s="74" t="s">
        <v>877</v>
      </c>
      <c r="R244" s="81">
        <v>644</v>
      </c>
      <c r="S244" s="63">
        <v>3902</v>
      </c>
      <c r="T244" s="82">
        <v>3511.8</v>
      </c>
    </row>
    <row r="245" spans="1:20" ht="15" customHeight="1" x14ac:dyDescent="0.15">
      <c r="A245" s="89" t="s">
        <v>410</v>
      </c>
      <c r="B245" s="90">
        <v>7.0500000000000001E-4</v>
      </c>
      <c r="C245" s="73">
        <v>0.49</v>
      </c>
      <c r="D245" s="27">
        <v>0.51</v>
      </c>
      <c r="E245" s="27">
        <v>0.44</v>
      </c>
      <c r="F245" s="27">
        <v>0.26</v>
      </c>
      <c r="G245" s="27">
        <v>0.14000000000000001</v>
      </c>
      <c r="H245" s="27">
        <v>4.3999999999999997E-2</v>
      </c>
      <c r="I245" s="27">
        <v>0.26</v>
      </c>
      <c r="J245" s="27" t="s">
        <v>877</v>
      </c>
      <c r="K245" s="27">
        <v>5900</v>
      </c>
      <c r="L245" s="27">
        <v>0.41</v>
      </c>
      <c r="M245" s="27">
        <v>0.41</v>
      </c>
      <c r="N245" s="27">
        <v>0.26</v>
      </c>
      <c r="O245" s="27">
        <v>0.88</v>
      </c>
      <c r="P245" s="35">
        <v>0.11</v>
      </c>
      <c r="Q245" s="75">
        <v>0.11</v>
      </c>
      <c r="R245" s="81">
        <v>644</v>
      </c>
      <c r="S245" s="63">
        <v>3902</v>
      </c>
      <c r="T245" s="82">
        <v>3511.8</v>
      </c>
    </row>
    <row r="246" spans="1:20" ht="16" customHeight="1" x14ac:dyDescent="0.15">
      <c r="A246" s="89" t="s">
        <v>411</v>
      </c>
      <c r="B246" s="90">
        <v>259000</v>
      </c>
      <c r="C246" s="73" t="s">
        <v>877</v>
      </c>
      <c r="D246" s="27" t="s">
        <v>877</v>
      </c>
      <c r="E246" s="27" t="s">
        <v>877</v>
      </c>
      <c r="F246" s="27" t="s">
        <v>877</v>
      </c>
      <c r="G246" s="27" t="s">
        <v>877</v>
      </c>
      <c r="H246" s="27" t="s">
        <v>877</v>
      </c>
      <c r="I246" s="27" t="s">
        <v>877</v>
      </c>
      <c r="J246" s="27" t="s">
        <v>877</v>
      </c>
      <c r="K246" s="27" t="s">
        <v>877</v>
      </c>
      <c r="L246" s="27" t="s">
        <v>877</v>
      </c>
      <c r="M246" s="27" t="s">
        <v>877</v>
      </c>
      <c r="N246" s="27" t="s">
        <v>877</v>
      </c>
      <c r="O246" s="27" t="s">
        <v>877</v>
      </c>
      <c r="P246" s="35" t="s">
        <v>877</v>
      </c>
      <c r="Q246" s="74" t="s">
        <v>877</v>
      </c>
      <c r="R246" s="81">
        <v>644</v>
      </c>
      <c r="S246" s="63">
        <v>3902</v>
      </c>
      <c r="T246" s="82">
        <v>3511.8</v>
      </c>
    </row>
    <row r="247" spans="1:20" ht="15" customHeight="1" x14ac:dyDescent="0.15">
      <c r="A247" s="89" t="s">
        <v>412</v>
      </c>
      <c r="B247" s="90">
        <v>232000</v>
      </c>
      <c r="C247" s="73">
        <v>2.0999999999999999E-5</v>
      </c>
      <c r="D247" s="27">
        <v>2.0999999999999999E-5</v>
      </c>
      <c r="E247" s="27">
        <v>1.8E-5</v>
      </c>
      <c r="F247" s="27">
        <v>1.1E-5</v>
      </c>
      <c r="G247" s="27">
        <v>5.5999999999999997E-6</v>
      </c>
      <c r="H247" s="27">
        <v>1.7999999999999999E-6</v>
      </c>
      <c r="I247" s="27">
        <v>1.0000000000000001E-5</v>
      </c>
      <c r="J247" s="27" t="s">
        <v>877</v>
      </c>
      <c r="K247" s="27" t="s">
        <v>877</v>
      </c>
      <c r="L247" s="27">
        <v>1.7E-5</v>
      </c>
      <c r="M247" s="27">
        <v>1.7E-5</v>
      </c>
      <c r="N247" s="27">
        <v>1.1E-5</v>
      </c>
      <c r="O247" s="27">
        <v>3.6999999999999998E-5</v>
      </c>
      <c r="P247" s="35">
        <v>4.4000000000000002E-6</v>
      </c>
      <c r="Q247" s="75">
        <v>4.4000000000000002E-6</v>
      </c>
      <c r="R247" s="81">
        <v>644</v>
      </c>
      <c r="S247" s="63">
        <v>3902</v>
      </c>
      <c r="T247" s="82">
        <v>3511.8</v>
      </c>
    </row>
    <row r="248" spans="1:20" ht="16" customHeight="1" x14ac:dyDescent="0.15">
      <c r="A248" s="91" t="s">
        <v>413</v>
      </c>
      <c r="B248" s="90">
        <v>12100000</v>
      </c>
      <c r="C248" s="73" t="s">
        <v>877</v>
      </c>
      <c r="D248" s="27" t="s">
        <v>877</v>
      </c>
      <c r="E248" s="27" t="s">
        <v>877</v>
      </c>
      <c r="F248" s="27" t="s">
        <v>877</v>
      </c>
      <c r="G248" s="27" t="s">
        <v>877</v>
      </c>
      <c r="H248" s="27" t="s">
        <v>877</v>
      </c>
      <c r="I248" s="27" t="s">
        <v>877</v>
      </c>
      <c r="J248" s="27" t="s">
        <v>877</v>
      </c>
      <c r="K248" s="27" t="s">
        <v>877</v>
      </c>
      <c r="L248" s="27" t="s">
        <v>877</v>
      </c>
      <c r="M248" s="27" t="s">
        <v>877</v>
      </c>
      <c r="N248" s="27" t="s">
        <v>877</v>
      </c>
      <c r="O248" s="27" t="s">
        <v>877</v>
      </c>
      <c r="P248" s="35" t="s">
        <v>877</v>
      </c>
      <c r="Q248" s="74" t="s">
        <v>877</v>
      </c>
      <c r="R248" s="81">
        <v>644</v>
      </c>
      <c r="S248" s="63">
        <v>3902</v>
      </c>
      <c r="T248" s="82">
        <v>3511.8</v>
      </c>
    </row>
    <row r="249" spans="1:20" ht="16" customHeight="1" x14ac:dyDescent="0.15">
      <c r="A249" s="89" t="s">
        <v>415</v>
      </c>
      <c r="B249" s="90">
        <v>108488257.39780641</v>
      </c>
      <c r="C249" s="73" t="s">
        <v>877</v>
      </c>
      <c r="D249" s="27" t="s">
        <v>877</v>
      </c>
      <c r="E249" s="27" t="s">
        <v>877</v>
      </c>
      <c r="F249" s="27" t="s">
        <v>877</v>
      </c>
      <c r="G249" s="27" t="s">
        <v>877</v>
      </c>
      <c r="H249" s="27" t="s">
        <v>877</v>
      </c>
      <c r="I249" s="27" t="s">
        <v>877</v>
      </c>
      <c r="J249" s="27" t="s">
        <v>877</v>
      </c>
      <c r="K249" s="27" t="s">
        <v>877</v>
      </c>
      <c r="L249" s="27" t="s">
        <v>877</v>
      </c>
      <c r="M249" s="27" t="s">
        <v>877</v>
      </c>
      <c r="N249" s="27" t="s">
        <v>877</v>
      </c>
      <c r="O249" s="27" t="s">
        <v>877</v>
      </c>
      <c r="P249" s="35" t="s">
        <v>877</v>
      </c>
      <c r="Q249" s="74" t="s">
        <v>877</v>
      </c>
      <c r="R249" s="81">
        <v>644</v>
      </c>
      <c r="S249" s="63">
        <v>3902</v>
      </c>
      <c r="T249" s="82">
        <v>3511.8</v>
      </c>
    </row>
    <row r="250" spans="1:20" ht="15" customHeight="1" x14ac:dyDescent="0.15">
      <c r="A250" s="89" t="s">
        <v>417</v>
      </c>
      <c r="B250" s="90">
        <v>7510</v>
      </c>
      <c r="C250" s="73">
        <v>1.1000000000000001E-3</v>
      </c>
      <c r="D250" s="27">
        <v>1.1000000000000001E-3</v>
      </c>
      <c r="E250" s="27">
        <v>9.5E-4</v>
      </c>
      <c r="F250" s="27">
        <v>6.2E-4</v>
      </c>
      <c r="G250" s="27">
        <v>2.9999999999999997E-4</v>
      </c>
      <c r="H250" s="27">
        <v>1.1E-4</v>
      </c>
      <c r="I250" s="27">
        <v>5.5999999999999995E-4</v>
      </c>
      <c r="J250" s="27" t="s">
        <v>877</v>
      </c>
      <c r="K250" s="27" t="s">
        <v>877</v>
      </c>
      <c r="L250" s="27">
        <v>8.7000000000000001E-4</v>
      </c>
      <c r="M250" s="27">
        <v>8.7000000000000001E-4</v>
      </c>
      <c r="N250" s="27">
        <v>6.0999999999999997E-4</v>
      </c>
      <c r="O250" s="27">
        <v>1.8E-3</v>
      </c>
      <c r="P250" s="35">
        <v>2.5999999999999998E-4</v>
      </c>
      <c r="Q250" s="75">
        <v>2.5999999999999998E-4</v>
      </c>
      <c r="R250" s="81">
        <v>3033</v>
      </c>
      <c r="S250" s="63">
        <v>5008</v>
      </c>
      <c r="T250" s="82">
        <v>4507.2</v>
      </c>
    </row>
    <row r="251" spans="1:20" ht="15" customHeight="1" x14ac:dyDescent="0.15">
      <c r="A251" s="89" t="s">
        <v>419</v>
      </c>
      <c r="B251" s="90">
        <v>44400</v>
      </c>
      <c r="C251" s="73">
        <v>6.6000000000000005E-5</v>
      </c>
      <c r="D251" s="27">
        <v>6.7999999999999999E-5</v>
      </c>
      <c r="E251" s="27">
        <v>5.8999999999999998E-5</v>
      </c>
      <c r="F251" s="27">
        <v>3.6999999999999998E-5</v>
      </c>
      <c r="G251" s="27">
        <v>1.9000000000000001E-5</v>
      </c>
      <c r="H251" s="27">
        <v>6.1999999999999999E-6</v>
      </c>
      <c r="I251" s="27">
        <v>3.4E-5</v>
      </c>
      <c r="J251" s="27" t="s">
        <v>877</v>
      </c>
      <c r="K251" s="27" t="s">
        <v>877</v>
      </c>
      <c r="L251" s="27">
        <v>5.3999999999999998E-5</v>
      </c>
      <c r="M251" s="27">
        <v>5.3999999999999998E-5</v>
      </c>
      <c r="N251" s="27">
        <v>3.6000000000000001E-5</v>
      </c>
      <c r="O251" s="27">
        <v>1.1E-4</v>
      </c>
      <c r="P251" s="35">
        <v>1.5E-5</v>
      </c>
      <c r="Q251" s="75">
        <v>1.5E-5</v>
      </c>
      <c r="R251" s="81">
        <v>3033</v>
      </c>
      <c r="S251" s="63">
        <v>5008</v>
      </c>
      <c r="T251" s="82">
        <v>4507.2</v>
      </c>
    </row>
    <row r="252" spans="1:20" ht="16" customHeight="1" x14ac:dyDescent="0.15">
      <c r="A252" s="89" t="s">
        <v>421</v>
      </c>
      <c r="B252" s="90">
        <v>307</v>
      </c>
      <c r="C252" s="73" t="s">
        <v>877</v>
      </c>
      <c r="D252" s="27" t="s">
        <v>877</v>
      </c>
      <c r="E252" s="27" t="s">
        <v>877</v>
      </c>
      <c r="F252" s="27" t="s">
        <v>877</v>
      </c>
      <c r="G252" s="27" t="s">
        <v>877</v>
      </c>
      <c r="H252" s="27" t="s">
        <v>877</v>
      </c>
      <c r="I252" s="27" t="s">
        <v>877</v>
      </c>
      <c r="J252" s="27" t="s">
        <v>877</v>
      </c>
      <c r="K252" s="27" t="s">
        <v>877</v>
      </c>
      <c r="L252" s="27" t="s">
        <v>877</v>
      </c>
      <c r="M252" s="27" t="s">
        <v>877</v>
      </c>
      <c r="N252" s="27" t="s">
        <v>877</v>
      </c>
      <c r="O252" s="27" t="s">
        <v>877</v>
      </c>
      <c r="P252" s="35" t="s">
        <v>877</v>
      </c>
      <c r="Q252" s="74" t="s">
        <v>877</v>
      </c>
      <c r="R252" s="81">
        <v>3033</v>
      </c>
      <c r="S252" s="63">
        <v>5008</v>
      </c>
      <c r="T252" s="82">
        <v>4507.2</v>
      </c>
    </row>
    <row r="253" spans="1:20" ht="15" customHeight="1" x14ac:dyDescent="0.15">
      <c r="A253" s="89" t="s">
        <v>423</v>
      </c>
      <c r="B253" s="90">
        <v>286000</v>
      </c>
      <c r="C253" s="73">
        <v>3.8000000000000002E-4</v>
      </c>
      <c r="D253" s="27">
        <v>3.8999999999999999E-4</v>
      </c>
      <c r="E253" s="27">
        <v>3.4000000000000002E-4</v>
      </c>
      <c r="F253" s="27">
        <v>2.2000000000000001E-4</v>
      </c>
      <c r="G253" s="27">
        <v>1.1E-4</v>
      </c>
      <c r="H253" s="27">
        <v>3.6999999999999998E-5</v>
      </c>
      <c r="I253" s="27">
        <v>2.0000000000000001E-4</v>
      </c>
      <c r="J253" s="27" t="s">
        <v>877</v>
      </c>
      <c r="K253" s="27" t="s">
        <v>877</v>
      </c>
      <c r="L253" s="27">
        <v>3.1E-4</v>
      </c>
      <c r="M253" s="27">
        <v>3.1E-4</v>
      </c>
      <c r="N253" s="27">
        <v>2.1000000000000001E-4</v>
      </c>
      <c r="O253" s="27">
        <v>6.4999999999999997E-4</v>
      </c>
      <c r="P253" s="35">
        <v>9.0000000000000006E-5</v>
      </c>
      <c r="Q253" s="75">
        <v>8.8999999999999995E-5</v>
      </c>
      <c r="R253" s="81">
        <v>44.15</v>
      </c>
      <c r="S253" s="63">
        <v>280.5</v>
      </c>
      <c r="T253" s="82">
        <v>252.45</v>
      </c>
    </row>
    <row r="254" spans="1:20" ht="15" customHeight="1" x14ac:dyDescent="0.15">
      <c r="A254" s="89" t="s">
        <v>425</v>
      </c>
      <c r="B254" s="90">
        <v>156000</v>
      </c>
      <c r="C254" s="73">
        <v>8.5000000000000006E-5</v>
      </c>
      <c r="D254" s="27">
        <v>8.7000000000000001E-5</v>
      </c>
      <c r="E254" s="27">
        <v>7.4999999999999993E-5</v>
      </c>
      <c r="F254" s="27">
        <v>4.8000000000000001E-5</v>
      </c>
      <c r="G254" s="27">
        <v>2.4000000000000001E-5</v>
      </c>
      <c r="H254" s="27">
        <v>8.1000000000000004E-6</v>
      </c>
      <c r="I254" s="27">
        <v>4.3999999999999999E-5</v>
      </c>
      <c r="J254" s="27" t="s">
        <v>877</v>
      </c>
      <c r="K254" s="27" t="s">
        <v>877</v>
      </c>
      <c r="L254" s="27">
        <v>6.8999999999999997E-5</v>
      </c>
      <c r="M254" s="27">
        <v>6.8999999999999997E-5</v>
      </c>
      <c r="N254" s="27">
        <v>4.6999999999999997E-5</v>
      </c>
      <c r="O254" s="27">
        <v>1.4999999999999999E-4</v>
      </c>
      <c r="P254" s="35">
        <v>2.0000000000000002E-5</v>
      </c>
      <c r="Q254" s="75">
        <v>2.0000000000000002E-5</v>
      </c>
      <c r="R254" s="81">
        <v>44.15</v>
      </c>
      <c r="S254" s="63">
        <v>280.5</v>
      </c>
      <c r="T254" s="82">
        <v>252.45</v>
      </c>
    </row>
    <row r="255" spans="1:20" ht="15" customHeight="1" x14ac:dyDescent="0.15">
      <c r="A255" s="91" t="s">
        <v>427</v>
      </c>
      <c r="B255" s="90">
        <v>4.7300000000000002E-2</v>
      </c>
      <c r="C255" s="73">
        <v>1.9</v>
      </c>
      <c r="D255" s="27">
        <v>2</v>
      </c>
      <c r="E255" s="27">
        <v>1.7</v>
      </c>
      <c r="F255" s="27">
        <v>1</v>
      </c>
      <c r="G255" s="27">
        <v>0.56000000000000005</v>
      </c>
      <c r="H255" s="27">
        <v>0.17</v>
      </c>
      <c r="I255" s="27">
        <v>1</v>
      </c>
      <c r="J255" s="27" t="s">
        <v>877</v>
      </c>
      <c r="K255" s="27">
        <v>23000</v>
      </c>
      <c r="L255" s="27">
        <v>1.6</v>
      </c>
      <c r="M255" s="27">
        <v>1.6</v>
      </c>
      <c r="N255" s="27">
        <v>1</v>
      </c>
      <c r="O255" s="27">
        <v>3.5</v>
      </c>
      <c r="P255" s="35">
        <v>0.45</v>
      </c>
      <c r="Q255" s="75">
        <v>0.45</v>
      </c>
      <c r="R255" s="81">
        <v>1572</v>
      </c>
      <c r="S255" s="63">
        <v>4000</v>
      </c>
      <c r="T255" s="82">
        <v>3600</v>
      </c>
    </row>
    <row r="256" spans="1:20" ht="16" customHeight="1" x14ac:dyDescent="0.15">
      <c r="A256" s="89" t="s">
        <v>429</v>
      </c>
      <c r="B256" s="90">
        <v>430000</v>
      </c>
      <c r="C256" s="73" t="s">
        <v>877</v>
      </c>
      <c r="D256" s="27" t="s">
        <v>877</v>
      </c>
      <c r="E256" s="27" t="s">
        <v>877</v>
      </c>
      <c r="F256" s="27" t="s">
        <v>877</v>
      </c>
      <c r="G256" s="27" t="s">
        <v>877</v>
      </c>
      <c r="H256" s="27" t="s">
        <v>877</v>
      </c>
      <c r="I256" s="27" t="s">
        <v>877</v>
      </c>
      <c r="J256" s="27" t="s">
        <v>877</v>
      </c>
      <c r="K256" s="27" t="s">
        <v>877</v>
      </c>
      <c r="L256" s="27" t="s">
        <v>877</v>
      </c>
      <c r="M256" s="27" t="s">
        <v>877</v>
      </c>
      <c r="N256" s="27" t="s">
        <v>877</v>
      </c>
      <c r="O256" s="27" t="s">
        <v>877</v>
      </c>
      <c r="P256" s="35" t="s">
        <v>877</v>
      </c>
      <c r="Q256" s="74" t="s">
        <v>877</v>
      </c>
      <c r="R256" s="81">
        <v>1572</v>
      </c>
      <c r="S256" s="63">
        <v>4000</v>
      </c>
      <c r="T256" s="82">
        <v>3600</v>
      </c>
    </row>
    <row r="257" spans="1:20" ht="15" customHeight="1" x14ac:dyDescent="0.15">
      <c r="A257" s="89" t="s">
        <v>431</v>
      </c>
      <c r="B257" s="90">
        <v>20800</v>
      </c>
      <c r="C257" s="73">
        <v>1.9000000000000001E-4</v>
      </c>
      <c r="D257" s="27">
        <v>2.0000000000000001E-4</v>
      </c>
      <c r="E257" s="27">
        <v>1.7000000000000001E-4</v>
      </c>
      <c r="F257" s="27">
        <v>1.1E-4</v>
      </c>
      <c r="G257" s="27">
        <v>5.5000000000000002E-5</v>
      </c>
      <c r="H257" s="27">
        <v>1.9000000000000001E-5</v>
      </c>
      <c r="I257" s="27">
        <v>1E-4</v>
      </c>
      <c r="J257" s="27" t="s">
        <v>877</v>
      </c>
      <c r="K257" s="27" t="s">
        <v>877</v>
      </c>
      <c r="L257" s="27">
        <v>1.6000000000000001E-4</v>
      </c>
      <c r="M257" s="27">
        <v>1.6000000000000001E-4</v>
      </c>
      <c r="N257" s="27">
        <v>1.1E-4</v>
      </c>
      <c r="O257" s="27">
        <v>3.3E-4</v>
      </c>
      <c r="P257" s="35">
        <v>4.6E-5</v>
      </c>
      <c r="Q257" s="75">
        <v>4.5000000000000003E-5</v>
      </c>
      <c r="R257" s="81">
        <v>1572</v>
      </c>
      <c r="S257" s="63">
        <v>4000</v>
      </c>
      <c r="T257" s="82">
        <v>3600</v>
      </c>
    </row>
    <row r="258" spans="1:20" ht="15" customHeight="1" x14ac:dyDescent="0.15">
      <c r="A258" s="89" t="s">
        <v>433</v>
      </c>
      <c r="B258" s="90">
        <v>2000000</v>
      </c>
      <c r="C258" s="73">
        <v>1.5999999999999999E-5</v>
      </c>
      <c r="D258" s="27">
        <v>1.5E-5</v>
      </c>
      <c r="E258" s="27">
        <v>1.2999999999999999E-5</v>
      </c>
      <c r="F258" s="27">
        <v>9.0000000000000002E-6</v>
      </c>
      <c r="G258" s="27">
        <v>2.9000000000000002E-6</v>
      </c>
      <c r="H258" s="27">
        <v>1.1999999999999999E-6</v>
      </c>
      <c r="I258" s="27">
        <v>6.7000000000000002E-6</v>
      </c>
      <c r="J258" s="27" t="s">
        <v>877</v>
      </c>
      <c r="K258" s="27" t="s">
        <v>877</v>
      </c>
      <c r="L258" s="27">
        <v>1.2E-5</v>
      </c>
      <c r="M258" s="27">
        <v>1.2E-5</v>
      </c>
      <c r="N258" s="27">
        <v>8.6999999999999997E-6</v>
      </c>
      <c r="O258" s="27">
        <v>3.1000000000000001E-5</v>
      </c>
      <c r="P258" s="35">
        <v>1.9E-6</v>
      </c>
      <c r="Q258" s="75">
        <v>1.9E-6</v>
      </c>
      <c r="R258" s="81">
        <v>1572</v>
      </c>
      <c r="S258" s="63">
        <v>4000</v>
      </c>
      <c r="T258" s="82">
        <v>3600</v>
      </c>
    </row>
    <row r="259" spans="1:20" ht="15" customHeight="1" x14ac:dyDescent="0.15">
      <c r="A259" s="89" t="s">
        <v>435</v>
      </c>
      <c r="B259" s="90">
        <v>686640559.64248276</v>
      </c>
      <c r="C259" s="73">
        <v>7.5E-11</v>
      </c>
      <c r="D259" s="27">
        <v>7.1E-11</v>
      </c>
      <c r="E259" s="27">
        <v>6.3999999999999999E-11</v>
      </c>
      <c r="F259" s="27">
        <v>4.1999999999999997E-11</v>
      </c>
      <c r="G259" s="27">
        <v>1.4E-11</v>
      </c>
      <c r="H259" s="27">
        <v>5.6000000000000004E-12</v>
      </c>
      <c r="I259" s="27">
        <v>3.1999999999999999E-11</v>
      </c>
      <c r="J259" s="27" t="s">
        <v>877</v>
      </c>
      <c r="K259" s="27" t="s">
        <v>877</v>
      </c>
      <c r="L259" s="27">
        <v>5.4999999999999997E-11</v>
      </c>
      <c r="M259" s="27">
        <v>5.4999999999999997E-11</v>
      </c>
      <c r="N259" s="27">
        <v>4.1000000000000001E-11</v>
      </c>
      <c r="O259" s="27">
        <v>1.5E-10</v>
      </c>
      <c r="P259" s="35">
        <v>8.9999999999999996E-12</v>
      </c>
      <c r="Q259" s="75">
        <v>8.8999999999999996E-12</v>
      </c>
      <c r="R259" s="81">
        <v>1572</v>
      </c>
      <c r="S259" s="63">
        <v>4000</v>
      </c>
      <c r="T259" s="82">
        <v>3600</v>
      </c>
    </row>
    <row r="260" spans="1:20" ht="15" customHeight="1" x14ac:dyDescent="0.15">
      <c r="A260" s="89" t="s">
        <v>436</v>
      </c>
      <c r="B260" s="90">
        <v>1.22E-4</v>
      </c>
      <c r="C260" s="73">
        <v>8.5000000000000006E-5</v>
      </c>
      <c r="D260" s="27">
        <v>8.7000000000000001E-5</v>
      </c>
      <c r="E260" s="27">
        <v>7.4999999999999993E-5</v>
      </c>
      <c r="F260" s="27">
        <v>4.8999999999999998E-5</v>
      </c>
      <c r="G260" s="27">
        <v>2.4000000000000001E-5</v>
      </c>
      <c r="H260" s="27">
        <v>8.3000000000000002E-6</v>
      </c>
      <c r="I260" s="27">
        <v>4.3999999999999999E-5</v>
      </c>
      <c r="J260" s="27" t="s">
        <v>877</v>
      </c>
      <c r="K260" s="27" t="s">
        <v>877</v>
      </c>
      <c r="L260" s="27">
        <v>6.8999999999999997E-5</v>
      </c>
      <c r="M260" s="27">
        <v>6.8999999999999997E-5</v>
      </c>
      <c r="N260" s="27">
        <v>4.8000000000000001E-5</v>
      </c>
      <c r="O260" s="27">
        <v>1.3999999999999999E-4</v>
      </c>
      <c r="P260" s="35">
        <v>2.0000000000000002E-5</v>
      </c>
      <c r="Q260" s="75">
        <v>2.0000000000000002E-5</v>
      </c>
      <c r="R260" s="81">
        <v>327.46199999999999</v>
      </c>
      <c r="S260" s="63">
        <v>1749</v>
      </c>
      <c r="T260" s="82">
        <v>1574.1</v>
      </c>
    </row>
    <row r="261" spans="1:20" ht="16" customHeight="1" x14ac:dyDescent="0.15">
      <c r="A261" s="89" t="s">
        <v>437</v>
      </c>
      <c r="B261" s="90">
        <v>4610000</v>
      </c>
      <c r="C261" s="73" t="s">
        <v>877</v>
      </c>
      <c r="D261" s="27" t="s">
        <v>877</v>
      </c>
      <c r="E261" s="27" t="s">
        <v>877</v>
      </c>
      <c r="F261" s="27" t="s">
        <v>877</v>
      </c>
      <c r="G261" s="27" t="s">
        <v>877</v>
      </c>
      <c r="H261" s="27" t="s">
        <v>877</v>
      </c>
      <c r="I261" s="27" t="s">
        <v>877</v>
      </c>
      <c r="J261" s="27" t="s">
        <v>877</v>
      </c>
      <c r="K261" s="27" t="s">
        <v>877</v>
      </c>
      <c r="L261" s="27" t="s">
        <v>877</v>
      </c>
      <c r="M261" s="27" t="s">
        <v>877</v>
      </c>
      <c r="N261" s="27" t="s">
        <v>877</v>
      </c>
      <c r="O261" s="27" t="s">
        <v>877</v>
      </c>
      <c r="P261" s="35" t="s">
        <v>877</v>
      </c>
      <c r="Q261" s="74" t="s">
        <v>877</v>
      </c>
      <c r="R261" s="81">
        <v>327.46199999999999</v>
      </c>
      <c r="S261" s="63">
        <v>1749</v>
      </c>
      <c r="T261" s="82">
        <v>1574.1</v>
      </c>
    </row>
    <row r="262" spans="1:20" ht="15" customHeight="1" x14ac:dyDescent="0.15">
      <c r="A262" s="89" t="s">
        <v>439</v>
      </c>
      <c r="B262" s="90">
        <v>76.400000000000006</v>
      </c>
      <c r="C262" s="73">
        <v>0.13</v>
      </c>
      <c r="D262" s="27">
        <v>0.13</v>
      </c>
      <c r="E262" s="27">
        <v>0.11</v>
      </c>
      <c r="F262" s="27">
        <v>7.3999999999999996E-2</v>
      </c>
      <c r="G262" s="27">
        <v>3.6999999999999998E-2</v>
      </c>
      <c r="H262" s="27">
        <v>1.2999999999999999E-2</v>
      </c>
      <c r="I262" s="27">
        <v>6.7000000000000004E-2</v>
      </c>
      <c r="J262" s="27" t="s">
        <v>877</v>
      </c>
      <c r="K262" s="27" t="s">
        <v>877</v>
      </c>
      <c r="L262" s="27">
        <v>0.1</v>
      </c>
      <c r="M262" s="27">
        <v>0.1</v>
      </c>
      <c r="N262" s="27">
        <v>7.1999999999999995E-2</v>
      </c>
      <c r="O262" s="27">
        <v>0.22</v>
      </c>
      <c r="P262" s="35">
        <v>3.1E-2</v>
      </c>
      <c r="Q262" s="75">
        <v>3.1E-2</v>
      </c>
      <c r="R262" s="81">
        <v>327.46199999999999</v>
      </c>
      <c r="S262" s="63">
        <v>1749</v>
      </c>
      <c r="T262" s="82">
        <v>1574.1</v>
      </c>
    </row>
    <row r="263" spans="1:20" ht="16" customHeight="1" x14ac:dyDescent="0.15">
      <c r="A263" s="89" t="s">
        <v>441</v>
      </c>
      <c r="B263" s="90">
        <v>24700000</v>
      </c>
      <c r="C263" s="73" t="s">
        <v>877</v>
      </c>
      <c r="D263" s="27" t="s">
        <v>877</v>
      </c>
      <c r="E263" s="27" t="s">
        <v>877</v>
      </c>
      <c r="F263" s="27" t="s">
        <v>877</v>
      </c>
      <c r="G263" s="27" t="s">
        <v>877</v>
      </c>
      <c r="H263" s="27" t="s">
        <v>877</v>
      </c>
      <c r="I263" s="27" t="s">
        <v>877</v>
      </c>
      <c r="J263" s="27" t="s">
        <v>877</v>
      </c>
      <c r="K263" s="27" t="s">
        <v>877</v>
      </c>
      <c r="L263" s="27" t="s">
        <v>877</v>
      </c>
      <c r="M263" s="27" t="s">
        <v>877</v>
      </c>
      <c r="N263" s="27" t="s">
        <v>877</v>
      </c>
      <c r="O263" s="27" t="s">
        <v>877</v>
      </c>
      <c r="P263" s="35" t="s">
        <v>877</v>
      </c>
      <c r="Q263" s="74" t="s">
        <v>877</v>
      </c>
      <c r="R263" s="81">
        <v>327.46199999999999</v>
      </c>
      <c r="S263" s="63">
        <v>1749</v>
      </c>
      <c r="T263" s="82">
        <v>1574.1</v>
      </c>
    </row>
    <row r="264" spans="1:20" ht="16" customHeight="1" x14ac:dyDescent="0.15">
      <c r="A264" s="89" t="s">
        <v>443</v>
      </c>
      <c r="B264" s="90">
        <v>1390000</v>
      </c>
      <c r="C264" s="73" t="s">
        <v>877</v>
      </c>
      <c r="D264" s="27" t="s">
        <v>877</v>
      </c>
      <c r="E264" s="27" t="s">
        <v>877</v>
      </c>
      <c r="F264" s="27" t="s">
        <v>877</v>
      </c>
      <c r="G264" s="27" t="s">
        <v>877</v>
      </c>
      <c r="H264" s="27" t="s">
        <v>877</v>
      </c>
      <c r="I264" s="27" t="s">
        <v>877</v>
      </c>
      <c r="J264" s="27" t="s">
        <v>877</v>
      </c>
      <c r="K264" s="27" t="s">
        <v>877</v>
      </c>
      <c r="L264" s="27" t="s">
        <v>877</v>
      </c>
      <c r="M264" s="27" t="s">
        <v>877</v>
      </c>
      <c r="N264" s="27" t="s">
        <v>877</v>
      </c>
      <c r="O264" s="27" t="s">
        <v>877</v>
      </c>
      <c r="P264" s="35" t="s">
        <v>877</v>
      </c>
      <c r="Q264" s="74" t="s">
        <v>877</v>
      </c>
      <c r="R264" s="81">
        <v>327.46199999999999</v>
      </c>
      <c r="S264" s="63">
        <v>1749</v>
      </c>
      <c r="T264" s="82">
        <v>1574.1</v>
      </c>
    </row>
    <row r="265" spans="1:20" ht="16" customHeight="1" x14ac:dyDescent="0.15">
      <c r="A265" s="89" t="s">
        <v>445</v>
      </c>
      <c r="B265" s="90">
        <v>32800000</v>
      </c>
      <c r="C265" s="73" t="s">
        <v>877</v>
      </c>
      <c r="D265" s="27" t="s">
        <v>877</v>
      </c>
      <c r="E265" s="27" t="s">
        <v>877</v>
      </c>
      <c r="F265" s="27" t="s">
        <v>877</v>
      </c>
      <c r="G265" s="27" t="s">
        <v>877</v>
      </c>
      <c r="H265" s="27" t="s">
        <v>877</v>
      </c>
      <c r="I265" s="27" t="s">
        <v>877</v>
      </c>
      <c r="J265" s="27" t="s">
        <v>877</v>
      </c>
      <c r="K265" s="27" t="s">
        <v>877</v>
      </c>
      <c r="L265" s="27" t="s">
        <v>877</v>
      </c>
      <c r="M265" s="27" t="s">
        <v>877</v>
      </c>
      <c r="N265" s="27" t="s">
        <v>877</v>
      </c>
      <c r="O265" s="27" t="s">
        <v>877</v>
      </c>
      <c r="P265" s="35" t="s">
        <v>877</v>
      </c>
      <c r="Q265" s="74" t="s">
        <v>877</v>
      </c>
      <c r="R265" s="81">
        <v>327.46199999999999</v>
      </c>
      <c r="S265" s="63">
        <v>1749</v>
      </c>
      <c r="T265" s="82">
        <v>1574.1</v>
      </c>
    </row>
    <row r="266" spans="1:20" ht="16" customHeight="1" x14ac:dyDescent="0.15">
      <c r="A266" s="91" t="s">
        <v>447</v>
      </c>
      <c r="B266" s="90">
        <v>74800</v>
      </c>
      <c r="C266" s="73" t="s">
        <v>877</v>
      </c>
      <c r="D266" s="27" t="s">
        <v>877</v>
      </c>
      <c r="E266" s="27" t="s">
        <v>877</v>
      </c>
      <c r="F266" s="27" t="s">
        <v>877</v>
      </c>
      <c r="G266" s="27" t="s">
        <v>877</v>
      </c>
      <c r="H266" s="27" t="s">
        <v>877</v>
      </c>
      <c r="I266" s="27" t="s">
        <v>877</v>
      </c>
      <c r="J266" s="27" t="s">
        <v>877</v>
      </c>
      <c r="K266" s="27" t="s">
        <v>877</v>
      </c>
      <c r="L266" s="27" t="s">
        <v>877</v>
      </c>
      <c r="M266" s="27" t="s">
        <v>877</v>
      </c>
      <c r="N266" s="27" t="s">
        <v>877</v>
      </c>
      <c r="O266" s="27" t="s">
        <v>877</v>
      </c>
      <c r="P266" s="35" t="s">
        <v>877</v>
      </c>
      <c r="Q266" s="74" t="s">
        <v>877</v>
      </c>
      <c r="R266" s="81">
        <v>1554.9</v>
      </c>
      <c r="S266" s="63">
        <v>2963</v>
      </c>
      <c r="T266" s="82">
        <v>2666.7</v>
      </c>
    </row>
    <row r="267" spans="1:20" ht="16" customHeight="1" x14ac:dyDescent="0.15">
      <c r="A267" s="89" t="s">
        <v>449</v>
      </c>
      <c r="B267" s="90">
        <v>5.1400000000000003E-4</v>
      </c>
      <c r="C267" s="73" t="s">
        <v>877</v>
      </c>
      <c r="D267" s="27" t="s">
        <v>877</v>
      </c>
      <c r="E267" s="27" t="s">
        <v>877</v>
      </c>
      <c r="F267" s="27" t="s">
        <v>877</v>
      </c>
      <c r="G267" s="27" t="s">
        <v>877</v>
      </c>
      <c r="H267" s="27" t="s">
        <v>877</v>
      </c>
      <c r="I267" s="27" t="s">
        <v>877</v>
      </c>
      <c r="J267" s="27" t="s">
        <v>877</v>
      </c>
      <c r="K267" s="27" t="s">
        <v>877</v>
      </c>
      <c r="L267" s="27" t="s">
        <v>877</v>
      </c>
      <c r="M267" s="27" t="s">
        <v>877</v>
      </c>
      <c r="N267" s="27" t="s">
        <v>877</v>
      </c>
      <c r="O267" s="27" t="s">
        <v>877</v>
      </c>
      <c r="P267" s="35" t="s">
        <v>877</v>
      </c>
      <c r="Q267" s="74" t="s">
        <v>877</v>
      </c>
      <c r="R267" s="81">
        <v>1554.9</v>
      </c>
      <c r="S267" s="63">
        <v>2963</v>
      </c>
      <c r="T267" s="82">
        <v>2666.7</v>
      </c>
    </row>
    <row r="268" spans="1:20" ht="15" customHeight="1" x14ac:dyDescent="0.15">
      <c r="A268" s="91" t="s">
        <v>450</v>
      </c>
      <c r="B268" s="90">
        <v>2140000</v>
      </c>
      <c r="C268" s="73">
        <v>4.8999999999999997E-6</v>
      </c>
      <c r="D268" s="27">
        <v>4.8999999999999997E-6</v>
      </c>
      <c r="E268" s="27">
        <v>4.4000000000000002E-6</v>
      </c>
      <c r="F268" s="27">
        <v>2.7E-6</v>
      </c>
      <c r="G268" s="27">
        <v>1.1000000000000001E-6</v>
      </c>
      <c r="H268" s="27">
        <v>3.9999999999999998E-7</v>
      </c>
      <c r="I268" s="27">
        <v>2.3E-6</v>
      </c>
      <c r="J268" s="27" t="s">
        <v>877</v>
      </c>
      <c r="K268" s="27" t="s">
        <v>877</v>
      </c>
      <c r="L268" s="27">
        <v>3.8999999999999999E-6</v>
      </c>
      <c r="M268" s="27">
        <v>3.8999999999999999E-6</v>
      </c>
      <c r="N268" s="27">
        <v>2.6000000000000001E-6</v>
      </c>
      <c r="O268" s="27">
        <v>9.3999999999999998E-6</v>
      </c>
      <c r="P268" s="35">
        <v>8.0999999999999997E-7</v>
      </c>
      <c r="Q268" s="75">
        <v>8.0999999999999997E-7</v>
      </c>
      <c r="R268" s="81">
        <v>1554.9</v>
      </c>
      <c r="S268" s="63">
        <v>2963</v>
      </c>
      <c r="T268" s="82">
        <v>2666.7</v>
      </c>
    </row>
    <row r="269" spans="1:20" ht="16" customHeight="1" x14ac:dyDescent="0.15">
      <c r="A269" s="91" t="s">
        <v>452</v>
      </c>
      <c r="B269" s="90">
        <v>367262500.23232532</v>
      </c>
      <c r="C269" s="73" t="s">
        <v>877</v>
      </c>
      <c r="D269" s="27" t="s">
        <v>877</v>
      </c>
      <c r="E269" s="27" t="s">
        <v>877</v>
      </c>
      <c r="F269" s="27" t="s">
        <v>877</v>
      </c>
      <c r="G269" s="27" t="s">
        <v>877</v>
      </c>
      <c r="H269" s="27" t="s">
        <v>877</v>
      </c>
      <c r="I269" s="27" t="s">
        <v>877</v>
      </c>
      <c r="J269" s="27" t="s">
        <v>877</v>
      </c>
      <c r="K269" s="27" t="s">
        <v>877</v>
      </c>
      <c r="L269" s="27" t="s">
        <v>877</v>
      </c>
      <c r="M269" s="27" t="s">
        <v>877</v>
      </c>
      <c r="N269" s="27" t="s">
        <v>877</v>
      </c>
      <c r="O269" s="27" t="s">
        <v>877</v>
      </c>
      <c r="P269" s="35" t="s">
        <v>877</v>
      </c>
      <c r="Q269" s="74" t="s">
        <v>877</v>
      </c>
      <c r="R269" s="81">
        <v>1554.9</v>
      </c>
      <c r="S269" s="63">
        <v>2963</v>
      </c>
      <c r="T269" s="82">
        <v>2666.7</v>
      </c>
    </row>
    <row r="270" spans="1:20" ht="16" customHeight="1" x14ac:dyDescent="0.15">
      <c r="A270" s="89" t="s">
        <v>454</v>
      </c>
      <c r="B270" s="90">
        <v>72375626.556910351</v>
      </c>
      <c r="C270" s="73" t="s">
        <v>877</v>
      </c>
      <c r="D270" s="27" t="s">
        <v>877</v>
      </c>
      <c r="E270" s="27" t="s">
        <v>877</v>
      </c>
      <c r="F270" s="27" t="s">
        <v>877</v>
      </c>
      <c r="G270" s="27" t="s">
        <v>877</v>
      </c>
      <c r="H270" s="27" t="s">
        <v>877</v>
      </c>
      <c r="I270" s="27" t="s">
        <v>877</v>
      </c>
      <c r="J270" s="27" t="s">
        <v>877</v>
      </c>
      <c r="K270" s="27" t="s">
        <v>877</v>
      </c>
      <c r="L270" s="27" t="s">
        <v>877</v>
      </c>
      <c r="M270" s="27" t="s">
        <v>877</v>
      </c>
      <c r="N270" s="27" t="s">
        <v>877</v>
      </c>
      <c r="O270" s="27" t="s">
        <v>877</v>
      </c>
      <c r="P270" s="35" t="s">
        <v>877</v>
      </c>
      <c r="Q270" s="74" t="s">
        <v>877</v>
      </c>
      <c r="R270" s="81">
        <v>1554.9</v>
      </c>
      <c r="S270" s="63">
        <v>2963</v>
      </c>
      <c r="T270" s="82">
        <v>2666.7</v>
      </c>
    </row>
    <row r="271" spans="1:20" ht="16" customHeight="1" x14ac:dyDescent="0.15">
      <c r="A271" s="91" t="s">
        <v>455</v>
      </c>
      <c r="B271" s="90">
        <v>1330217.407805451</v>
      </c>
      <c r="C271" s="73" t="s">
        <v>877</v>
      </c>
      <c r="D271" s="27" t="s">
        <v>877</v>
      </c>
      <c r="E271" s="27" t="s">
        <v>877</v>
      </c>
      <c r="F271" s="27" t="s">
        <v>877</v>
      </c>
      <c r="G271" s="27" t="s">
        <v>877</v>
      </c>
      <c r="H271" s="27" t="s">
        <v>877</v>
      </c>
      <c r="I271" s="27" t="s">
        <v>877</v>
      </c>
      <c r="J271" s="27" t="s">
        <v>877</v>
      </c>
      <c r="K271" s="27" t="s">
        <v>877</v>
      </c>
      <c r="L271" s="27" t="s">
        <v>877</v>
      </c>
      <c r="M271" s="27" t="s">
        <v>877</v>
      </c>
      <c r="N271" s="27" t="s">
        <v>877</v>
      </c>
      <c r="O271" s="27" t="s">
        <v>877</v>
      </c>
      <c r="P271" s="35" t="s">
        <v>877</v>
      </c>
      <c r="Q271" s="74" t="s">
        <v>877</v>
      </c>
      <c r="R271" s="81">
        <v>1554.9</v>
      </c>
      <c r="S271" s="63">
        <v>2963</v>
      </c>
      <c r="T271" s="82">
        <v>2666.7</v>
      </c>
    </row>
    <row r="272" spans="1:20" ht="16" customHeight="1" x14ac:dyDescent="0.15">
      <c r="A272" s="89" t="s">
        <v>456</v>
      </c>
      <c r="B272" s="90">
        <v>681413848.11845338</v>
      </c>
      <c r="C272" s="73" t="s">
        <v>877</v>
      </c>
      <c r="D272" s="27" t="s">
        <v>877</v>
      </c>
      <c r="E272" s="27" t="s">
        <v>877</v>
      </c>
      <c r="F272" s="27" t="s">
        <v>877</v>
      </c>
      <c r="G272" s="27" t="s">
        <v>877</v>
      </c>
      <c r="H272" s="27" t="s">
        <v>877</v>
      </c>
      <c r="I272" s="27" t="s">
        <v>877</v>
      </c>
      <c r="J272" s="27" t="s">
        <v>877</v>
      </c>
      <c r="K272" s="27" t="s">
        <v>877</v>
      </c>
      <c r="L272" s="27" t="s">
        <v>877</v>
      </c>
      <c r="M272" s="27" t="s">
        <v>877</v>
      </c>
      <c r="N272" s="27" t="s">
        <v>877</v>
      </c>
      <c r="O272" s="27" t="s">
        <v>877</v>
      </c>
      <c r="P272" s="35" t="s">
        <v>877</v>
      </c>
      <c r="Q272" s="74" t="s">
        <v>877</v>
      </c>
      <c r="R272" s="81">
        <v>1554.9</v>
      </c>
      <c r="S272" s="63">
        <v>2963</v>
      </c>
      <c r="T272" s="82">
        <v>2666.7</v>
      </c>
    </row>
    <row r="273" spans="1:20" ht="16" customHeight="1" x14ac:dyDescent="0.15">
      <c r="A273" s="91" t="s">
        <v>458</v>
      </c>
      <c r="B273" s="90">
        <v>139</v>
      </c>
      <c r="C273" s="73" t="s">
        <v>877</v>
      </c>
      <c r="D273" s="27" t="s">
        <v>877</v>
      </c>
      <c r="E273" s="27" t="s">
        <v>877</v>
      </c>
      <c r="F273" s="27" t="s">
        <v>877</v>
      </c>
      <c r="G273" s="27" t="s">
        <v>877</v>
      </c>
      <c r="H273" s="27" t="s">
        <v>877</v>
      </c>
      <c r="I273" s="27" t="s">
        <v>877</v>
      </c>
      <c r="J273" s="27" t="s">
        <v>877</v>
      </c>
      <c r="K273" s="27" t="s">
        <v>877</v>
      </c>
      <c r="L273" s="27" t="s">
        <v>877</v>
      </c>
      <c r="M273" s="27" t="s">
        <v>877</v>
      </c>
      <c r="N273" s="27" t="s">
        <v>877</v>
      </c>
      <c r="O273" s="27" t="s">
        <v>877</v>
      </c>
      <c r="P273" s="35" t="s">
        <v>877</v>
      </c>
      <c r="Q273" s="74" t="s">
        <v>877</v>
      </c>
      <c r="R273" s="81">
        <v>1042</v>
      </c>
      <c r="S273" s="63">
        <v>3000</v>
      </c>
      <c r="T273" s="82">
        <v>2700</v>
      </c>
    </row>
    <row r="274" spans="1:20" ht="16" customHeight="1" x14ac:dyDescent="0.15">
      <c r="A274" s="89" t="s">
        <v>460</v>
      </c>
      <c r="B274" s="90">
        <v>443</v>
      </c>
      <c r="C274" s="73" t="s">
        <v>877</v>
      </c>
      <c r="D274" s="27" t="s">
        <v>877</v>
      </c>
      <c r="E274" s="27" t="s">
        <v>877</v>
      </c>
      <c r="F274" s="27" t="s">
        <v>877</v>
      </c>
      <c r="G274" s="27" t="s">
        <v>877</v>
      </c>
      <c r="H274" s="27" t="s">
        <v>877</v>
      </c>
      <c r="I274" s="27" t="s">
        <v>877</v>
      </c>
      <c r="J274" s="27" t="s">
        <v>877</v>
      </c>
      <c r="K274" s="27" t="s">
        <v>877</v>
      </c>
      <c r="L274" s="27" t="s">
        <v>877</v>
      </c>
      <c r="M274" s="27" t="s">
        <v>877</v>
      </c>
      <c r="N274" s="27" t="s">
        <v>877</v>
      </c>
      <c r="O274" s="27" t="s">
        <v>877</v>
      </c>
      <c r="P274" s="35" t="s">
        <v>877</v>
      </c>
      <c r="Q274" s="74" t="s">
        <v>877</v>
      </c>
      <c r="R274" s="81">
        <v>1042</v>
      </c>
      <c r="S274" s="63">
        <v>3000</v>
      </c>
      <c r="T274" s="82">
        <v>2700</v>
      </c>
    </row>
    <row r="275" spans="1:20" ht="15" customHeight="1" x14ac:dyDescent="0.15">
      <c r="A275" s="89" t="s">
        <v>462</v>
      </c>
      <c r="B275" s="90">
        <v>927</v>
      </c>
      <c r="C275" s="73">
        <v>1.2999999999999999E-4</v>
      </c>
      <c r="D275" s="27">
        <v>1.2999999999999999E-4</v>
      </c>
      <c r="E275" s="27">
        <v>1.2E-4</v>
      </c>
      <c r="F275" s="27">
        <v>7.1000000000000005E-5</v>
      </c>
      <c r="G275" s="27">
        <v>3.6999999999999998E-5</v>
      </c>
      <c r="H275" s="27">
        <v>1.2E-5</v>
      </c>
      <c r="I275" s="27">
        <v>6.7000000000000002E-5</v>
      </c>
      <c r="J275" s="27" t="s">
        <v>877</v>
      </c>
      <c r="K275" s="27">
        <v>1.5</v>
      </c>
      <c r="L275" s="27">
        <v>1.1E-4</v>
      </c>
      <c r="M275" s="27">
        <v>1.1E-4</v>
      </c>
      <c r="N275" s="27">
        <v>6.8999999999999997E-5</v>
      </c>
      <c r="O275" s="27">
        <v>2.3000000000000001E-4</v>
      </c>
      <c r="P275" s="35">
        <v>3.0000000000000001E-5</v>
      </c>
      <c r="Q275" s="75">
        <v>3.0000000000000001E-5</v>
      </c>
      <c r="R275" s="81">
        <v>1042</v>
      </c>
      <c r="S275" s="63">
        <v>3000</v>
      </c>
      <c r="T275" s="82">
        <v>2700</v>
      </c>
    </row>
    <row r="276" spans="1:20" ht="15" customHeight="1" x14ac:dyDescent="0.15">
      <c r="A276" s="89" t="s">
        <v>464</v>
      </c>
      <c r="B276" s="90">
        <v>164000</v>
      </c>
      <c r="C276" s="73">
        <v>1.1E-4</v>
      </c>
      <c r="D276" s="27">
        <v>1.1E-4</v>
      </c>
      <c r="E276" s="27">
        <v>9.6000000000000002E-5</v>
      </c>
      <c r="F276" s="27">
        <v>6.0999999999999999E-5</v>
      </c>
      <c r="G276" s="27">
        <v>3.0000000000000001E-5</v>
      </c>
      <c r="H276" s="27">
        <v>1.0000000000000001E-5</v>
      </c>
      <c r="I276" s="27">
        <v>5.5999999999999999E-5</v>
      </c>
      <c r="J276" s="27" t="s">
        <v>877</v>
      </c>
      <c r="K276" s="27" t="s">
        <v>877</v>
      </c>
      <c r="L276" s="27">
        <v>8.7999999999999998E-5</v>
      </c>
      <c r="M276" s="27">
        <v>8.7999999999999998E-5</v>
      </c>
      <c r="N276" s="27">
        <v>6.0000000000000002E-5</v>
      </c>
      <c r="O276" s="27">
        <v>1.9000000000000001E-4</v>
      </c>
      <c r="P276" s="35">
        <v>2.5000000000000001E-5</v>
      </c>
      <c r="Q276" s="75">
        <v>2.5000000000000001E-5</v>
      </c>
      <c r="R276" s="81">
        <v>1042</v>
      </c>
      <c r="S276" s="63">
        <v>3000</v>
      </c>
      <c r="T276" s="82">
        <v>2700</v>
      </c>
    </row>
    <row r="277" spans="1:20" ht="15" customHeight="1" x14ac:dyDescent="0.15">
      <c r="A277" s="89" t="s">
        <v>466</v>
      </c>
      <c r="B277" s="90">
        <v>21400</v>
      </c>
      <c r="C277" s="73">
        <v>1.5E-3</v>
      </c>
      <c r="D277" s="27">
        <v>1.6000000000000001E-3</v>
      </c>
      <c r="E277" s="27">
        <v>1.4E-3</v>
      </c>
      <c r="F277" s="27">
        <v>8.8999999999999995E-4</v>
      </c>
      <c r="G277" s="27">
        <v>4.2999999999999999E-4</v>
      </c>
      <c r="H277" s="27">
        <v>1.4999999999999999E-4</v>
      </c>
      <c r="I277" s="27">
        <v>8.0000000000000004E-4</v>
      </c>
      <c r="J277" s="27" t="s">
        <v>877</v>
      </c>
      <c r="K277" s="27" t="s">
        <v>877</v>
      </c>
      <c r="L277" s="27">
        <v>1.1999999999999999E-3</v>
      </c>
      <c r="M277" s="27">
        <v>1.1999999999999999E-3</v>
      </c>
      <c r="N277" s="27">
        <v>8.7000000000000001E-4</v>
      </c>
      <c r="O277" s="27">
        <v>2.5999999999999999E-3</v>
      </c>
      <c r="P277" s="35">
        <v>3.6999999999999999E-4</v>
      </c>
      <c r="Q277" s="75">
        <v>3.6000000000000002E-4</v>
      </c>
      <c r="R277" s="81">
        <v>1042</v>
      </c>
      <c r="S277" s="63">
        <v>3000</v>
      </c>
      <c r="T277" s="82">
        <v>2700</v>
      </c>
    </row>
    <row r="278" spans="1:20" ht="15" customHeight="1" x14ac:dyDescent="0.15">
      <c r="A278" s="91" t="s">
        <v>468</v>
      </c>
      <c r="B278" s="90">
        <v>396000</v>
      </c>
      <c r="C278" s="73">
        <v>1.2E-5</v>
      </c>
      <c r="D278" s="27">
        <v>1.2E-5</v>
      </c>
      <c r="E278" s="27">
        <v>1.1E-5</v>
      </c>
      <c r="F278" s="27">
        <v>6.4999999999999996E-6</v>
      </c>
      <c r="G278" s="27">
        <v>3.3000000000000002E-6</v>
      </c>
      <c r="H278" s="27">
        <v>9.9999999999999995E-7</v>
      </c>
      <c r="I278" s="27">
        <v>6.1E-6</v>
      </c>
      <c r="J278" s="27" t="s">
        <v>877</v>
      </c>
      <c r="K278" s="27">
        <v>0.15</v>
      </c>
      <c r="L278" s="27">
        <v>9.7999999999999993E-6</v>
      </c>
      <c r="M278" s="27">
        <v>9.7999999999999993E-6</v>
      </c>
      <c r="N278" s="27">
        <v>6.2999999999999998E-6</v>
      </c>
      <c r="O278" s="27">
        <v>2.1999999999999999E-5</v>
      </c>
      <c r="P278" s="35">
        <v>2.6000000000000001E-6</v>
      </c>
      <c r="Q278" s="75">
        <v>2.5000000000000002E-6</v>
      </c>
      <c r="R278" s="81">
        <v>1042</v>
      </c>
      <c r="S278" s="63">
        <v>3000</v>
      </c>
      <c r="T278" s="82">
        <v>2700</v>
      </c>
    </row>
    <row r="279" spans="1:20" ht="16" customHeight="1" x14ac:dyDescent="0.15">
      <c r="A279" s="89" t="s">
        <v>470</v>
      </c>
      <c r="B279" s="90">
        <v>7800000</v>
      </c>
      <c r="C279" s="73" t="s">
        <v>877</v>
      </c>
      <c r="D279" s="27" t="s">
        <v>877</v>
      </c>
      <c r="E279" s="27" t="s">
        <v>877</v>
      </c>
      <c r="F279" s="27" t="s">
        <v>877</v>
      </c>
      <c r="G279" s="27" t="s">
        <v>877</v>
      </c>
      <c r="H279" s="27" t="s">
        <v>877</v>
      </c>
      <c r="I279" s="27" t="s">
        <v>877</v>
      </c>
      <c r="J279" s="27" t="s">
        <v>877</v>
      </c>
      <c r="K279" s="27" t="s">
        <v>877</v>
      </c>
      <c r="L279" s="27" t="s">
        <v>877</v>
      </c>
      <c r="M279" s="27" t="s">
        <v>877</v>
      </c>
      <c r="N279" s="27" t="s">
        <v>877</v>
      </c>
      <c r="O279" s="27" t="s">
        <v>877</v>
      </c>
      <c r="P279" s="35" t="s">
        <v>877</v>
      </c>
      <c r="Q279" s="74" t="s">
        <v>877</v>
      </c>
      <c r="R279" s="81">
        <v>1042</v>
      </c>
      <c r="S279" s="63">
        <v>3000</v>
      </c>
      <c r="T279" s="82">
        <v>2700</v>
      </c>
    </row>
    <row r="280" spans="1:20" ht="15" customHeight="1" x14ac:dyDescent="0.15">
      <c r="A280" s="91" t="s">
        <v>472</v>
      </c>
      <c r="B280" s="90">
        <v>731000</v>
      </c>
      <c r="C280" s="73">
        <v>1.4E-5</v>
      </c>
      <c r="D280" s="27">
        <v>1.4E-5</v>
      </c>
      <c r="E280" s="27">
        <v>1.2E-5</v>
      </c>
      <c r="F280" s="27">
        <v>7.7000000000000008E-6</v>
      </c>
      <c r="G280" s="27">
        <v>3.5999999999999998E-6</v>
      </c>
      <c r="H280" s="27">
        <v>1.1999999999999999E-6</v>
      </c>
      <c r="I280" s="27">
        <v>6.9E-6</v>
      </c>
      <c r="J280" s="27" t="s">
        <v>877</v>
      </c>
      <c r="K280" s="27">
        <v>0.17</v>
      </c>
      <c r="L280" s="27">
        <v>1.1E-5</v>
      </c>
      <c r="M280" s="27">
        <v>1.1E-5</v>
      </c>
      <c r="N280" s="27">
        <v>7.5000000000000002E-6</v>
      </c>
      <c r="O280" s="27">
        <v>2.5000000000000001E-5</v>
      </c>
      <c r="P280" s="35">
        <v>2.7999999999999999E-6</v>
      </c>
      <c r="Q280" s="75">
        <v>2.7E-6</v>
      </c>
      <c r="R280" s="81">
        <v>1042</v>
      </c>
      <c r="S280" s="63">
        <v>3000</v>
      </c>
      <c r="T280" s="82">
        <v>2700</v>
      </c>
    </row>
    <row r="281" spans="1:20" ht="16" customHeight="1" x14ac:dyDescent="0.15">
      <c r="A281" s="91" t="s">
        <v>474</v>
      </c>
      <c r="B281" s="90">
        <v>300185954.93567789</v>
      </c>
      <c r="C281" s="73" t="s">
        <v>877</v>
      </c>
      <c r="D281" s="27" t="s">
        <v>877</v>
      </c>
      <c r="E281" s="27" t="s">
        <v>877</v>
      </c>
      <c r="F281" s="27" t="s">
        <v>877</v>
      </c>
      <c r="G281" s="27" t="s">
        <v>877</v>
      </c>
      <c r="H281" s="27" t="s">
        <v>877</v>
      </c>
      <c r="I281" s="27" t="s">
        <v>877</v>
      </c>
      <c r="J281" s="27" t="s">
        <v>877</v>
      </c>
      <c r="K281" s="27" t="s">
        <v>877</v>
      </c>
      <c r="L281" s="27" t="s">
        <v>877</v>
      </c>
      <c r="M281" s="27" t="s">
        <v>877</v>
      </c>
      <c r="N281" s="27" t="s">
        <v>877</v>
      </c>
      <c r="O281" s="27" t="s">
        <v>877</v>
      </c>
      <c r="P281" s="35" t="s">
        <v>877</v>
      </c>
      <c r="Q281" s="74" t="s">
        <v>877</v>
      </c>
      <c r="R281" s="81">
        <v>1042</v>
      </c>
      <c r="S281" s="63">
        <v>3000</v>
      </c>
      <c r="T281" s="82">
        <v>2700</v>
      </c>
    </row>
    <row r="282" spans="1:20" ht="16" customHeight="1" x14ac:dyDescent="0.15">
      <c r="A282" s="91" t="s">
        <v>476</v>
      </c>
      <c r="B282" s="90">
        <v>164463581.69348311</v>
      </c>
      <c r="C282" s="73" t="s">
        <v>877</v>
      </c>
      <c r="D282" s="27" t="s">
        <v>877</v>
      </c>
      <c r="E282" s="27" t="s">
        <v>877</v>
      </c>
      <c r="F282" s="27" t="s">
        <v>877</v>
      </c>
      <c r="G282" s="27" t="s">
        <v>877</v>
      </c>
      <c r="H282" s="27" t="s">
        <v>877</v>
      </c>
      <c r="I282" s="27" t="s">
        <v>877</v>
      </c>
      <c r="J282" s="27" t="s">
        <v>877</v>
      </c>
      <c r="K282" s="27" t="s">
        <v>877</v>
      </c>
      <c r="L282" s="27" t="s">
        <v>877</v>
      </c>
      <c r="M282" s="27" t="s">
        <v>877</v>
      </c>
      <c r="N282" s="27" t="s">
        <v>877</v>
      </c>
      <c r="O282" s="27" t="s">
        <v>877</v>
      </c>
      <c r="P282" s="35" t="s">
        <v>877</v>
      </c>
      <c r="Q282" s="74" t="s">
        <v>877</v>
      </c>
      <c r="R282" s="81">
        <v>1042</v>
      </c>
      <c r="S282" s="63">
        <v>3000</v>
      </c>
      <c r="T282" s="82">
        <v>2700</v>
      </c>
    </row>
    <row r="283" spans="1:20" ht="16" customHeight="1" x14ac:dyDescent="0.15">
      <c r="A283" s="91" t="s">
        <v>478</v>
      </c>
      <c r="B283" s="90">
        <v>234034799.15209329</v>
      </c>
      <c r="C283" s="73" t="s">
        <v>877</v>
      </c>
      <c r="D283" s="27" t="s">
        <v>877</v>
      </c>
      <c r="E283" s="27" t="s">
        <v>877</v>
      </c>
      <c r="F283" s="27" t="s">
        <v>877</v>
      </c>
      <c r="G283" s="27" t="s">
        <v>877</v>
      </c>
      <c r="H283" s="27" t="s">
        <v>877</v>
      </c>
      <c r="I283" s="27" t="s">
        <v>877</v>
      </c>
      <c r="J283" s="27" t="s">
        <v>877</v>
      </c>
      <c r="K283" s="27" t="s">
        <v>877</v>
      </c>
      <c r="L283" s="27" t="s">
        <v>877</v>
      </c>
      <c r="M283" s="27" t="s">
        <v>877</v>
      </c>
      <c r="N283" s="27" t="s">
        <v>877</v>
      </c>
      <c r="O283" s="27" t="s">
        <v>877</v>
      </c>
      <c r="P283" s="35" t="s">
        <v>877</v>
      </c>
      <c r="Q283" s="74" t="s">
        <v>877</v>
      </c>
      <c r="R283" s="81">
        <v>1042</v>
      </c>
      <c r="S283" s="63">
        <v>3000</v>
      </c>
      <c r="T283" s="82">
        <v>2700</v>
      </c>
    </row>
    <row r="284" spans="1:20" ht="16" customHeight="1" x14ac:dyDescent="0.15">
      <c r="A284" s="89" t="s">
        <v>479</v>
      </c>
      <c r="B284" s="90">
        <v>705609385.25230443</v>
      </c>
      <c r="C284" s="73" t="s">
        <v>877</v>
      </c>
      <c r="D284" s="27" t="s">
        <v>877</v>
      </c>
      <c r="E284" s="27" t="s">
        <v>877</v>
      </c>
      <c r="F284" s="27" t="s">
        <v>877</v>
      </c>
      <c r="G284" s="27" t="s">
        <v>877</v>
      </c>
      <c r="H284" s="27" t="s">
        <v>877</v>
      </c>
      <c r="I284" s="27" t="s">
        <v>877</v>
      </c>
      <c r="J284" s="27" t="s">
        <v>877</v>
      </c>
      <c r="K284" s="27" t="s">
        <v>877</v>
      </c>
      <c r="L284" s="27" t="s">
        <v>877</v>
      </c>
      <c r="M284" s="27" t="s">
        <v>877</v>
      </c>
      <c r="N284" s="27" t="s">
        <v>877</v>
      </c>
      <c r="O284" s="27" t="s">
        <v>877</v>
      </c>
      <c r="P284" s="35" t="s">
        <v>877</v>
      </c>
      <c r="Q284" s="74" t="s">
        <v>877</v>
      </c>
      <c r="R284" s="81">
        <v>1042</v>
      </c>
      <c r="S284" s="63">
        <v>3000</v>
      </c>
      <c r="T284" s="82">
        <v>2700</v>
      </c>
    </row>
    <row r="285" spans="1:20" ht="15" customHeight="1" x14ac:dyDescent="0.15">
      <c r="A285" s="89" t="s">
        <v>480</v>
      </c>
      <c r="B285" s="90">
        <v>4490</v>
      </c>
      <c r="C285" s="73">
        <v>9.1999999999999998E-2</v>
      </c>
      <c r="D285" s="27">
        <v>9.6000000000000002E-2</v>
      </c>
      <c r="E285" s="27">
        <v>8.3000000000000004E-2</v>
      </c>
      <c r="F285" s="27">
        <v>5.0999999999999997E-2</v>
      </c>
      <c r="G285" s="27">
        <v>2.7E-2</v>
      </c>
      <c r="H285" s="27">
        <v>8.6E-3</v>
      </c>
      <c r="I285" s="27">
        <v>4.8000000000000001E-2</v>
      </c>
      <c r="J285" s="27" t="s">
        <v>877</v>
      </c>
      <c r="K285" s="27" t="s">
        <v>877</v>
      </c>
      <c r="L285" s="27">
        <v>7.5999999999999998E-2</v>
      </c>
      <c r="M285" s="27">
        <v>7.5999999999999998E-2</v>
      </c>
      <c r="N285" s="27">
        <v>0.05</v>
      </c>
      <c r="O285" s="27">
        <v>0.16</v>
      </c>
      <c r="P285" s="35">
        <v>2.1999999999999999E-2</v>
      </c>
      <c r="Q285" s="75">
        <v>2.1999999999999999E-2</v>
      </c>
      <c r="R285" s="81">
        <v>254</v>
      </c>
      <c r="S285" s="63">
        <v>962</v>
      </c>
      <c r="T285" s="82">
        <v>865.80000000000007</v>
      </c>
    </row>
    <row r="286" spans="1:20" ht="16" customHeight="1" x14ac:dyDescent="0.15">
      <c r="A286" s="89" t="s">
        <v>481</v>
      </c>
      <c r="B286" s="90">
        <v>103597736371.0564</v>
      </c>
      <c r="C286" s="73" t="s">
        <v>877</v>
      </c>
      <c r="D286" s="27" t="s">
        <v>877</v>
      </c>
      <c r="E286" s="27" t="s">
        <v>877</v>
      </c>
      <c r="F286" s="27" t="s">
        <v>877</v>
      </c>
      <c r="G286" s="27" t="s">
        <v>877</v>
      </c>
      <c r="H286" s="27" t="s">
        <v>877</v>
      </c>
      <c r="I286" s="27" t="s">
        <v>877</v>
      </c>
      <c r="J286" s="27" t="s">
        <v>877</v>
      </c>
      <c r="K286" s="27" t="s">
        <v>877</v>
      </c>
      <c r="L286" s="27" t="s">
        <v>877</v>
      </c>
      <c r="M286" s="27" t="s">
        <v>877</v>
      </c>
      <c r="N286" s="27" t="s">
        <v>877</v>
      </c>
      <c r="O286" s="27" t="s">
        <v>877</v>
      </c>
      <c r="P286" s="35" t="s">
        <v>877</v>
      </c>
      <c r="Q286" s="74" t="s">
        <v>877</v>
      </c>
      <c r="R286" s="81">
        <v>254</v>
      </c>
      <c r="S286" s="63">
        <v>962</v>
      </c>
      <c r="T286" s="82">
        <v>865.80000000000007</v>
      </c>
    </row>
    <row r="287" spans="1:20" ht="16" customHeight="1" x14ac:dyDescent="0.15">
      <c r="A287" s="89" t="s">
        <v>482</v>
      </c>
      <c r="B287" s="90">
        <v>1.779407323962759E+17</v>
      </c>
      <c r="C287" s="73" t="s">
        <v>877</v>
      </c>
      <c r="D287" s="27" t="s">
        <v>877</v>
      </c>
      <c r="E287" s="27" t="s">
        <v>877</v>
      </c>
      <c r="F287" s="27" t="s">
        <v>877</v>
      </c>
      <c r="G287" s="27" t="s">
        <v>877</v>
      </c>
      <c r="H287" s="27" t="s">
        <v>877</v>
      </c>
      <c r="I287" s="27" t="s">
        <v>877</v>
      </c>
      <c r="J287" s="27" t="s">
        <v>877</v>
      </c>
      <c r="K287" s="27" t="s">
        <v>877</v>
      </c>
      <c r="L287" s="27" t="s">
        <v>877</v>
      </c>
      <c r="M287" s="27" t="s">
        <v>877</v>
      </c>
      <c r="N287" s="27" t="s">
        <v>877</v>
      </c>
      <c r="O287" s="27" t="s">
        <v>877</v>
      </c>
      <c r="P287" s="35" t="s">
        <v>877</v>
      </c>
      <c r="Q287" s="74" t="s">
        <v>877</v>
      </c>
      <c r="R287" s="81">
        <v>254</v>
      </c>
      <c r="S287" s="63">
        <v>962</v>
      </c>
      <c r="T287" s="82">
        <v>865.80000000000007</v>
      </c>
    </row>
    <row r="288" spans="1:20" ht="16" customHeight="1" x14ac:dyDescent="0.15">
      <c r="A288" s="89" t="s">
        <v>483</v>
      </c>
      <c r="B288" s="90">
        <v>1.260821277122193E+16</v>
      </c>
      <c r="C288" s="73" t="s">
        <v>877</v>
      </c>
      <c r="D288" s="27" t="s">
        <v>877</v>
      </c>
      <c r="E288" s="27" t="s">
        <v>877</v>
      </c>
      <c r="F288" s="27" t="s">
        <v>877</v>
      </c>
      <c r="G288" s="27" t="s">
        <v>877</v>
      </c>
      <c r="H288" s="27" t="s">
        <v>877</v>
      </c>
      <c r="I288" s="27" t="s">
        <v>877</v>
      </c>
      <c r="J288" s="27" t="s">
        <v>877</v>
      </c>
      <c r="K288" s="27" t="s">
        <v>877</v>
      </c>
      <c r="L288" s="27" t="s">
        <v>877</v>
      </c>
      <c r="M288" s="27" t="s">
        <v>877</v>
      </c>
      <c r="N288" s="27" t="s">
        <v>877</v>
      </c>
      <c r="O288" s="27" t="s">
        <v>877</v>
      </c>
      <c r="P288" s="35" t="s">
        <v>877</v>
      </c>
      <c r="Q288" s="74" t="s">
        <v>877</v>
      </c>
      <c r="R288" s="81">
        <v>254</v>
      </c>
      <c r="S288" s="63">
        <v>962</v>
      </c>
      <c r="T288" s="82">
        <v>865.80000000000007</v>
      </c>
    </row>
    <row r="289" spans="1:20" ht="16" customHeight="1" x14ac:dyDescent="0.15">
      <c r="A289" s="89" t="s">
        <v>484</v>
      </c>
      <c r="B289" s="90">
        <v>320797582071067.19</v>
      </c>
      <c r="C289" s="73" t="s">
        <v>877</v>
      </c>
      <c r="D289" s="27" t="s">
        <v>877</v>
      </c>
      <c r="E289" s="27" t="s">
        <v>877</v>
      </c>
      <c r="F289" s="27" t="s">
        <v>877</v>
      </c>
      <c r="G289" s="27" t="s">
        <v>877</v>
      </c>
      <c r="H289" s="27" t="s">
        <v>877</v>
      </c>
      <c r="I289" s="27" t="s">
        <v>877</v>
      </c>
      <c r="J289" s="27" t="s">
        <v>877</v>
      </c>
      <c r="K289" s="27" t="s">
        <v>877</v>
      </c>
      <c r="L289" s="27" t="s">
        <v>877</v>
      </c>
      <c r="M289" s="27" t="s">
        <v>877</v>
      </c>
      <c r="N289" s="27" t="s">
        <v>877</v>
      </c>
      <c r="O289" s="27" t="s">
        <v>877</v>
      </c>
      <c r="P289" s="35" t="s">
        <v>877</v>
      </c>
      <c r="Q289" s="74" t="s">
        <v>877</v>
      </c>
      <c r="R289" s="81">
        <v>254</v>
      </c>
      <c r="S289" s="63">
        <v>962</v>
      </c>
      <c r="T289" s="82">
        <v>865.80000000000007</v>
      </c>
    </row>
    <row r="290" spans="1:20" ht="16" customHeight="1" x14ac:dyDescent="0.15">
      <c r="A290" s="89" t="s">
        <v>486</v>
      </c>
      <c r="B290" s="90">
        <v>29456425434195.93</v>
      </c>
      <c r="C290" s="73" t="s">
        <v>877</v>
      </c>
      <c r="D290" s="27" t="s">
        <v>877</v>
      </c>
      <c r="E290" s="27" t="s">
        <v>877</v>
      </c>
      <c r="F290" s="27" t="s">
        <v>877</v>
      </c>
      <c r="G290" s="27" t="s">
        <v>877</v>
      </c>
      <c r="H290" s="27" t="s">
        <v>877</v>
      </c>
      <c r="I290" s="27" t="s">
        <v>877</v>
      </c>
      <c r="J290" s="27" t="s">
        <v>877</v>
      </c>
      <c r="K290" s="27" t="s">
        <v>877</v>
      </c>
      <c r="L290" s="27" t="s">
        <v>877</v>
      </c>
      <c r="M290" s="27" t="s">
        <v>877</v>
      </c>
      <c r="N290" s="27" t="s">
        <v>877</v>
      </c>
      <c r="O290" s="27" t="s">
        <v>877</v>
      </c>
      <c r="P290" s="35" t="s">
        <v>877</v>
      </c>
      <c r="Q290" s="74" t="s">
        <v>877</v>
      </c>
      <c r="R290" s="81">
        <v>254</v>
      </c>
      <c r="S290" s="63">
        <v>962</v>
      </c>
      <c r="T290" s="82">
        <v>865.80000000000007</v>
      </c>
    </row>
    <row r="291" spans="1:20" ht="16" customHeight="1" x14ac:dyDescent="0.15">
      <c r="A291" s="89" t="s">
        <v>488</v>
      </c>
      <c r="B291" s="90">
        <v>361806163436.57208</v>
      </c>
      <c r="C291" s="73" t="s">
        <v>877</v>
      </c>
      <c r="D291" s="27" t="s">
        <v>877</v>
      </c>
      <c r="E291" s="27" t="s">
        <v>877</v>
      </c>
      <c r="F291" s="27" t="s">
        <v>877</v>
      </c>
      <c r="G291" s="27" t="s">
        <v>877</v>
      </c>
      <c r="H291" s="27" t="s">
        <v>877</v>
      </c>
      <c r="I291" s="27" t="s">
        <v>877</v>
      </c>
      <c r="J291" s="27" t="s">
        <v>877</v>
      </c>
      <c r="K291" s="27" t="s">
        <v>877</v>
      </c>
      <c r="L291" s="27" t="s">
        <v>877</v>
      </c>
      <c r="M291" s="27" t="s">
        <v>877</v>
      </c>
      <c r="N291" s="27" t="s">
        <v>877</v>
      </c>
      <c r="O291" s="27" t="s">
        <v>877</v>
      </c>
      <c r="P291" s="35" t="s">
        <v>877</v>
      </c>
      <c r="Q291" s="74" t="s">
        <v>877</v>
      </c>
      <c r="R291" s="81">
        <v>254</v>
      </c>
      <c r="S291" s="63">
        <v>962</v>
      </c>
      <c r="T291" s="82">
        <v>865.80000000000007</v>
      </c>
    </row>
    <row r="292" spans="1:20" ht="16" customHeight="1" x14ac:dyDescent="0.15">
      <c r="A292" s="91" t="s">
        <v>489</v>
      </c>
      <c r="B292" s="90">
        <v>280747390.11188602</v>
      </c>
      <c r="C292" s="73" t="s">
        <v>877</v>
      </c>
      <c r="D292" s="27" t="s">
        <v>877</v>
      </c>
      <c r="E292" s="27" t="s">
        <v>877</v>
      </c>
      <c r="F292" s="27" t="s">
        <v>877</v>
      </c>
      <c r="G292" s="27" t="s">
        <v>877</v>
      </c>
      <c r="H292" s="27" t="s">
        <v>877</v>
      </c>
      <c r="I292" s="27" t="s">
        <v>877</v>
      </c>
      <c r="J292" s="27" t="s">
        <v>877</v>
      </c>
      <c r="K292" s="27" t="s">
        <v>877</v>
      </c>
      <c r="L292" s="27" t="s">
        <v>877</v>
      </c>
      <c r="M292" s="27" t="s">
        <v>877</v>
      </c>
      <c r="N292" s="27" t="s">
        <v>877</v>
      </c>
      <c r="O292" s="27" t="s">
        <v>877</v>
      </c>
      <c r="P292" s="35" t="s">
        <v>877</v>
      </c>
      <c r="Q292" s="74" t="s">
        <v>877</v>
      </c>
      <c r="R292" s="81">
        <v>254</v>
      </c>
      <c r="S292" s="63">
        <v>962</v>
      </c>
      <c r="T292" s="82">
        <v>865.80000000000007</v>
      </c>
    </row>
    <row r="293" spans="1:20" ht="16" customHeight="1" x14ac:dyDescent="0.15">
      <c r="A293" s="91" t="s">
        <v>490</v>
      </c>
      <c r="B293" s="90">
        <v>1150000</v>
      </c>
      <c r="C293" s="73" t="s">
        <v>877</v>
      </c>
      <c r="D293" s="27" t="s">
        <v>877</v>
      </c>
      <c r="E293" s="27" t="s">
        <v>877</v>
      </c>
      <c r="F293" s="27" t="s">
        <v>877</v>
      </c>
      <c r="G293" s="27" t="s">
        <v>877</v>
      </c>
      <c r="H293" s="27" t="s">
        <v>877</v>
      </c>
      <c r="I293" s="27" t="s">
        <v>877</v>
      </c>
      <c r="J293" s="27" t="s">
        <v>877</v>
      </c>
      <c r="K293" s="27" t="s">
        <v>877</v>
      </c>
      <c r="L293" s="27" t="s">
        <v>877</v>
      </c>
      <c r="M293" s="27" t="s">
        <v>877</v>
      </c>
      <c r="N293" s="27" t="s">
        <v>877</v>
      </c>
      <c r="O293" s="27" t="s">
        <v>877</v>
      </c>
      <c r="P293" s="35" t="s">
        <v>877</v>
      </c>
      <c r="Q293" s="74" t="s">
        <v>877</v>
      </c>
      <c r="R293" s="81">
        <v>931</v>
      </c>
      <c r="S293" s="63">
        <v>3520</v>
      </c>
      <c r="T293" s="82">
        <v>3168</v>
      </c>
    </row>
    <row r="294" spans="1:20" ht="16" customHeight="1" x14ac:dyDescent="0.15">
      <c r="A294" s="89" t="s">
        <v>491</v>
      </c>
      <c r="B294" s="90">
        <v>90700000</v>
      </c>
      <c r="C294" s="73" t="s">
        <v>877</v>
      </c>
      <c r="D294" s="27" t="s">
        <v>877</v>
      </c>
      <c r="E294" s="27" t="s">
        <v>877</v>
      </c>
      <c r="F294" s="27" t="s">
        <v>877</v>
      </c>
      <c r="G294" s="27" t="s">
        <v>877</v>
      </c>
      <c r="H294" s="27" t="s">
        <v>877</v>
      </c>
      <c r="I294" s="27" t="s">
        <v>877</v>
      </c>
      <c r="J294" s="27" t="s">
        <v>877</v>
      </c>
      <c r="K294" s="27" t="s">
        <v>877</v>
      </c>
      <c r="L294" s="27" t="s">
        <v>877</v>
      </c>
      <c r="M294" s="27" t="s">
        <v>877</v>
      </c>
      <c r="N294" s="27" t="s">
        <v>877</v>
      </c>
      <c r="O294" s="27" t="s">
        <v>877</v>
      </c>
      <c r="P294" s="35" t="s">
        <v>877</v>
      </c>
      <c r="Q294" s="74" t="s">
        <v>877</v>
      </c>
      <c r="R294" s="81">
        <v>931</v>
      </c>
      <c r="S294" s="63">
        <v>3520</v>
      </c>
      <c r="T294" s="82">
        <v>3168</v>
      </c>
    </row>
    <row r="295" spans="1:20" ht="15" customHeight="1" x14ac:dyDescent="0.15">
      <c r="A295" s="89" t="s">
        <v>493</v>
      </c>
      <c r="B295" s="90">
        <v>67300</v>
      </c>
      <c r="C295" s="73">
        <v>8.1000000000000004E-5</v>
      </c>
      <c r="D295" s="27">
        <v>8.3999999999999995E-5</v>
      </c>
      <c r="E295" s="27">
        <v>7.2000000000000002E-5</v>
      </c>
      <c r="F295" s="27">
        <v>4.5000000000000003E-5</v>
      </c>
      <c r="G295" s="27">
        <v>2.3E-5</v>
      </c>
      <c r="H295" s="27">
        <v>7.6000000000000001E-6</v>
      </c>
      <c r="I295" s="27">
        <v>4.1999999999999998E-5</v>
      </c>
      <c r="J295" s="27" t="s">
        <v>877</v>
      </c>
      <c r="K295" s="27">
        <v>0.9</v>
      </c>
      <c r="L295" s="27">
        <v>6.6000000000000005E-5</v>
      </c>
      <c r="M295" s="27">
        <v>6.6000000000000005E-5</v>
      </c>
      <c r="N295" s="27">
        <v>4.3999999999999999E-5</v>
      </c>
      <c r="O295" s="27">
        <v>1.3999999999999999E-4</v>
      </c>
      <c r="P295" s="35">
        <v>1.9000000000000001E-5</v>
      </c>
      <c r="Q295" s="75">
        <v>1.9000000000000001E-5</v>
      </c>
      <c r="R295" s="81">
        <v>931</v>
      </c>
      <c r="S295" s="63">
        <v>3520</v>
      </c>
      <c r="T295" s="82">
        <v>3168</v>
      </c>
    </row>
    <row r="296" spans="1:20" ht="15" customHeight="1" x14ac:dyDescent="0.15">
      <c r="A296" s="89" t="s">
        <v>495</v>
      </c>
      <c r="B296" s="90">
        <v>75600000</v>
      </c>
      <c r="C296" s="73">
        <v>1.6000000000000001E-8</v>
      </c>
      <c r="D296" s="27">
        <v>3.4999999999999999E-9</v>
      </c>
      <c r="E296" s="27">
        <v>2.4E-9</v>
      </c>
      <c r="F296" s="27">
        <v>9.3999999999999998E-9</v>
      </c>
      <c r="G296" s="27">
        <v>1.1E-12</v>
      </c>
      <c r="H296" s="27">
        <v>1.0999999999999999E-10</v>
      </c>
      <c r="I296" s="27">
        <v>3.6E-10</v>
      </c>
      <c r="J296" s="27" t="s">
        <v>877</v>
      </c>
      <c r="K296" s="27" t="s">
        <v>877</v>
      </c>
      <c r="L296" s="27">
        <v>3.6E-9</v>
      </c>
      <c r="M296" s="27">
        <v>3.6E-9</v>
      </c>
      <c r="N296" s="27">
        <v>8.5E-9</v>
      </c>
      <c r="O296" s="27">
        <v>9.9E-8</v>
      </c>
      <c r="P296" s="35">
        <v>7.6000000000000004E-14</v>
      </c>
      <c r="Q296" s="75">
        <v>7.1999999999999996E-14</v>
      </c>
      <c r="R296" s="81">
        <v>931</v>
      </c>
      <c r="S296" s="63">
        <v>3520</v>
      </c>
      <c r="T296" s="82">
        <v>3168</v>
      </c>
    </row>
    <row r="297" spans="1:20" ht="15" customHeight="1" x14ac:dyDescent="0.15">
      <c r="A297" s="91" t="s">
        <v>496</v>
      </c>
      <c r="B297" s="90">
        <v>181316022.7805931</v>
      </c>
      <c r="C297" s="73">
        <v>1.0999999999999999E-8</v>
      </c>
      <c r="D297" s="27">
        <v>2.5000000000000001E-9</v>
      </c>
      <c r="E297" s="27">
        <v>1.6999999999999999E-9</v>
      </c>
      <c r="F297" s="27">
        <v>6.6000000000000004E-9</v>
      </c>
      <c r="G297" s="27">
        <v>7.8999999999999997E-13</v>
      </c>
      <c r="H297" s="27">
        <v>7.8000000000000002E-11</v>
      </c>
      <c r="I297" s="27">
        <v>2.5000000000000002E-10</v>
      </c>
      <c r="J297" s="27" t="s">
        <v>877</v>
      </c>
      <c r="K297" s="27" t="s">
        <v>877</v>
      </c>
      <c r="L297" s="27">
        <v>2.6000000000000001E-9</v>
      </c>
      <c r="M297" s="27">
        <v>2.6000000000000001E-9</v>
      </c>
      <c r="N297" s="27">
        <v>6E-9</v>
      </c>
      <c r="O297" s="27">
        <v>6.5999999999999995E-8</v>
      </c>
      <c r="P297" s="35">
        <v>5.4999999999999999E-14</v>
      </c>
      <c r="Q297" s="75">
        <v>5.1999999999999999E-14</v>
      </c>
      <c r="R297" s="81">
        <v>931</v>
      </c>
      <c r="S297" s="63">
        <v>3520</v>
      </c>
      <c r="T297" s="82">
        <v>3168</v>
      </c>
    </row>
    <row r="298" spans="1:20" ht="16" customHeight="1" x14ac:dyDescent="0.15">
      <c r="A298" s="91" t="s">
        <v>497</v>
      </c>
      <c r="B298" s="90">
        <v>3620000</v>
      </c>
      <c r="C298" s="73" t="s">
        <v>877</v>
      </c>
      <c r="D298" s="27" t="s">
        <v>877</v>
      </c>
      <c r="E298" s="27" t="s">
        <v>877</v>
      </c>
      <c r="F298" s="27" t="s">
        <v>877</v>
      </c>
      <c r="G298" s="27" t="s">
        <v>877</v>
      </c>
      <c r="H298" s="27" t="s">
        <v>877</v>
      </c>
      <c r="I298" s="27" t="s">
        <v>877</v>
      </c>
      <c r="J298" s="27" t="s">
        <v>877</v>
      </c>
      <c r="K298" s="27" t="s">
        <v>877</v>
      </c>
      <c r="L298" s="27" t="s">
        <v>877</v>
      </c>
      <c r="M298" s="27" t="s">
        <v>877</v>
      </c>
      <c r="N298" s="27" t="s">
        <v>877</v>
      </c>
      <c r="O298" s="27" t="s">
        <v>877</v>
      </c>
      <c r="P298" s="35" t="s">
        <v>877</v>
      </c>
      <c r="Q298" s="74" t="s">
        <v>877</v>
      </c>
      <c r="R298" s="81">
        <v>931</v>
      </c>
      <c r="S298" s="63">
        <v>3520</v>
      </c>
      <c r="T298" s="82">
        <v>3168</v>
      </c>
    </row>
    <row r="299" spans="1:20" ht="16" customHeight="1" x14ac:dyDescent="0.15">
      <c r="A299" s="91" t="s">
        <v>498</v>
      </c>
      <c r="B299" s="90">
        <v>53316444.714517981</v>
      </c>
      <c r="C299" s="73" t="s">
        <v>877</v>
      </c>
      <c r="D299" s="27" t="s">
        <v>877</v>
      </c>
      <c r="E299" s="27" t="s">
        <v>877</v>
      </c>
      <c r="F299" s="27" t="s">
        <v>877</v>
      </c>
      <c r="G299" s="27" t="s">
        <v>877</v>
      </c>
      <c r="H299" s="27" t="s">
        <v>877</v>
      </c>
      <c r="I299" s="27" t="s">
        <v>877</v>
      </c>
      <c r="J299" s="27" t="s">
        <v>877</v>
      </c>
      <c r="K299" s="27" t="s">
        <v>877</v>
      </c>
      <c r="L299" s="27" t="s">
        <v>877</v>
      </c>
      <c r="M299" s="27" t="s">
        <v>877</v>
      </c>
      <c r="N299" s="27" t="s">
        <v>877</v>
      </c>
      <c r="O299" s="27" t="s">
        <v>877</v>
      </c>
      <c r="P299" s="35" t="s">
        <v>877</v>
      </c>
      <c r="Q299" s="74" t="s">
        <v>877</v>
      </c>
      <c r="R299" s="81">
        <v>931</v>
      </c>
      <c r="S299" s="63">
        <v>3520</v>
      </c>
      <c r="T299" s="82">
        <v>3168</v>
      </c>
    </row>
    <row r="300" spans="1:20" ht="16" customHeight="1" x14ac:dyDescent="0.15">
      <c r="A300" s="91" t="s">
        <v>499</v>
      </c>
      <c r="B300" s="90">
        <v>94100000</v>
      </c>
      <c r="C300" s="73" t="s">
        <v>877</v>
      </c>
      <c r="D300" s="27" t="s">
        <v>877</v>
      </c>
      <c r="E300" s="27" t="s">
        <v>877</v>
      </c>
      <c r="F300" s="27" t="s">
        <v>877</v>
      </c>
      <c r="G300" s="27" t="s">
        <v>877</v>
      </c>
      <c r="H300" s="27" t="s">
        <v>877</v>
      </c>
      <c r="I300" s="27" t="s">
        <v>877</v>
      </c>
      <c r="J300" s="27" t="s">
        <v>877</v>
      </c>
      <c r="K300" s="27" t="s">
        <v>877</v>
      </c>
      <c r="L300" s="27" t="s">
        <v>877</v>
      </c>
      <c r="M300" s="27" t="s">
        <v>877</v>
      </c>
      <c r="N300" s="27" t="s">
        <v>877</v>
      </c>
      <c r="O300" s="27" t="s">
        <v>877</v>
      </c>
      <c r="P300" s="35" t="s">
        <v>877</v>
      </c>
      <c r="Q300" s="74" t="s">
        <v>877</v>
      </c>
      <c r="R300" s="81">
        <v>931</v>
      </c>
      <c r="S300" s="63">
        <v>3520</v>
      </c>
      <c r="T300" s="82">
        <v>3168</v>
      </c>
    </row>
    <row r="301" spans="1:20" ht="16" customHeight="1" x14ac:dyDescent="0.15">
      <c r="A301" s="89" t="s">
        <v>501</v>
      </c>
      <c r="B301" s="90">
        <v>559556055.53910851</v>
      </c>
      <c r="C301" s="73" t="s">
        <v>877</v>
      </c>
      <c r="D301" s="27" t="s">
        <v>877</v>
      </c>
      <c r="E301" s="27" t="s">
        <v>877</v>
      </c>
      <c r="F301" s="27" t="s">
        <v>877</v>
      </c>
      <c r="G301" s="27" t="s">
        <v>877</v>
      </c>
      <c r="H301" s="27" t="s">
        <v>877</v>
      </c>
      <c r="I301" s="27" t="s">
        <v>877</v>
      </c>
      <c r="J301" s="27" t="s">
        <v>877</v>
      </c>
      <c r="K301" s="27" t="s">
        <v>877</v>
      </c>
      <c r="L301" s="27" t="s">
        <v>877</v>
      </c>
      <c r="M301" s="27" t="s">
        <v>877</v>
      </c>
      <c r="N301" s="27" t="s">
        <v>877</v>
      </c>
      <c r="O301" s="27" t="s">
        <v>877</v>
      </c>
      <c r="P301" s="35" t="s">
        <v>877</v>
      </c>
      <c r="Q301" s="74" t="s">
        <v>877</v>
      </c>
      <c r="R301" s="81">
        <v>931</v>
      </c>
      <c r="S301" s="63">
        <v>3520</v>
      </c>
      <c r="T301" s="82">
        <v>3168</v>
      </c>
    </row>
    <row r="302" spans="1:20" ht="16" customHeight="1" x14ac:dyDescent="0.15">
      <c r="A302" s="89" t="s">
        <v>503</v>
      </c>
      <c r="B302" s="90">
        <v>37.1</v>
      </c>
      <c r="C302" s="73" t="s">
        <v>877</v>
      </c>
      <c r="D302" s="27" t="s">
        <v>877</v>
      </c>
      <c r="E302" s="27" t="s">
        <v>877</v>
      </c>
      <c r="F302" s="27" t="s">
        <v>877</v>
      </c>
      <c r="G302" s="27" t="s">
        <v>877</v>
      </c>
      <c r="H302" s="27" t="s">
        <v>877</v>
      </c>
      <c r="I302" s="27" t="s">
        <v>877</v>
      </c>
      <c r="J302" s="27" t="s">
        <v>877</v>
      </c>
      <c r="K302" s="27" t="s">
        <v>877</v>
      </c>
      <c r="L302" s="27" t="s">
        <v>877</v>
      </c>
      <c r="M302" s="27" t="s">
        <v>877</v>
      </c>
      <c r="N302" s="27" t="s">
        <v>877</v>
      </c>
      <c r="O302" s="27" t="s">
        <v>877</v>
      </c>
      <c r="P302" s="35" t="s">
        <v>877</v>
      </c>
      <c r="Q302" s="74" t="s">
        <v>877</v>
      </c>
      <c r="R302" s="81">
        <v>1768.4</v>
      </c>
      <c r="S302" s="63">
        <v>4098</v>
      </c>
      <c r="T302" s="82">
        <v>3688.2</v>
      </c>
    </row>
    <row r="303" spans="1:20" ht="15" customHeight="1" x14ac:dyDescent="0.15">
      <c r="A303" s="91" t="s">
        <v>505</v>
      </c>
      <c r="B303" s="90">
        <v>3.7599999999999999E-3</v>
      </c>
      <c r="C303" s="73">
        <v>0.37</v>
      </c>
      <c r="D303" s="27">
        <v>0.39</v>
      </c>
      <c r="E303" s="27">
        <v>0.34</v>
      </c>
      <c r="F303" s="27">
        <v>0.2</v>
      </c>
      <c r="G303" s="27">
        <v>0.11</v>
      </c>
      <c r="H303" s="27">
        <v>3.3000000000000002E-2</v>
      </c>
      <c r="I303" s="27">
        <v>0.2</v>
      </c>
      <c r="J303" s="27" t="s">
        <v>877</v>
      </c>
      <c r="K303" s="27" t="s">
        <v>877</v>
      </c>
      <c r="L303" s="27">
        <v>0.31</v>
      </c>
      <c r="M303" s="27">
        <v>0.31</v>
      </c>
      <c r="N303" s="27">
        <v>0.2</v>
      </c>
      <c r="O303" s="27">
        <v>0.68</v>
      </c>
      <c r="P303" s="35">
        <v>8.6999999999999994E-2</v>
      </c>
      <c r="Q303" s="75">
        <v>8.6999999999999994E-2</v>
      </c>
      <c r="R303" s="81">
        <v>640</v>
      </c>
      <c r="S303" s="63">
        <v>3228</v>
      </c>
      <c r="T303" s="82">
        <v>2905.2</v>
      </c>
    </row>
    <row r="304" spans="1:20" ht="16" customHeight="1" x14ac:dyDescent="0.15">
      <c r="A304" s="89" t="s">
        <v>507</v>
      </c>
      <c r="B304" s="90">
        <v>6.25</v>
      </c>
      <c r="C304" s="73" t="s">
        <v>877</v>
      </c>
      <c r="D304" s="27" t="s">
        <v>877</v>
      </c>
      <c r="E304" s="27" t="s">
        <v>877</v>
      </c>
      <c r="F304" s="27" t="s">
        <v>877</v>
      </c>
      <c r="G304" s="27" t="s">
        <v>877</v>
      </c>
      <c r="H304" s="27" t="s">
        <v>877</v>
      </c>
      <c r="I304" s="27" t="s">
        <v>877</v>
      </c>
      <c r="J304" s="27" t="s">
        <v>877</v>
      </c>
      <c r="K304" s="27" t="s">
        <v>877</v>
      </c>
      <c r="L304" s="27" t="s">
        <v>877</v>
      </c>
      <c r="M304" s="27" t="s">
        <v>877</v>
      </c>
      <c r="N304" s="27" t="s">
        <v>877</v>
      </c>
      <c r="O304" s="27" t="s">
        <v>877</v>
      </c>
      <c r="P304" s="35" t="s">
        <v>877</v>
      </c>
      <c r="Q304" s="74" t="s">
        <v>877</v>
      </c>
      <c r="R304" s="81">
        <v>640</v>
      </c>
      <c r="S304" s="63">
        <v>3228</v>
      </c>
      <c r="T304" s="82">
        <v>2905.2</v>
      </c>
    </row>
    <row r="305" spans="1:20" ht="15" customHeight="1" x14ac:dyDescent="0.15">
      <c r="A305" s="89" t="s">
        <v>509</v>
      </c>
      <c r="B305" s="90">
        <v>3.5999999999999997E-2</v>
      </c>
      <c r="C305" s="73">
        <v>0.9</v>
      </c>
      <c r="D305" s="27">
        <v>0.95</v>
      </c>
      <c r="E305" s="27">
        <v>0.82</v>
      </c>
      <c r="F305" s="27">
        <v>0.48</v>
      </c>
      <c r="G305" s="27">
        <v>0.26</v>
      </c>
      <c r="H305" s="27">
        <v>0.08</v>
      </c>
      <c r="I305" s="27">
        <v>0.47</v>
      </c>
      <c r="J305" s="27" t="s">
        <v>877</v>
      </c>
      <c r="K305" s="27">
        <v>11000</v>
      </c>
      <c r="L305" s="27">
        <v>0.75</v>
      </c>
      <c r="M305" s="27">
        <v>0.75</v>
      </c>
      <c r="N305" s="27">
        <v>0.47</v>
      </c>
      <c r="O305" s="27">
        <v>1.6</v>
      </c>
      <c r="P305" s="35">
        <v>0.21</v>
      </c>
      <c r="Q305" s="75">
        <v>0.21</v>
      </c>
      <c r="R305" s="81">
        <v>640</v>
      </c>
      <c r="S305" s="63">
        <v>3228</v>
      </c>
      <c r="T305" s="82">
        <v>2905.2</v>
      </c>
    </row>
    <row r="306" spans="1:20" ht="15" customHeight="1" x14ac:dyDescent="0.15">
      <c r="A306" s="89" t="s">
        <v>511</v>
      </c>
      <c r="B306" s="90">
        <v>8.4</v>
      </c>
      <c r="C306" s="73">
        <v>0.98</v>
      </c>
      <c r="D306" s="27">
        <v>1</v>
      </c>
      <c r="E306" s="27">
        <v>0.89</v>
      </c>
      <c r="F306" s="27">
        <v>0.53</v>
      </c>
      <c r="G306" s="27">
        <v>0.28999999999999998</v>
      </c>
      <c r="H306" s="27">
        <v>8.7999999999999995E-2</v>
      </c>
      <c r="I306" s="27">
        <v>0.52</v>
      </c>
      <c r="J306" s="27" t="s">
        <v>877</v>
      </c>
      <c r="K306" s="27">
        <v>12000</v>
      </c>
      <c r="L306" s="27">
        <v>0.82</v>
      </c>
      <c r="M306" s="27">
        <v>0.82</v>
      </c>
      <c r="N306" s="27">
        <v>0.51</v>
      </c>
      <c r="O306" s="27">
        <v>1.8</v>
      </c>
      <c r="P306" s="35">
        <v>0.23</v>
      </c>
      <c r="Q306" s="75">
        <v>0.23</v>
      </c>
      <c r="R306" s="81">
        <v>640</v>
      </c>
      <c r="S306" s="63">
        <v>3228</v>
      </c>
      <c r="T306" s="82">
        <v>2905.2</v>
      </c>
    </row>
    <row r="307" spans="1:20" ht="15" customHeight="1" x14ac:dyDescent="0.15">
      <c r="A307" s="89" t="s">
        <v>513</v>
      </c>
      <c r="B307" s="90">
        <v>2.2799999999999998</v>
      </c>
      <c r="C307" s="73">
        <v>0.98</v>
      </c>
      <c r="D307" s="27">
        <v>1</v>
      </c>
      <c r="E307" s="27">
        <v>0.89</v>
      </c>
      <c r="F307" s="27">
        <v>0.53</v>
      </c>
      <c r="G307" s="27">
        <v>0.28999999999999998</v>
      </c>
      <c r="H307" s="27">
        <v>8.7999999999999995E-2</v>
      </c>
      <c r="I307" s="27">
        <v>0.52</v>
      </c>
      <c r="J307" s="27" t="s">
        <v>877</v>
      </c>
      <c r="K307" s="27" t="s">
        <v>877</v>
      </c>
      <c r="L307" s="27">
        <v>0.82</v>
      </c>
      <c r="M307" s="27">
        <v>0.82</v>
      </c>
      <c r="N307" s="27">
        <v>0.51</v>
      </c>
      <c r="O307" s="27">
        <v>1.8</v>
      </c>
      <c r="P307" s="35">
        <v>0.23</v>
      </c>
      <c r="Q307" s="75">
        <v>0.23</v>
      </c>
      <c r="R307" s="81">
        <v>640</v>
      </c>
      <c r="S307" s="63">
        <v>3228</v>
      </c>
      <c r="T307" s="82">
        <v>2905.2</v>
      </c>
    </row>
    <row r="308" spans="1:20" ht="15" customHeight="1" x14ac:dyDescent="0.15">
      <c r="A308" s="89" t="s">
        <v>514</v>
      </c>
      <c r="B308" s="90">
        <v>0.31</v>
      </c>
      <c r="C308" s="73">
        <v>1.7999999999999999E-2</v>
      </c>
      <c r="D308" s="27">
        <v>1.9E-2</v>
      </c>
      <c r="E308" s="27">
        <v>1.6E-2</v>
      </c>
      <c r="F308" s="27">
        <v>9.5999999999999992E-3</v>
      </c>
      <c r="G308" s="27">
        <v>5.3E-3</v>
      </c>
      <c r="H308" s="27">
        <v>1.6000000000000001E-3</v>
      </c>
      <c r="I308" s="27">
        <v>9.4999999999999998E-3</v>
      </c>
      <c r="J308" s="27" t="s">
        <v>877</v>
      </c>
      <c r="K308" s="27" t="s">
        <v>877</v>
      </c>
      <c r="L308" s="27">
        <v>1.4999999999999999E-2</v>
      </c>
      <c r="M308" s="27">
        <v>1.4999999999999999E-2</v>
      </c>
      <c r="N308" s="27">
        <v>9.4999999999999998E-3</v>
      </c>
      <c r="O308" s="27">
        <v>3.3000000000000002E-2</v>
      </c>
      <c r="P308" s="35">
        <v>4.1999999999999997E-3</v>
      </c>
      <c r="Q308" s="75">
        <v>4.1999999999999997E-3</v>
      </c>
      <c r="R308" s="81">
        <v>640</v>
      </c>
      <c r="S308" s="63">
        <v>3228</v>
      </c>
      <c r="T308" s="82">
        <v>2905.2</v>
      </c>
    </row>
    <row r="309" spans="1:20" ht="15" customHeight="1" x14ac:dyDescent="0.15">
      <c r="A309" s="89" t="s">
        <v>515</v>
      </c>
      <c r="B309" s="90">
        <v>158</v>
      </c>
      <c r="C309" s="73">
        <v>0.93</v>
      </c>
      <c r="D309" s="27">
        <v>0.98</v>
      </c>
      <c r="E309" s="27">
        <v>0.85</v>
      </c>
      <c r="F309" s="27">
        <v>0.5</v>
      </c>
      <c r="G309" s="27">
        <v>0.27</v>
      </c>
      <c r="H309" s="27">
        <v>8.3000000000000004E-2</v>
      </c>
      <c r="I309" s="27">
        <v>0.49</v>
      </c>
      <c r="J309" s="27" t="s">
        <v>877</v>
      </c>
      <c r="K309" s="27" t="s">
        <v>877</v>
      </c>
      <c r="L309" s="27">
        <v>0.78</v>
      </c>
      <c r="M309" s="27">
        <v>0.78</v>
      </c>
      <c r="N309" s="27">
        <v>0.49</v>
      </c>
      <c r="O309" s="27">
        <v>1.7</v>
      </c>
      <c r="P309" s="35">
        <v>0.22</v>
      </c>
      <c r="Q309" s="75">
        <v>0.22</v>
      </c>
      <c r="R309" s="81">
        <v>640</v>
      </c>
      <c r="S309" s="63">
        <v>3228</v>
      </c>
      <c r="T309" s="82">
        <v>2905.2</v>
      </c>
    </row>
    <row r="310" spans="1:20" ht="16" customHeight="1" x14ac:dyDescent="0.15">
      <c r="A310" s="91" t="s">
        <v>516</v>
      </c>
      <c r="B310" s="90">
        <v>4.3799999999999999E-2</v>
      </c>
      <c r="C310" s="73" t="s">
        <v>877</v>
      </c>
      <c r="D310" s="27" t="s">
        <v>877</v>
      </c>
      <c r="E310" s="27" t="s">
        <v>877</v>
      </c>
      <c r="F310" s="27" t="s">
        <v>877</v>
      </c>
      <c r="G310" s="27" t="s">
        <v>877</v>
      </c>
      <c r="H310" s="27" t="s">
        <v>877</v>
      </c>
      <c r="I310" s="27" t="s">
        <v>877</v>
      </c>
      <c r="J310" s="27" t="s">
        <v>877</v>
      </c>
      <c r="K310" s="27" t="s">
        <v>877</v>
      </c>
      <c r="L310" s="27" t="s">
        <v>877</v>
      </c>
      <c r="M310" s="27" t="s">
        <v>877</v>
      </c>
      <c r="N310" s="27" t="s">
        <v>877</v>
      </c>
      <c r="O310" s="27" t="s">
        <v>877</v>
      </c>
      <c r="P310" s="35" t="s">
        <v>877</v>
      </c>
      <c r="Q310" s="74" t="s">
        <v>877</v>
      </c>
      <c r="R310" s="81">
        <v>640</v>
      </c>
      <c r="S310" s="63">
        <v>3228</v>
      </c>
      <c r="T310" s="82">
        <v>2905.2</v>
      </c>
    </row>
    <row r="311" spans="1:20" ht="16" customHeight="1" x14ac:dyDescent="0.15">
      <c r="A311" s="91" t="s">
        <v>517</v>
      </c>
      <c r="B311" s="90">
        <v>34900</v>
      </c>
      <c r="C311" s="73" t="s">
        <v>877</v>
      </c>
      <c r="D311" s="27" t="s">
        <v>877</v>
      </c>
      <c r="E311" s="27" t="s">
        <v>877</v>
      </c>
      <c r="F311" s="27" t="s">
        <v>877</v>
      </c>
      <c r="G311" s="27" t="s">
        <v>877</v>
      </c>
      <c r="H311" s="27" t="s">
        <v>877</v>
      </c>
      <c r="I311" s="27" t="s">
        <v>877</v>
      </c>
      <c r="J311" s="27" t="s">
        <v>877</v>
      </c>
      <c r="K311" s="27" t="s">
        <v>877</v>
      </c>
      <c r="L311" s="27" t="s">
        <v>877</v>
      </c>
      <c r="M311" s="27" t="s">
        <v>877</v>
      </c>
      <c r="N311" s="27" t="s">
        <v>877</v>
      </c>
      <c r="O311" s="27" t="s">
        <v>877</v>
      </c>
      <c r="P311" s="35" t="s">
        <v>877</v>
      </c>
      <c r="Q311" s="74" t="s">
        <v>877</v>
      </c>
      <c r="R311" s="81">
        <v>640</v>
      </c>
      <c r="S311" s="63">
        <v>3228</v>
      </c>
      <c r="T311" s="82">
        <v>2905.2</v>
      </c>
    </row>
    <row r="312" spans="1:20" ht="16" customHeight="1" x14ac:dyDescent="0.15">
      <c r="A312" s="89" t="s">
        <v>519</v>
      </c>
      <c r="B312" s="90">
        <v>5.0899999999999999E-3</v>
      </c>
      <c r="C312" s="73" t="s">
        <v>877</v>
      </c>
      <c r="D312" s="27" t="s">
        <v>877</v>
      </c>
      <c r="E312" s="27" t="s">
        <v>877</v>
      </c>
      <c r="F312" s="27" t="s">
        <v>877</v>
      </c>
      <c r="G312" s="27" t="s">
        <v>877</v>
      </c>
      <c r="H312" s="27" t="s">
        <v>877</v>
      </c>
      <c r="I312" s="27" t="s">
        <v>877</v>
      </c>
      <c r="J312" s="27" t="s">
        <v>877</v>
      </c>
      <c r="K312" s="27" t="s">
        <v>877</v>
      </c>
      <c r="L312" s="27" t="s">
        <v>877</v>
      </c>
      <c r="M312" s="27" t="s">
        <v>877</v>
      </c>
      <c r="N312" s="27" t="s">
        <v>877</v>
      </c>
      <c r="O312" s="27" t="s">
        <v>877</v>
      </c>
      <c r="P312" s="35" t="s">
        <v>877</v>
      </c>
      <c r="Q312" s="74" t="s">
        <v>877</v>
      </c>
      <c r="R312" s="81">
        <v>640</v>
      </c>
      <c r="S312" s="63">
        <v>3228</v>
      </c>
      <c r="T312" s="82">
        <v>2905.2</v>
      </c>
    </row>
    <row r="313" spans="1:20" ht="16" customHeight="1" x14ac:dyDescent="0.15">
      <c r="A313" s="89" t="s">
        <v>521</v>
      </c>
      <c r="B313" s="90">
        <v>51200</v>
      </c>
      <c r="C313" s="73" t="s">
        <v>877</v>
      </c>
      <c r="D313" s="27" t="s">
        <v>877</v>
      </c>
      <c r="E313" s="27" t="s">
        <v>877</v>
      </c>
      <c r="F313" s="27" t="s">
        <v>877</v>
      </c>
      <c r="G313" s="27" t="s">
        <v>877</v>
      </c>
      <c r="H313" s="27" t="s">
        <v>877</v>
      </c>
      <c r="I313" s="27" t="s">
        <v>877</v>
      </c>
      <c r="J313" s="27" t="s">
        <v>877</v>
      </c>
      <c r="K313" s="27" t="s">
        <v>877</v>
      </c>
      <c r="L313" s="27" t="s">
        <v>877</v>
      </c>
      <c r="M313" s="27" t="s">
        <v>877</v>
      </c>
      <c r="N313" s="27" t="s">
        <v>877</v>
      </c>
      <c r="O313" s="27" t="s">
        <v>877</v>
      </c>
      <c r="P313" s="35" t="s">
        <v>877</v>
      </c>
      <c r="Q313" s="74" t="s">
        <v>877</v>
      </c>
      <c r="R313" s="81">
        <v>696</v>
      </c>
      <c r="S313" s="63">
        <v>1140</v>
      </c>
      <c r="T313" s="82">
        <v>1026</v>
      </c>
    </row>
    <row r="314" spans="1:20" ht="16" customHeight="1" x14ac:dyDescent="0.15">
      <c r="A314" s="89" t="s">
        <v>522</v>
      </c>
      <c r="B314" s="90">
        <v>159000</v>
      </c>
      <c r="C314" s="73" t="s">
        <v>877</v>
      </c>
      <c r="D314" s="27" t="s">
        <v>877</v>
      </c>
      <c r="E314" s="27" t="s">
        <v>877</v>
      </c>
      <c r="F314" s="27" t="s">
        <v>877</v>
      </c>
      <c r="G314" s="27" t="s">
        <v>877</v>
      </c>
      <c r="H314" s="27" t="s">
        <v>877</v>
      </c>
      <c r="I314" s="27" t="s">
        <v>877</v>
      </c>
      <c r="J314" s="27" t="s">
        <v>877</v>
      </c>
      <c r="K314" s="27" t="s">
        <v>877</v>
      </c>
      <c r="L314" s="27" t="s">
        <v>877</v>
      </c>
      <c r="M314" s="27" t="s">
        <v>877</v>
      </c>
      <c r="N314" s="27" t="s">
        <v>877</v>
      </c>
      <c r="O314" s="27" t="s">
        <v>877</v>
      </c>
      <c r="P314" s="35" t="s">
        <v>877</v>
      </c>
      <c r="Q314" s="74" t="s">
        <v>877</v>
      </c>
      <c r="R314" s="81">
        <v>696</v>
      </c>
      <c r="S314" s="63">
        <v>1140</v>
      </c>
      <c r="T314" s="82">
        <v>1026</v>
      </c>
    </row>
    <row r="315" spans="1:20" ht="16" customHeight="1" x14ac:dyDescent="0.15">
      <c r="A315" s="89" t="s">
        <v>523</v>
      </c>
      <c r="B315" s="90">
        <v>39200</v>
      </c>
      <c r="C315" s="73" t="s">
        <v>877</v>
      </c>
      <c r="D315" s="27" t="s">
        <v>877</v>
      </c>
      <c r="E315" s="27" t="s">
        <v>877</v>
      </c>
      <c r="F315" s="27" t="s">
        <v>877</v>
      </c>
      <c r="G315" s="27" t="s">
        <v>877</v>
      </c>
      <c r="H315" s="27" t="s">
        <v>877</v>
      </c>
      <c r="I315" s="27" t="s">
        <v>877</v>
      </c>
      <c r="J315" s="27" t="s">
        <v>877</v>
      </c>
      <c r="K315" s="27" t="s">
        <v>877</v>
      </c>
      <c r="L315" s="27" t="s">
        <v>877</v>
      </c>
      <c r="M315" s="27" t="s">
        <v>877</v>
      </c>
      <c r="N315" s="27" t="s">
        <v>877</v>
      </c>
      <c r="O315" s="27" t="s">
        <v>877</v>
      </c>
      <c r="P315" s="35" t="s">
        <v>877</v>
      </c>
      <c r="Q315" s="74" t="s">
        <v>877</v>
      </c>
      <c r="R315" s="81">
        <v>696</v>
      </c>
      <c r="S315" s="63">
        <v>1140</v>
      </c>
      <c r="T315" s="82">
        <v>1026</v>
      </c>
    </row>
    <row r="316" spans="1:20" ht="15" customHeight="1" x14ac:dyDescent="0.15">
      <c r="A316" s="89" t="s">
        <v>525</v>
      </c>
      <c r="B316" s="90">
        <v>0.98899999999999999</v>
      </c>
      <c r="C316" s="73">
        <v>0.46</v>
      </c>
      <c r="D316" s="27">
        <v>0.47</v>
      </c>
      <c r="E316" s="27">
        <v>0.41</v>
      </c>
      <c r="F316" s="27">
        <v>0.26</v>
      </c>
      <c r="G316" s="27">
        <v>0.13</v>
      </c>
      <c r="H316" s="27">
        <v>4.4999999999999998E-2</v>
      </c>
      <c r="I316" s="27">
        <v>0.24</v>
      </c>
      <c r="J316" s="27" t="s">
        <v>877</v>
      </c>
      <c r="K316" s="27">
        <v>4700</v>
      </c>
      <c r="L316" s="27">
        <v>0.37</v>
      </c>
      <c r="M316" s="27">
        <v>0.37</v>
      </c>
      <c r="N316" s="27">
        <v>0.26</v>
      </c>
      <c r="O316" s="27">
        <v>0.78</v>
      </c>
      <c r="P316" s="35">
        <v>0.11</v>
      </c>
      <c r="Q316" s="75">
        <v>0.11</v>
      </c>
      <c r="R316" s="81">
        <v>696</v>
      </c>
      <c r="S316" s="63">
        <v>1140</v>
      </c>
      <c r="T316" s="82">
        <v>1026</v>
      </c>
    </row>
    <row r="317" spans="1:20" ht="16" customHeight="1" x14ac:dyDescent="0.15">
      <c r="A317" s="89" t="s">
        <v>526</v>
      </c>
      <c r="B317" s="90">
        <v>273</v>
      </c>
      <c r="C317" s="73" t="s">
        <v>877</v>
      </c>
      <c r="D317" s="27" t="s">
        <v>877</v>
      </c>
      <c r="E317" s="27" t="s">
        <v>877</v>
      </c>
      <c r="F317" s="27" t="s">
        <v>877</v>
      </c>
      <c r="G317" s="27" t="s">
        <v>877</v>
      </c>
      <c r="H317" s="27" t="s">
        <v>877</v>
      </c>
      <c r="I317" s="27" t="s">
        <v>877</v>
      </c>
      <c r="J317" s="27" t="s">
        <v>877</v>
      </c>
      <c r="K317" s="27" t="s">
        <v>877</v>
      </c>
      <c r="L317" s="27" t="s">
        <v>877</v>
      </c>
      <c r="M317" s="27" t="s">
        <v>877</v>
      </c>
      <c r="N317" s="27" t="s">
        <v>877</v>
      </c>
      <c r="O317" s="27" t="s">
        <v>877</v>
      </c>
      <c r="P317" s="35" t="s">
        <v>877</v>
      </c>
      <c r="Q317" s="74" t="s">
        <v>877</v>
      </c>
      <c r="R317" s="81">
        <v>696</v>
      </c>
      <c r="S317" s="63">
        <v>1140</v>
      </c>
      <c r="T317" s="82">
        <v>1026</v>
      </c>
    </row>
    <row r="318" spans="1:20" ht="16" customHeight="1" x14ac:dyDescent="0.15">
      <c r="A318" s="89" t="s">
        <v>527</v>
      </c>
      <c r="B318" s="90">
        <v>81400</v>
      </c>
      <c r="C318" s="73" t="s">
        <v>877</v>
      </c>
      <c r="D318" s="27" t="s">
        <v>877</v>
      </c>
      <c r="E318" s="27" t="s">
        <v>877</v>
      </c>
      <c r="F318" s="27" t="s">
        <v>877</v>
      </c>
      <c r="G318" s="27" t="s">
        <v>877</v>
      </c>
      <c r="H318" s="27" t="s">
        <v>877</v>
      </c>
      <c r="I318" s="27" t="s">
        <v>877</v>
      </c>
      <c r="J318" s="27" t="s">
        <v>877</v>
      </c>
      <c r="K318" s="27">
        <v>4.7</v>
      </c>
      <c r="L318" s="27" t="s">
        <v>877</v>
      </c>
      <c r="M318" s="27" t="s">
        <v>877</v>
      </c>
      <c r="N318" s="27" t="s">
        <v>877</v>
      </c>
      <c r="O318" s="27" t="s">
        <v>877</v>
      </c>
      <c r="P318" s="35" t="s">
        <v>877</v>
      </c>
      <c r="Q318" s="74" t="s">
        <v>877</v>
      </c>
      <c r="R318" s="81">
        <v>39.299999999999997</v>
      </c>
      <c r="S318" s="63">
        <v>688</v>
      </c>
      <c r="T318" s="82">
        <v>619.20000000000005</v>
      </c>
    </row>
    <row r="319" spans="1:20" ht="16" customHeight="1" x14ac:dyDescent="0.15">
      <c r="A319" s="89" t="s">
        <v>528</v>
      </c>
      <c r="B319" s="90">
        <v>8.7499999999999996E-8</v>
      </c>
      <c r="C319" s="73" t="s">
        <v>877</v>
      </c>
      <c r="D319" s="27" t="s">
        <v>877</v>
      </c>
      <c r="E319" s="27" t="s">
        <v>877</v>
      </c>
      <c r="F319" s="27" t="s">
        <v>877</v>
      </c>
      <c r="G319" s="27" t="s">
        <v>877</v>
      </c>
      <c r="H319" s="27" t="s">
        <v>877</v>
      </c>
      <c r="I319" s="27" t="s">
        <v>877</v>
      </c>
      <c r="J319" s="27" t="s">
        <v>877</v>
      </c>
      <c r="K319" s="27" t="s">
        <v>877</v>
      </c>
      <c r="L319" s="27" t="s">
        <v>877</v>
      </c>
      <c r="M319" s="27" t="s">
        <v>877</v>
      </c>
      <c r="N319" s="27" t="s">
        <v>877</v>
      </c>
      <c r="O319" s="27" t="s">
        <v>877</v>
      </c>
      <c r="P319" s="35" t="s">
        <v>877</v>
      </c>
      <c r="Q319" s="74" t="s">
        <v>877</v>
      </c>
      <c r="R319" s="81">
        <v>39.299999999999997</v>
      </c>
      <c r="S319" s="63">
        <v>688</v>
      </c>
      <c r="T319" s="82">
        <v>619.20000000000005</v>
      </c>
    </row>
    <row r="320" spans="1:20" ht="15" customHeight="1" x14ac:dyDescent="0.15">
      <c r="A320" s="89" t="s">
        <v>529</v>
      </c>
      <c r="B320" s="90">
        <v>120000000</v>
      </c>
      <c r="C320" s="73">
        <v>1.3E-7</v>
      </c>
      <c r="D320" s="27">
        <v>2.9999999999999997E-8</v>
      </c>
      <c r="E320" s="27">
        <v>2.0999999999999999E-8</v>
      </c>
      <c r="F320" s="27">
        <v>7.7000000000000001E-8</v>
      </c>
      <c r="G320" s="27">
        <v>1.1000000000000001E-11</v>
      </c>
      <c r="H320" s="27">
        <v>9.5000000000000003E-10</v>
      </c>
      <c r="I320" s="27">
        <v>3.1E-9</v>
      </c>
      <c r="J320" s="27" t="s">
        <v>877</v>
      </c>
      <c r="K320" s="27" t="s">
        <v>877</v>
      </c>
      <c r="L320" s="27">
        <v>2.9999999999999997E-8</v>
      </c>
      <c r="M320" s="27">
        <v>2.9999999999999997E-8</v>
      </c>
      <c r="N320" s="27">
        <v>6.8999999999999996E-8</v>
      </c>
      <c r="O320" s="27">
        <v>7.8000000000000005E-7</v>
      </c>
      <c r="P320" s="35">
        <v>8.2000000000000004E-13</v>
      </c>
      <c r="Q320" s="75">
        <v>7.8000000000000001E-13</v>
      </c>
      <c r="R320" s="81">
        <v>39.299999999999997</v>
      </c>
      <c r="S320" s="63">
        <v>688</v>
      </c>
      <c r="T320" s="82">
        <v>619.20000000000005</v>
      </c>
    </row>
    <row r="321" spans="1:20" ht="15" customHeight="1" x14ac:dyDescent="0.15">
      <c r="A321" s="91" t="s">
        <v>530</v>
      </c>
      <c r="B321" s="90">
        <v>139000000</v>
      </c>
      <c r="C321" s="73">
        <v>3.5999999999999999E-7</v>
      </c>
      <c r="D321" s="27">
        <v>1.6999999999999999E-7</v>
      </c>
      <c r="E321" s="27">
        <v>1.4000000000000001E-7</v>
      </c>
      <c r="F321" s="27">
        <v>2.1E-7</v>
      </c>
      <c r="G321" s="27">
        <v>3.5000000000000002E-8</v>
      </c>
      <c r="H321" s="27">
        <v>1.3000000000000001E-8</v>
      </c>
      <c r="I321" s="27">
        <v>6.8E-8</v>
      </c>
      <c r="J321" s="27" t="s">
        <v>877</v>
      </c>
      <c r="K321" s="27" t="s">
        <v>877</v>
      </c>
      <c r="L321" s="27">
        <v>1.4999999999999999E-7</v>
      </c>
      <c r="M321" s="27">
        <v>1.4999999999999999E-7</v>
      </c>
      <c r="N321" s="27">
        <v>1.9000000000000001E-7</v>
      </c>
      <c r="O321" s="27">
        <v>1.9E-6</v>
      </c>
      <c r="P321" s="35">
        <v>2.9000000000000002E-8</v>
      </c>
      <c r="Q321" s="75">
        <v>2.9000000000000002E-8</v>
      </c>
      <c r="R321" s="81">
        <v>39.299999999999997</v>
      </c>
      <c r="S321" s="63">
        <v>688</v>
      </c>
      <c r="T321" s="82">
        <v>619.20000000000005</v>
      </c>
    </row>
    <row r="322" spans="1:20" ht="15" customHeight="1" x14ac:dyDescent="0.15">
      <c r="A322" s="91" t="s">
        <v>531</v>
      </c>
      <c r="B322" s="90">
        <v>793200221.17687309</v>
      </c>
      <c r="C322" s="73">
        <v>1.4999999999999999E-8</v>
      </c>
      <c r="D322" s="27">
        <v>1.4999999999999999E-8</v>
      </c>
      <c r="E322" s="27">
        <v>1.3000000000000001E-8</v>
      </c>
      <c r="F322" s="27">
        <v>8.5E-9</v>
      </c>
      <c r="G322" s="27">
        <v>4.2000000000000004E-9</v>
      </c>
      <c r="H322" s="27">
        <v>1.5E-9</v>
      </c>
      <c r="I322" s="27">
        <v>7.6000000000000002E-9</v>
      </c>
      <c r="J322" s="27" t="s">
        <v>877</v>
      </c>
      <c r="K322" s="27" t="s">
        <v>877</v>
      </c>
      <c r="L322" s="27">
        <v>1.2E-8</v>
      </c>
      <c r="M322" s="27">
        <v>1.2E-8</v>
      </c>
      <c r="N322" s="27">
        <v>8.4000000000000008E-9</v>
      </c>
      <c r="O322" s="27">
        <v>2.4999999999999999E-8</v>
      </c>
      <c r="P322" s="35">
        <v>3.4999999999999999E-9</v>
      </c>
      <c r="Q322" s="75">
        <v>3.4999999999999999E-9</v>
      </c>
      <c r="R322" s="81">
        <v>39.299999999999997</v>
      </c>
      <c r="S322" s="63">
        <v>688</v>
      </c>
      <c r="T322" s="82">
        <v>619.20000000000005</v>
      </c>
    </row>
    <row r="323" spans="1:20" ht="16" customHeight="1" x14ac:dyDescent="0.15">
      <c r="A323" s="89" t="s">
        <v>532</v>
      </c>
      <c r="B323" s="90">
        <v>485758274.98428673</v>
      </c>
      <c r="C323" s="73" t="s">
        <v>877</v>
      </c>
      <c r="D323" s="27" t="s">
        <v>877</v>
      </c>
      <c r="E323" s="27" t="s">
        <v>877</v>
      </c>
      <c r="F323" s="27" t="s">
        <v>877</v>
      </c>
      <c r="G323" s="27" t="s">
        <v>877</v>
      </c>
      <c r="H323" s="27" t="s">
        <v>877</v>
      </c>
      <c r="I323" s="27" t="s">
        <v>877</v>
      </c>
      <c r="J323" s="27" t="s">
        <v>877</v>
      </c>
      <c r="K323" s="27" t="s">
        <v>877</v>
      </c>
      <c r="L323" s="27" t="s">
        <v>877</v>
      </c>
      <c r="M323" s="27" t="s">
        <v>877</v>
      </c>
      <c r="N323" s="27" t="s">
        <v>877</v>
      </c>
      <c r="O323" s="27" t="s">
        <v>877</v>
      </c>
      <c r="P323" s="35" t="s">
        <v>877</v>
      </c>
      <c r="Q323" s="74" t="s">
        <v>877</v>
      </c>
      <c r="R323" s="81">
        <v>39.299999999999997</v>
      </c>
      <c r="S323" s="63">
        <v>688</v>
      </c>
      <c r="T323" s="82">
        <v>619.20000000000005</v>
      </c>
    </row>
    <row r="324" spans="1:20" ht="15" customHeight="1" x14ac:dyDescent="0.15">
      <c r="A324" s="89" t="s">
        <v>533</v>
      </c>
      <c r="B324" s="90">
        <v>18700</v>
      </c>
      <c r="C324" s="73">
        <v>6.8000000000000005E-4</v>
      </c>
      <c r="D324" s="27">
        <v>6.9999999999999999E-4</v>
      </c>
      <c r="E324" s="27">
        <v>5.9999999999999995E-4</v>
      </c>
      <c r="F324" s="27">
        <v>3.8999999999999999E-4</v>
      </c>
      <c r="G324" s="27">
        <v>1.9000000000000001E-4</v>
      </c>
      <c r="H324" s="27">
        <v>6.7000000000000002E-5</v>
      </c>
      <c r="I324" s="27">
        <v>3.5E-4</v>
      </c>
      <c r="J324" s="27" t="s">
        <v>877</v>
      </c>
      <c r="K324" s="27" t="s">
        <v>877</v>
      </c>
      <c r="L324" s="27">
        <v>5.5000000000000003E-4</v>
      </c>
      <c r="M324" s="27">
        <v>5.5000000000000003E-4</v>
      </c>
      <c r="N324" s="27">
        <v>3.8000000000000002E-4</v>
      </c>
      <c r="O324" s="27">
        <v>1.1000000000000001E-3</v>
      </c>
      <c r="P324" s="35">
        <v>1.6000000000000001E-4</v>
      </c>
      <c r="Q324" s="75">
        <v>1.6000000000000001E-4</v>
      </c>
      <c r="R324" s="81">
        <v>3185</v>
      </c>
      <c r="S324" s="63">
        <v>5590</v>
      </c>
      <c r="T324" s="82">
        <v>5031</v>
      </c>
    </row>
    <row r="325" spans="1:20" ht="15" customHeight="1" x14ac:dyDescent="0.15">
      <c r="A325" s="89" t="s">
        <v>534</v>
      </c>
      <c r="B325" s="90">
        <v>4300</v>
      </c>
      <c r="C325" s="73">
        <v>3.2000000000000002E-3</v>
      </c>
      <c r="D325" s="27">
        <v>3.3E-3</v>
      </c>
      <c r="E325" s="27">
        <v>2.8E-3</v>
      </c>
      <c r="F325" s="27">
        <v>1.9E-3</v>
      </c>
      <c r="G325" s="27">
        <v>9.1E-4</v>
      </c>
      <c r="H325" s="27">
        <v>3.2000000000000003E-4</v>
      </c>
      <c r="I325" s="27">
        <v>1.6999999999999999E-3</v>
      </c>
      <c r="J325" s="27" t="s">
        <v>877</v>
      </c>
      <c r="K325" s="27" t="s">
        <v>877</v>
      </c>
      <c r="L325" s="27">
        <v>2.5999999999999999E-3</v>
      </c>
      <c r="M325" s="27">
        <v>2.5999999999999999E-3</v>
      </c>
      <c r="N325" s="27">
        <v>1.8E-3</v>
      </c>
      <c r="O325" s="27">
        <v>5.4000000000000003E-3</v>
      </c>
      <c r="P325" s="35">
        <v>7.6999999999999996E-4</v>
      </c>
      <c r="Q325" s="75">
        <v>7.6000000000000004E-4</v>
      </c>
      <c r="R325" s="81">
        <v>3185</v>
      </c>
      <c r="S325" s="63">
        <v>5590</v>
      </c>
      <c r="T325" s="82">
        <v>5031</v>
      </c>
    </row>
    <row r="326" spans="1:20" ht="15" customHeight="1" x14ac:dyDescent="0.15">
      <c r="A326" s="89" t="s">
        <v>535</v>
      </c>
      <c r="B326" s="90">
        <v>186000</v>
      </c>
      <c r="C326" s="73">
        <v>2.5000000000000001E-5</v>
      </c>
      <c r="D326" s="27">
        <v>2.5999999999999998E-5</v>
      </c>
      <c r="E326" s="27">
        <v>2.3E-5</v>
      </c>
      <c r="F326" s="27">
        <v>1.4E-5</v>
      </c>
      <c r="G326" s="27">
        <v>7.0999999999999998E-6</v>
      </c>
      <c r="H326" s="27">
        <v>2.3E-6</v>
      </c>
      <c r="I326" s="27">
        <v>1.2999999999999999E-5</v>
      </c>
      <c r="J326" s="27" t="s">
        <v>877</v>
      </c>
      <c r="K326" s="27" t="s">
        <v>877</v>
      </c>
      <c r="L326" s="27">
        <v>2.0999999999999999E-5</v>
      </c>
      <c r="M326" s="27">
        <v>2.0999999999999999E-5</v>
      </c>
      <c r="N326" s="27">
        <v>1.4E-5</v>
      </c>
      <c r="O326" s="27">
        <v>4.5000000000000003E-5</v>
      </c>
      <c r="P326" s="35">
        <v>5.5999999999999997E-6</v>
      </c>
      <c r="Q326" s="75">
        <v>5.5999999999999997E-6</v>
      </c>
      <c r="R326" s="81">
        <v>3185</v>
      </c>
      <c r="S326" s="63">
        <v>5590</v>
      </c>
      <c r="T326" s="82">
        <v>5031</v>
      </c>
    </row>
    <row r="327" spans="1:20" ht="15" customHeight="1" x14ac:dyDescent="0.15">
      <c r="A327" s="89" t="s">
        <v>537</v>
      </c>
      <c r="B327" s="90">
        <v>9.6100000000000005E-3</v>
      </c>
      <c r="C327" s="73">
        <v>1.4999999999999999E-2</v>
      </c>
      <c r="D327" s="27">
        <v>1.4999999999999999E-2</v>
      </c>
      <c r="E327" s="27">
        <v>1.2999999999999999E-2</v>
      </c>
      <c r="F327" s="27">
        <v>8.6E-3</v>
      </c>
      <c r="G327" s="27">
        <v>4.1999999999999997E-3</v>
      </c>
      <c r="H327" s="27">
        <v>1.5E-3</v>
      </c>
      <c r="I327" s="27">
        <v>7.7000000000000002E-3</v>
      </c>
      <c r="J327" s="27" t="s">
        <v>877</v>
      </c>
      <c r="K327" s="27" t="s">
        <v>877</v>
      </c>
      <c r="L327" s="27">
        <v>1.2E-2</v>
      </c>
      <c r="M327" s="27">
        <v>1.2E-2</v>
      </c>
      <c r="N327" s="27">
        <v>8.3999999999999995E-3</v>
      </c>
      <c r="O327" s="27">
        <v>2.5000000000000001E-2</v>
      </c>
      <c r="P327" s="35">
        <v>3.5000000000000001E-3</v>
      </c>
      <c r="Q327" s="75">
        <v>3.5000000000000001E-3</v>
      </c>
      <c r="R327" s="81">
        <v>3185</v>
      </c>
      <c r="S327" s="63">
        <v>5590</v>
      </c>
      <c r="T327" s="82">
        <v>5031</v>
      </c>
    </row>
    <row r="328" spans="1:20" ht="15" customHeight="1" x14ac:dyDescent="0.15">
      <c r="A328" s="89" t="s">
        <v>538</v>
      </c>
      <c r="B328" s="90">
        <v>3.8299999999999999E-8</v>
      </c>
      <c r="C328" s="73">
        <v>1.1E-5</v>
      </c>
      <c r="D328" s="27">
        <v>1.1E-5</v>
      </c>
      <c r="E328" s="27">
        <v>9.3999999999999998E-6</v>
      </c>
      <c r="F328" s="27">
        <v>6.1E-6</v>
      </c>
      <c r="G328" s="27">
        <v>3.0000000000000001E-6</v>
      </c>
      <c r="H328" s="27">
        <v>9.9999999999999995E-7</v>
      </c>
      <c r="I328" s="27">
        <v>5.4999999999999999E-6</v>
      </c>
      <c r="J328" s="27" t="s">
        <v>877</v>
      </c>
      <c r="K328" s="27" t="s">
        <v>877</v>
      </c>
      <c r="L328" s="27">
        <v>8.6000000000000007E-6</v>
      </c>
      <c r="M328" s="27">
        <v>8.6000000000000007E-6</v>
      </c>
      <c r="N328" s="27">
        <v>6.0000000000000002E-6</v>
      </c>
      <c r="O328" s="27">
        <v>1.8E-5</v>
      </c>
      <c r="P328" s="35">
        <v>2.5000000000000002E-6</v>
      </c>
      <c r="Q328" s="75">
        <v>2.5000000000000002E-6</v>
      </c>
      <c r="R328" s="81">
        <v>3185</v>
      </c>
      <c r="S328" s="63">
        <v>5590</v>
      </c>
      <c r="T328" s="82">
        <v>5031</v>
      </c>
    </row>
    <row r="329" spans="1:20" ht="15" customHeight="1" x14ac:dyDescent="0.15">
      <c r="A329" s="91" t="s">
        <v>539</v>
      </c>
      <c r="B329" s="90">
        <v>982000</v>
      </c>
      <c r="C329" s="73">
        <v>9.7999999999999993E-6</v>
      </c>
      <c r="D329" s="27">
        <v>9.9000000000000001E-6</v>
      </c>
      <c r="E329" s="27">
        <v>8.6999999999999997E-6</v>
      </c>
      <c r="F329" s="27">
        <v>5.4E-6</v>
      </c>
      <c r="G329" s="27">
        <v>2.3999999999999999E-6</v>
      </c>
      <c r="H329" s="27">
        <v>8.0999999999999997E-7</v>
      </c>
      <c r="I329" s="27">
        <v>4.6999999999999999E-6</v>
      </c>
      <c r="J329" s="27" t="s">
        <v>877</v>
      </c>
      <c r="K329" s="27" t="s">
        <v>877</v>
      </c>
      <c r="L329" s="27">
        <v>7.7999999999999999E-6</v>
      </c>
      <c r="M329" s="27">
        <v>7.7999999999999999E-6</v>
      </c>
      <c r="N329" s="27">
        <v>5.3000000000000001E-6</v>
      </c>
      <c r="O329" s="27">
        <v>1.8E-5</v>
      </c>
      <c r="P329" s="35">
        <v>1.7E-6</v>
      </c>
      <c r="Q329" s="75">
        <v>1.7E-6</v>
      </c>
      <c r="R329" s="81">
        <v>3185</v>
      </c>
      <c r="S329" s="63">
        <v>5590</v>
      </c>
      <c r="T329" s="82">
        <v>5031</v>
      </c>
    </row>
    <row r="330" spans="1:20" ht="16" customHeight="1" x14ac:dyDescent="0.15">
      <c r="A330" s="91" t="s">
        <v>540</v>
      </c>
      <c r="B330" s="90">
        <v>53800000</v>
      </c>
      <c r="C330" s="73" t="s">
        <v>877</v>
      </c>
      <c r="D330" s="27" t="s">
        <v>877</v>
      </c>
      <c r="E330" s="27" t="s">
        <v>877</v>
      </c>
      <c r="F330" s="27" t="s">
        <v>877</v>
      </c>
      <c r="G330" s="27" t="s">
        <v>877</v>
      </c>
      <c r="H330" s="27" t="s">
        <v>877</v>
      </c>
      <c r="I330" s="27" t="s">
        <v>877</v>
      </c>
      <c r="J330" s="27" t="s">
        <v>877</v>
      </c>
      <c r="K330" s="27" t="s">
        <v>877</v>
      </c>
      <c r="L330" s="27" t="s">
        <v>877</v>
      </c>
      <c r="M330" s="27" t="s">
        <v>877</v>
      </c>
      <c r="N330" s="27" t="s">
        <v>877</v>
      </c>
      <c r="O330" s="27" t="s">
        <v>877</v>
      </c>
      <c r="P330" s="35" t="s">
        <v>877</v>
      </c>
      <c r="Q330" s="74" t="s">
        <v>877</v>
      </c>
      <c r="R330" s="81">
        <v>3185</v>
      </c>
      <c r="S330" s="63">
        <v>5590</v>
      </c>
      <c r="T330" s="82">
        <v>5031</v>
      </c>
    </row>
    <row r="331" spans="1:20" ht="16" customHeight="1" x14ac:dyDescent="0.15">
      <c r="A331" s="89" t="s">
        <v>542</v>
      </c>
      <c r="B331" s="90">
        <v>1210</v>
      </c>
      <c r="C331" s="73" t="s">
        <v>877</v>
      </c>
      <c r="D331" s="27" t="s">
        <v>877</v>
      </c>
      <c r="E331" s="27" t="s">
        <v>877</v>
      </c>
      <c r="F331" s="27" t="s">
        <v>877</v>
      </c>
      <c r="G331" s="27" t="s">
        <v>877</v>
      </c>
      <c r="H331" s="27" t="s">
        <v>877</v>
      </c>
      <c r="I331" s="27" t="s">
        <v>877</v>
      </c>
      <c r="J331" s="27" t="s">
        <v>877</v>
      </c>
      <c r="K331" s="27" t="s">
        <v>877</v>
      </c>
      <c r="L331" s="27" t="s">
        <v>877</v>
      </c>
      <c r="M331" s="27" t="s">
        <v>877</v>
      </c>
      <c r="N331" s="27" t="s">
        <v>877</v>
      </c>
      <c r="O331" s="27" t="s">
        <v>877</v>
      </c>
      <c r="P331" s="35" t="s">
        <v>877</v>
      </c>
      <c r="Q331" s="74" t="s">
        <v>877</v>
      </c>
      <c r="R331" s="81">
        <v>1963</v>
      </c>
      <c r="S331" s="63">
        <v>3695</v>
      </c>
      <c r="T331" s="82">
        <v>3325.5</v>
      </c>
    </row>
    <row r="332" spans="1:20" ht="15" customHeight="1" x14ac:dyDescent="0.15">
      <c r="A332" s="91" t="s">
        <v>543</v>
      </c>
      <c r="B332" s="90">
        <v>32500000</v>
      </c>
      <c r="C332" s="73">
        <v>9.1999999999999997E-9</v>
      </c>
      <c r="D332" s="27">
        <v>5.2000000000000002E-9</v>
      </c>
      <c r="E332" s="27">
        <v>5.0000000000000001E-9</v>
      </c>
      <c r="F332" s="27">
        <v>5.4999999999999996E-9</v>
      </c>
      <c r="G332" s="27">
        <v>1.8999999999999999E-10</v>
      </c>
      <c r="H332" s="27">
        <v>2.8999999999999998E-10</v>
      </c>
      <c r="I332" s="27">
        <v>1.3999999999999999E-9</v>
      </c>
      <c r="J332" s="27" t="s">
        <v>877</v>
      </c>
      <c r="K332" s="27" t="s">
        <v>877</v>
      </c>
      <c r="L332" s="27">
        <v>4.1000000000000003E-9</v>
      </c>
      <c r="M332" s="27">
        <v>4.1000000000000003E-9</v>
      </c>
      <c r="N332" s="27">
        <v>5.2000000000000002E-9</v>
      </c>
      <c r="O332" s="27">
        <v>2.7999999999999999E-8</v>
      </c>
      <c r="P332" s="35">
        <v>4.6999999999999999E-11</v>
      </c>
      <c r="Q332" s="75">
        <v>4.6000000000000003E-11</v>
      </c>
      <c r="R332" s="81">
        <v>1963</v>
      </c>
      <c r="S332" s="63">
        <v>3695</v>
      </c>
      <c r="T332" s="82">
        <v>3325.5</v>
      </c>
    </row>
    <row r="333" spans="1:20" ht="16" customHeight="1" x14ac:dyDescent="0.15">
      <c r="A333" s="91" t="s">
        <v>545</v>
      </c>
      <c r="B333" s="90">
        <v>2563945068.4522491</v>
      </c>
      <c r="C333" s="73" t="s">
        <v>877</v>
      </c>
      <c r="D333" s="27" t="s">
        <v>877</v>
      </c>
      <c r="E333" s="27" t="s">
        <v>877</v>
      </c>
      <c r="F333" s="27" t="s">
        <v>877</v>
      </c>
      <c r="G333" s="27" t="s">
        <v>877</v>
      </c>
      <c r="H333" s="27" t="s">
        <v>877</v>
      </c>
      <c r="I333" s="27" t="s">
        <v>877</v>
      </c>
      <c r="J333" s="27" t="s">
        <v>877</v>
      </c>
      <c r="K333" s="27" t="s">
        <v>877</v>
      </c>
      <c r="L333" s="27" t="s">
        <v>877</v>
      </c>
      <c r="M333" s="27" t="s">
        <v>877</v>
      </c>
      <c r="N333" s="27" t="s">
        <v>877</v>
      </c>
      <c r="O333" s="27" t="s">
        <v>877</v>
      </c>
      <c r="P333" s="35" t="s">
        <v>877</v>
      </c>
      <c r="Q333" s="74" t="s">
        <v>877</v>
      </c>
      <c r="R333" s="81">
        <v>1963</v>
      </c>
      <c r="S333" s="63">
        <v>3695</v>
      </c>
      <c r="T333" s="82">
        <v>3325.5</v>
      </c>
    </row>
    <row r="334" spans="1:20" ht="16" customHeight="1" x14ac:dyDescent="0.15">
      <c r="A334" s="89" t="s">
        <v>546</v>
      </c>
      <c r="B334" s="90">
        <v>416493380.93521559</v>
      </c>
      <c r="C334" s="73" t="s">
        <v>877</v>
      </c>
      <c r="D334" s="27" t="s">
        <v>877</v>
      </c>
      <c r="E334" s="27" t="s">
        <v>877</v>
      </c>
      <c r="F334" s="27" t="s">
        <v>877</v>
      </c>
      <c r="G334" s="27" t="s">
        <v>877</v>
      </c>
      <c r="H334" s="27" t="s">
        <v>877</v>
      </c>
      <c r="I334" s="27" t="s">
        <v>877</v>
      </c>
      <c r="J334" s="27" t="s">
        <v>877</v>
      </c>
      <c r="K334" s="27" t="s">
        <v>877</v>
      </c>
      <c r="L334" s="27" t="s">
        <v>877</v>
      </c>
      <c r="M334" s="27" t="s">
        <v>877</v>
      </c>
      <c r="N334" s="27" t="s">
        <v>877</v>
      </c>
      <c r="O334" s="27" t="s">
        <v>877</v>
      </c>
      <c r="P334" s="35" t="s">
        <v>877</v>
      </c>
      <c r="Q334" s="74" t="s">
        <v>877</v>
      </c>
      <c r="R334" s="81">
        <v>1963</v>
      </c>
      <c r="S334" s="63">
        <v>3695</v>
      </c>
      <c r="T334" s="82">
        <v>3325.5</v>
      </c>
    </row>
    <row r="335" spans="1:20" ht="15" customHeight="1" x14ac:dyDescent="0.15">
      <c r="A335" s="89" t="s">
        <v>548</v>
      </c>
      <c r="B335" s="90">
        <v>844000</v>
      </c>
      <c r="C335" s="73">
        <v>6.7000000000000002E-6</v>
      </c>
      <c r="D335" s="27">
        <v>6.8000000000000001E-6</v>
      </c>
      <c r="E335" s="27">
        <v>6.0000000000000002E-6</v>
      </c>
      <c r="F335" s="27">
        <v>3.7000000000000002E-6</v>
      </c>
      <c r="G335" s="27">
        <v>1.7999999999999999E-6</v>
      </c>
      <c r="H335" s="27">
        <v>5.7999999999999995E-7</v>
      </c>
      <c r="I335" s="27">
        <v>3.4000000000000001E-6</v>
      </c>
      <c r="J335" s="27" t="s">
        <v>877</v>
      </c>
      <c r="K335" s="27" t="s">
        <v>877</v>
      </c>
      <c r="L335" s="27">
        <v>5.4E-6</v>
      </c>
      <c r="M335" s="27">
        <v>5.4E-6</v>
      </c>
      <c r="N335" s="27">
        <v>3.5999999999999998E-6</v>
      </c>
      <c r="O335" s="27">
        <v>1.2E-5</v>
      </c>
      <c r="P335" s="35">
        <v>1.3999999999999999E-6</v>
      </c>
      <c r="Q335" s="75">
        <v>1.3999999999999999E-6</v>
      </c>
      <c r="R335" s="81">
        <v>1963</v>
      </c>
      <c r="S335" s="63">
        <v>3695</v>
      </c>
      <c r="T335" s="82">
        <v>3325.5</v>
      </c>
    </row>
    <row r="336" spans="1:20" ht="15" customHeight="1" x14ac:dyDescent="0.15">
      <c r="A336" s="89" t="s">
        <v>550</v>
      </c>
      <c r="B336" s="90">
        <v>1736239631.9708049</v>
      </c>
      <c r="C336" s="73">
        <v>1.0999999999999999E-19</v>
      </c>
      <c r="D336" s="27">
        <v>0</v>
      </c>
      <c r="E336" s="27">
        <v>0</v>
      </c>
      <c r="F336" s="27">
        <v>2.7E-20</v>
      </c>
      <c r="G336" s="27">
        <v>0</v>
      </c>
      <c r="H336" s="27">
        <v>0</v>
      </c>
      <c r="I336" s="27">
        <v>0</v>
      </c>
      <c r="J336" s="27" t="s">
        <v>877</v>
      </c>
      <c r="K336" s="27" t="s">
        <v>877</v>
      </c>
      <c r="L336" s="27">
        <v>0</v>
      </c>
      <c r="M336" s="27">
        <v>0</v>
      </c>
      <c r="N336" s="27">
        <v>1.5999999999999999E-20</v>
      </c>
      <c r="O336" s="27">
        <v>6.5000000000000003E-20</v>
      </c>
      <c r="P336" s="35">
        <v>0</v>
      </c>
      <c r="Q336" s="75">
        <v>0</v>
      </c>
      <c r="R336" s="81">
        <v>1963</v>
      </c>
      <c r="S336" s="63">
        <v>3695</v>
      </c>
      <c r="T336" s="82">
        <v>3325.5</v>
      </c>
    </row>
    <row r="337" spans="1:20" ht="15" customHeight="1" x14ac:dyDescent="0.15">
      <c r="A337" s="91" t="s">
        <v>552</v>
      </c>
      <c r="B337" s="90">
        <v>13400000</v>
      </c>
      <c r="C337" s="73">
        <v>1.1E-5</v>
      </c>
      <c r="D337" s="27">
        <v>8.6000000000000007E-6</v>
      </c>
      <c r="E337" s="27">
        <v>8.1000000000000004E-6</v>
      </c>
      <c r="F337" s="27">
        <v>6.3999999999999997E-6</v>
      </c>
      <c r="G337" s="27">
        <v>9.0999999999999997E-7</v>
      </c>
      <c r="H337" s="27">
        <v>5.7999999999999995E-7</v>
      </c>
      <c r="I337" s="27">
        <v>3.1E-6</v>
      </c>
      <c r="J337" s="27" t="s">
        <v>877</v>
      </c>
      <c r="K337" s="27" t="s">
        <v>877</v>
      </c>
      <c r="L337" s="27">
        <v>6.7000000000000002E-6</v>
      </c>
      <c r="M337" s="27">
        <v>6.7000000000000002E-6</v>
      </c>
      <c r="N337" s="27">
        <v>6.1999999999999999E-6</v>
      </c>
      <c r="O337" s="27">
        <v>2.5999999999999998E-5</v>
      </c>
      <c r="P337" s="35">
        <v>3.9999999999999998E-7</v>
      </c>
      <c r="Q337" s="75">
        <v>3.9999999999999998E-7</v>
      </c>
      <c r="R337" s="81">
        <v>1963</v>
      </c>
      <c r="S337" s="63">
        <v>3695</v>
      </c>
      <c r="T337" s="82">
        <v>3325.5</v>
      </c>
    </row>
    <row r="338" spans="1:20" ht="16" customHeight="1" x14ac:dyDescent="0.15">
      <c r="A338" s="91" t="s">
        <v>554</v>
      </c>
      <c r="B338" s="90">
        <v>81000000</v>
      </c>
      <c r="C338" s="73" t="s">
        <v>877</v>
      </c>
      <c r="D338" s="27" t="s">
        <v>877</v>
      </c>
      <c r="E338" s="27" t="s">
        <v>877</v>
      </c>
      <c r="F338" s="27" t="s">
        <v>877</v>
      </c>
      <c r="G338" s="27" t="s">
        <v>877</v>
      </c>
      <c r="H338" s="27" t="s">
        <v>877</v>
      </c>
      <c r="I338" s="27" t="s">
        <v>877</v>
      </c>
      <c r="J338" s="27" t="s">
        <v>877</v>
      </c>
      <c r="K338" s="27" t="s">
        <v>877</v>
      </c>
      <c r="L338" s="27" t="s">
        <v>877</v>
      </c>
      <c r="M338" s="27" t="s">
        <v>877</v>
      </c>
      <c r="N338" s="27" t="s">
        <v>877</v>
      </c>
      <c r="O338" s="27" t="s">
        <v>877</v>
      </c>
      <c r="P338" s="35" t="s">
        <v>877</v>
      </c>
      <c r="Q338" s="74" t="s">
        <v>877</v>
      </c>
      <c r="R338" s="81">
        <v>1963</v>
      </c>
      <c r="S338" s="63">
        <v>3695</v>
      </c>
      <c r="T338" s="82">
        <v>3325.5</v>
      </c>
    </row>
    <row r="339" spans="1:20" ht="16" customHeight="1" x14ac:dyDescent="0.15">
      <c r="A339" s="91" t="s">
        <v>555</v>
      </c>
      <c r="B339" s="90">
        <v>6216549352.477478</v>
      </c>
      <c r="C339" s="73" t="s">
        <v>877</v>
      </c>
      <c r="D339" s="27" t="s">
        <v>877</v>
      </c>
      <c r="E339" s="27" t="s">
        <v>877</v>
      </c>
      <c r="F339" s="27" t="s">
        <v>877</v>
      </c>
      <c r="G339" s="27" t="s">
        <v>877</v>
      </c>
      <c r="H339" s="27" t="s">
        <v>877</v>
      </c>
      <c r="I339" s="27" t="s">
        <v>877</v>
      </c>
      <c r="J339" s="27" t="s">
        <v>877</v>
      </c>
      <c r="K339" s="27" t="s">
        <v>877</v>
      </c>
      <c r="L339" s="27" t="s">
        <v>877</v>
      </c>
      <c r="M339" s="27" t="s">
        <v>877</v>
      </c>
      <c r="N339" s="27" t="s">
        <v>877</v>
      </c>
      <c r="O339" s="27" t="s">
        <v>877</v>
      </c>
      <c r="P339" s="35" t="s">
        <v>877</v>
      </c>
      <c r="Q339" s="74" t="s">
        <v>877</v>
      </c>
      <c r="R339" s="81">
        <v>1963</v>
      </c>
      <c r="S339" s="63">
        <v>3695</v>
      </c>
      <c r="T339" s="82">
        <v>3325.5</v>
      </c>
    </row>
    <row r="340" spans="1:20" ht="16" customHeight="1" x14ac:dyDescent="0.15">
      <c r="A340" s="89" t="s">
        <v>556</v>
      </c>
      <c r="B340" s="90">
        <v>1293498525.8182499</v>
      </c>
      <c r="C340" s="73" t="s">
        <v>877</v>
      </c>
      <c r="D340" s="27" t="s">
        <v>877</v>
      </c>
      <c r="E340" s="27" t="s">
        <v>877</v>
      </c>
      <c r="F340" s="27" t="s">
        <v>877</v>
      </c>
      <c r="G340" s="27" t="s">
        <v>877</v>
      </c>
      <c r="H340" s="27" t="s">
        <v>877</v>
      </c>
      <c r="I340" s="27" t="s">
        <v>877</v>
      </c>
      <c r="J340" s="27" t="s">
        <v>877</v>
      </c>
      <c r="K340" s="27" t="s">
        <v>877</v>
      </c>
      <c r="L340" s="27" t="s">
        <v>877</v>
      </c>
      <c r="M340" s="27" t="s">
        <v>877</v>
      </c>
      <c r="N340" s="27" t="s">
        <v>877</v>
      </c>
      <c r="O340" s="27" t="s">
        <v>877</v>
      </c>
      <c r="P340" s="35" t="s">
        <v>877</v>
      </c>
      <c r="Q340" s="74" t="s">
        <v>877</v>
      </c>
      <c r="R340" s="81">
        <v>1963</v>
      </c>
      <c r="S340" s="63">
        <v>3695</v>
      </c>
      <c r="T340" s="82">
        <v>3325.5</v>
      </c>
    </row>
    <row r="341" spans="1:20" ht="16" customHeight="1" x14ac:dyDescent="0.15">
      <c r="A341" s="89" t="s">
        <v>557</v>
      </c>
      <c r="B341" s="90">
        <v>26870847972.97298</v>
      </c>
      <c r="C341" s="73" t="s">
        <v>877</v>
      </c>
      <c r="D341" s="27" t="s">
        <v>877</v>
      </c>
      <c r="E341" s="27" t="s">
        <v>877</v>
      </c>
      <c r="F341" s="27" t="s">
        <v>877</v>
      </c>
      <c r="G341" s="27" t="s">
        <v>877</v>
      </c>
      <c r="H341" s="27" t="s">
        <v>877</v>
      </c>
      <c r="I341" s="27" t="s">
        <v>877</v>
      </c>
      <c r="J341" s="27" t="s">
        <v>877</v>
      </c>
      <c r="K341" s="27" t="s">
        <v>877</v>
      </c>
      <c r="L341" s="27" t="s">
        <v>877</v>
      </c>
      <c r="M341" s="27" t="s">
        <v>877</v>
      </c>
      <c r="N341" s="27" t="s">
        <v>877</v>
      </c>
      <c r="O341" s="27" t="s">
        <v>877</v>
      </c>
      <c r="P341" s="35" t="s">
        <v>877</v>
      </c>
      <c r="Q341" s="74" t="s">
        <v>877</v>
      </c>
      <c r="R341" s="81">
        <v>-71</v>
      </c>
      <c r="S341" s="63">
        <v>-61.7</v>
      </c>
      <c r="T341" s="82">
        <v>-67.87</v>
      </c>
    </row>
    <row r="342" spans="1:20" ht="16" customHeight="1" x14ac:dyDescent="0.15">
      <c r="A342" s="89" t="s">
        <v>558</v>
      </c>
      <c r="B342" s="90">
        <v>922000000</v>
      </c>
      <c r="C342" s="73" t="s">
        <v>877</v>
      </c>
      <c r="D342" s="27" t="s">
        <v>877</v>
      </c>
      <c r="E342" s="27" t="s">
        <v>877</v>
      </c>
      <c r="F342" s="27" t="s">
        <v>877</v>
      </c>
      <c r="G342" s="27" t="s">
        <v>877</v>
      </c>
      <c r="H342" s="27" t="s">
        <v>877</v>
      </c>
      <c r="I342" s="27" t="s">
        <v>877</v>
      </c>
      <c r="J342" s="27" t="s">
        <v>877</v>
      </c>
      <c r="K342" s="27" t="s">
        <v>877</v>
      </c>
      <c r="L342" s="27" t="s">
        <v>877</v>
      </c>
      <c r="M342" s="27" t="s">
        <v>877</v>
      </c>
      <c r="N342" s="27" t="s">
        <v>877</v>
      </c>
      <c r="O342" s="27" t="s">
        <v>877</v>
      </c>
      <c r="P342" s="35" t="s">
        <v>877</v>
      </c>
      <c r="Q342" s="74" t="s">
        <v>877</v>
      </c>
      <c r="R342" s="81">
        <v>-71</v>
      </c>
      <c r="S342" s="63">
        <v>-61.7</v>
      </c>
      <c r="T342" s="82">
        <v>-67.87</v>
      </c>
    </row>
    <row r="343" spans="1:20" ht="16" customHeight="1" x14ac:dyDescent="0.15">
      <c r="A343" s="89" t="s">
        <v>559</v>
      </c>
      <c r="B343" s="90">
        <v>154000</v>
      </c>
      <c r="C343" s="73" t="s">
        <v>877</v>
      </c>
      <c r="D343" s="27" t="s">
        <v>877</v>
      </c>
      <c r="E343" s="27" t="s">
        <v>877</v>
      </c>
      <c r="F343" s="27" t="s">
        <v>877</v>
      </c>
      <c r="G343" s="27" t="s">
        <v>877</v>
      </c>
      <c r="H343" s="27" t="s">
        <v>877</v>
      </c>
      <c r="I343" s="27" t="s">
        <v>877</v>
      </c>
      <c r="J343" s="27" t="s">
        <v>877</v>
      </c>
      <c r="K343" s="27" t="s">
        <v>877</v>
      </c>
      <c r="L343" s="27" t="s">
        <v>877</v>
      </c>
      <c r="M343" s="27" t="s">
        <v>877</v>
      </c>
      <c r="N343" s="27" t="s">
        <v>877</v>
      </c>
      <c r="O343" s="27" t="s">
        <v>877</v>
      </c>
      <c r="P343" s="35" t="s">
        <v>877</v>
      </c>
      <c r="Q343" s="74" t="s">
        <v>877</v>
      </c>
      <c r="R343" s="81">
        <v>-71</v>
      </c>
      <c r="S343" s="63">
        <v>-61.7</v>
      </c>
      <c r="T343" s="82">
        <v>-67.87</v>
      </c>
    </row>
    <row r="344" spans="1:20" ht="15" customHeight="1" x14ac:dyDescent="0.15">
      <c r="A344" s="91" t="s">
        <v>560</v>
      </c>
      <c r="B344" s="90">
        <v>32300</v>
      </c>
      <c r="C344" s="73">
        <v>4.0000000000000002E-4</v>
      </c>
      <c r="D344" s="27">
        <v>4.2000000000000002E-4</v>
      </c>
      <c r="E344" s="27">
        <v>3.6000000000000002E-4</v>
      </c>
      <c r="F344" s="27">
        <v>2.3000000000000001E-4</v>
      </c>
      <c r="G344" s="27">
        <v>1.1E-4</v>
      </c>
      <c r="H344" s="27">
        <v>3.8999999999999999E-5</v>
      </c>
      <c r="I344" s="27">
        <v>2.1000000000000001E-4</v>
      </c>
      <c r="J344" s="27" t="s">
        <v>877</v>
      </c>
      <c r="K344" s="27">
        <v>4.2</v>
      </c>
      <c r="L344" s="27">
        <v>3.3E-4</v>
      </c>
      <c r="M344" s="27">
        <v>3.3E-4</v>
      </c>
      <c r="N344" s="27">
        <v>2.3000000000000001E-4</v>
      </c>
      <c r="O344" s="27">
        <v>6.8000000000000005E-4</v>
      </c>
      <c r="P344" s="35">
        <v>9.6000000000000002E-5</v>
      </c>
      <c r="Q344" s="75">
        <v>9.5000000000000005E-5</v>
      </c>
      <c r="R344" s="81">
        <v>1963</v>
      </c>
      <c r="S344" s="63">
        <v>3695</v>
      </c>
      <c r="T344" s="82">
        <v>3325.5</v>
      </c>
    </row>
    <row r="345" spans="1:20" ht="16" customHeight="1" x14ac:dyDescent="0.15">
      <c r="A345" s="89" t="s">
        <v>561</v>
      </c>
      <c r="B345" s="90">
        <v>6720000</v>
      </c>
      <c r="C345" s="73" t="s">
        <v>877</v>
      </c>
      <c r="D345" s="27" t="s">
        <v>877</v>
      </c>
      <c r="E345" s="27" t="s">
        <v>877</v>
      </c>
      <c r="F345" s="27" t="s">
        <v>877</v>
      </c>
      <c r="G345" s="27" t="s">
        <v>877</v>
      </c>
      <c r="H345" s="27" t="s">
        <v>877</v>
      </c>
      <c r="I345" s="27" t="s">
        <v>877</v>
      </c>
      <c r="J345" s="27" t="s">
        <v>877</v>
      </c>
      <c r="K345" s="27">
        <v>0.11</v>
      </c>
      <c r="L345" s="27" t="s">
        <v>877</v>
      </c>
      <c r="M345" s="27" t="s">
        <v>877</v>
      </c>
      <c r="N345" s="27" t="s">
        <v>877</v>
      </c>
      <c r="O345" s="27" t="s">
        <v>877</v>
      </c>
      <c r="P345" s="35" t="s">
        <v>877</v>
      </c>
      <c r="Q345" s="74" t="s">
        <v>877</v>
      </c>
      <c r="R345" s="81">
        <v>1963</v>
      </c>
      <c r="S345" s="63">
        <v>3695</v>
      </c>
      <c r="T345" s="82">
        <v>3325.5</v>
      </c>
    </row>
    <row r="346" spans="1:20" ht="15" customHeight="1" x14ac:dyDescent="0.15">
      <c r="A346" s="91" t="s">
        <v>562</v>
      </c>
      <c r="B346" s="90">
        <v>3350</v>
      </c>
      <c r="C346" s="73">
        <v>3.7000000000000002E-3</v>
      </c>
      <c r="D346" s="27">
        <v>3.8E-3</v>
      </c>
      <c r="E346" s="27">
        <v>3.3E-3</v>
      </c>
      <c r="F346" s="27">
        <v>2.0999999999999999E-3</v>
      </c>
      <c r="G346" s="27">
        <v>1E-3</v>
      </c>
      <c r="H346" s="27">
        <v>3.6000000000000002E-4</v>
      </c>
      <c r="I346" s="27">
        <v>1.9E-3</v>
      </c>
      <c r="J346" s="27" t="s">
        <v>877</v>
      </c>
      <c r="K346" s="27">
        <v>38</v>
      </c>
      <c r="L346" s="27">
        <v>3.0000000000000001E-3</v>
      </c>
      <c r="M346" s="27">
        <v>3.0000000000000001E-3</v>
      </c>
      <c r="N346" s="27">
        <v>2.0999999999999999E-3</v>
      </c>
      <c r="O346" s="27">
        <v>6.3E-3</v>
      </c>
      <c r="P346" s="35">
        <v>8.8000000000000003E-4</v>
      </c>
      <c r="Q346" s="75">
        <v>8.7000000000000001E-4</v>
      </c>
      <c r="R346" s="81">
        <v>1963</v>
      </c>
      <c r="S346" s="63">
        <v>3695</v>
      </c>
      <c r="T346" s="82">
        <v>3325.5</v>
      </c>
    </row>
    <row r="347" spans="1:20" ht="16" customHeight="1" x14ac:dyDescent="0.15">
      <c r="A347" s="91" t="s">
        <v>563</v>
      </c>
      <c r="B347" s="90">
        <v>468507046.52690071</v>
      </c>
      <c r="C347" s="73" t="s">
        <v>877</v>
      </c>
      <c r="D347" s="27" t="s">
        <v>877</v>
      </c>
      <c r="E347" s="27" t="s">
        <v>877</v>
      </c>
      <c r="F347" s="27" t="s">
        <v>877</v>
      </c>
      <c r="G347" s="27" t="s">
        <v>877</v>
      </c>
      <c r="H347" s="27" t="s">
        <v>877</v>
      </c>
      <c r="I347" s="27" t="s">
        <v>877</v>
      </c>
      <c r="J347" s="27" t="s">
        <v>877</v>
      </c>
      <c r="K347" s="27" t="s">
        <v>877</v>
      </c>
      <c r="L347" s="27" t="s">
        <v>877</v>
      </c>
      <c r="M347" s="27" t="s">
        <v>877</v>
      </c>
      <c r="N347" s="27" t="s">
        <v>877</v>
      </c>
      <c r="O347" s="27" t="s">
        <v>877</v>
      </c>
      <c r="P347" s="35" t="s">
        <v>877</v>
      </c>
      <c r="Q347" s="74" t="s">
        <v>877</v>
      </c>
      <c r="R347" s="81">
        <v>1963</v>
      </c>
      <c r="S347" s="63">
        <v>3695</v>
      </c>
      <c r="T347" s="82">
        <v>3325.5</v>
      </c>
    </row>
    <row r="348" spans="1:20" ht="16" customHeight="1" x14ac:dyDescent="0.15">
      <c r="A348" s="89" t="s">
        <v>564</v>
      </c>
      <c r="B348" s="90">
        <v>382556883.22938329</v>
      </c>
      <c r="C348" s="73" t="s">
        <v>877</v>
      </c>
      <c r="D348" s="27" t="s">
        <v>877</v>
      </c>
      <c r="E348" s="27" t="s">
        <v>877</v>
      </c>
      <c r="F348" s="27" t="s">
        <v>877</v>
      </c>
      <c r="G348" s="27" t="s">
        <v>877</v>
      </c>
      <c r="H348" s="27" t="s">
        <v>877</v>
      </c>
      <c r="I348" s="27" t="s">
        <v>877</v>
      </c>
      <c r="J348" s="27" t="s">
        <v>877</v>
      </c>
      <c r="K348" s="27" t="s">
        <v>877</v>
      </c>
      <c r="L348" s="27" t="s">
        <v>877</v>
      </c>
      <c r="M348" s="27" t="s">
        <v>877</v>
      </c>
      <c r="N348" s="27" t="s">
        <v>877</v>
      </c>
      <c r="O348" s="27" t="s">
        <v>877</v>
      </c>
      <c r="P348" s="35" t="s">
        <v>877</v>
      </c>
      <c r="Q348" s="74" t="s">
        <v>877</v>
      </c>
      <c r="R348" s="81">
        <v>1963</v>
      </c>
      <c r="S348" s="63">
        <v>3695</v>
      </c>
      <c r="T348" s="82">
        <v>3325.5</v>
      </c>
    </row>
    <row r="349" spans="1:20" ht="15" customHeight="1" x14ac:dyDescent="0.15">
      <c r="A349" s="89" t="s">
        <v>566</v>
      </c>
      <c r="B349" s="90">
        <v>42700</v>
      </c>
      <c r="C349" s="73">
        <v>3.6000000000000002E-4</v>
      </c>
      <c r="D349" s="27">
        <v>3.6999999999999999E-4</v>
      </c>
      <c r="E349" s="27">
        <v>3.2000000000000003E-4</v>
      </c>
      <c r="F349" s="27">
        <v>2.1000000000000001E-4</v>
      </c>
      <c r="G349" s="27">
        <v>1E-4</v>
      </c>
      <c r="H349" s="27">
        <v>3.4999999999999997E-5</v>
      </c>
      <c r="I349" s="27">
        <v>1.9000000000000001E-4</v>
      </c>
      <c r="J349" s="27" t="s">
        <v>877</v>
      </c>
      <c r="K349" s="27" t="s">
        <v>877</v>
      </c>
      <c r="L349" s="27">
        <v>2.9E-4</v>
      </c>
      <c r="M349" s="27">
        <v>2.9E-4</v>
      </c>
      <c r="N349" s="27">
        <v>2.0000000000000001E-4</v>
      </c>
      <c r="O349" s="27">
        <v>6.0999999999999997E-4</v>
      </c>
      <c r="P349" s="35">
        <v>8.6000000000000003E-5</v>
      </c>
      <c r="Q349" s="75">
        <v>8.6000000000000003E-5</v>
      </c>
      <c r="R349" s="81">
        <v>115.21</v>
      </c>
      <c r="S349" s="63">
        <v>444.6</v>
      </c>
      <c r="T349" s="82">
        <v>400.14</v>
      </c>
    </row>
    <row r="350" spans="1:20" ht="15" customHeight="1" x14ac:dyDescent="0.15">
      <c r="A350" s="89" t="s">
        <v>568</v>
      </c>
      <c r="B350" s="90">
        <v>396000</v>
      </c>
      <c r="C350" s="73">
        <v>4.1E-5</v>
      </c>
      <c r="D350" s="27">
        <v>4.1999999999999998E-5</v>
      </c>
      <c r="E350" s="27">
        <v>3.6999999999999998E-5</v>
      </c>
      <c r="F350" s="27">
        <v>2.3E-5</v>
      </c>
      <c r="G350" s="27">
        <v>1.1E-5</v>
      </c>
      <c r="H350" s="27">
        <v>3.8E-6</v>
      </c>
      <c r="I350" s="27">
        <v>2.0999999999999999E-5</v>
      </c>
      <c r="J350" s="27" t="s">
        <v>877</v>
      </c>
      <c r="K350" s="27" t="s">
        <v>877</v>
      </c>
      <c r="L350" s="27">
        <v>3.3000000000000003E-5</v>
      </c>
      <c r="M350" s="27">
        <v>3.3000000000000003E-5</v>
      </c>
      <c r="N350" s="27">
        <v>2.3E-5</v>
      </c>
      <c r="O350" s="27">
        <v>7.2999999999999999E-5</v>
      </c>
      <c r="P350" s="35">
        <v>9.0999999999999993E-6</v>
      </c>
      <c r="Q350" s="75">
        <v>9.0000000000000002E-6</v>
      </c>
      <c r="R350" s="81">
        <v>630.62800000000004</v>
      </c>
      <c r="S350" s="63">
        <v>1587</v>
      </c>
      <c r="T350" s="82">
        <v>1428.3</v>
      </c>
    </row>
    <row r="351" spans="1:20" ht="15" customHeight="1" x14ac:dyDescent="0.15">
      <c r="A351" s="89" t="s">
        <v>570</v>
      </c>
      <c r="B351" s="90">
        <v>17500</v>
      </c>
      <c r="C351" s="73">
        <v>2.0999999999999999E-3</v>
      </c>
      <c r="D351" s="27">
        <v>2.0999999999999999E-3</v>
      </c>
      <c r="E351" s="27">
        <v>1.8E-3</v>
      </c>
      <c r="F351" s="27">
        <v>1.1999999999999999E-3</v>
      </c>
      <c r="G351" s="27">
        <v>5.8E-4</v>
      </c>
      <c r="H351" s="27">
        <v>2.0000000000000001E-4</v>
      </c>
      <c r="I351" s="27">
        <v>1.1000000000000001E-3</v>
      </c>
      <c r="J351" s="27" t="s">
        <v>877</v>
      </c>
      <c r="K351" s="27">
        <v>21</v>
      </c>
      <c r="L351" s="27">
        <v>1.6999999999999999E-3</v>
      </c>
      <c r="M351" s="27">
        <v>1.6999999999999999E-3</v>
      </c>
      <c r="N351" s="27">
        <v>1.1999999999999999E-3</v>
      </c>
      <c r="O351" s="27">
        <v>3.5000000000000001E-3</v>
      </c>
      <c r="P351" s="35">
        <v>4.8999999999999998E-4</v>
      </c>
      <c r="Q351" s="75">
        <v>4.8000000000000001E-4</v>
      </c>
      <c r="R351" s="81">
        <v>630.62800000000004</v>
      </c>
      <c r="S351" s="63">
        <v>1587</v>
      </c>
      <c r="T351" s="82">
        <v>1428.3</v>
      </c>
    </row>
    <row r="352" spans="1:20" ht="15" customHeight="1" x14ac:dyDescent="0.15">
      <c r="A352" s="89" t="s">
        <v>572</v>
      </c>
      <c r="B352" s="90">
        <v>1030</v>
      </c>
      <c r="C352" s="73">
        <v>6.6E-3</v>
      </c>
      <c r="D352" s="27">
        <v>6.7999999999999996E-3</v>
      </c>
      <c r="E352" s="27">
        <v>5.8999999999999999E-3</v>
      </c>
      <c r="F352" s="27">
        <v>3.8E-3</v>
      </c>
      <c r="G352" s="27">
        <v>1.9E-3</v>
      </c>
      <c r="H352" s="27">
        <v>6.4999999999999997E-4</v>
      </c>
      <c r="I352" s="27">
        <v>3.3999999999999998E-3</v>
      </c>
      <c r="J352" s="27" t="s">
        <v>877</v>
      </c>
      <c r="K352" s="27">
        <v>67</v>
      </c>
      <c r="L352" s="27">
        <v>5.4000000000000003E-3</v>
      </c>
      <c r="M352" s="27">
        <v>5.4000000000000003E-3</v>
      </c>
      <c r="N352" s="27">
        <v>3.7000000000000002E-3</v>
      </c>
      <c r="O352" s="27">
        <v>1.0999999999999999E-2</v>
      </c>
      <c r="P352" s="35">
        <v>1.6000000000000001E-3</v>
      </c>
      <c r="Q352" s="75">
        <v>1.6000000000000001E-3</v>
      </c>
      <c r="R352" s="81">
        <v>630.62800000000004</v>
      </c>
      <c r="S352" s="63">
        <v>1587</v>
      </c>
      <c r="T352" s="82">
        <v>1428.3</v>
      </c>
    </row>
    <row r="353" spans="1:20" ht="15" customHeight="1" x14ac:dyDescent="0.15">
      <c r="A353" s="89" t="s">
        <v>574</v>
      </c>
      <c r="B353" s="90">
        <v>83600</v>
      </c>
      <c r="C353" s="73">
        <v>6.7000000000000002E-4</v>
      </c>
      <c r="D353" s="27">
        <v>6.8999999999999997E-4</v>
      </c>
      <c r="E353" s="27">
        <v>5.9000000000000003E-4</v>
      </c>
      <c r="F353" s="27">
        <v>3.8000000000000002E-4</v>
      </c>
      <c r="G353" s="27">
        <v>1.9000000000000001E-4</v>
      </c>
      <c r="H353" s="27">
        <v>6.4999999999999994E-5</v>
      </c>
      <c r="I353" s="27">
        <v>3.4000000000000002E-4</v>
      </c>
      <c r="J353" s="27" t="s">
        <v>877</v>
      </c>
      <c r="K353" s="27">
        <v>6.9</v>
      </c>
      <c r="L353" s="27">
        <v>5.4000000000000001E-4</v>
      </c>
      <c r="M353" s="27">
        <v>5.4000000000000001E-4</v>
      </c>
      <c r="N353" s="27">
        <v>3.8000000000000002E-4</v>
      </c>
      <c r="O353" s="27">
        <v>1.1000000000000001E-3</v>
      </c>
      <c r="P353" s="35">
        <v>1.6000000000000001E-4</v>
      </c>
      <c r="Q353" s="75">
        <v>1.6000000000000001E-4</v>
      </c>
      <c r="R353" s="81">
        <v>630.62800000000004</v>
      </c>
      <c r="S353" s="63">
        <v>1587</v>
      </c>
      <c r="T353" s="82">
        <v>1428.3</v>
      </c>
    </row>
    <row r="354" spans="1:20" ht="16" customHeight="1" x14ac:dyDescent="0.15">
      <c r="A354" s="89" t="s">
        <v>575</v>
      </c>
      <c r="B354" s="90">
        <v>78500000</v>
      </c>
      <c r="C354" s="73" t="s">
        <v>877</v>
      </c>
      <c r="D354" s="27" t="s">
        <v>877</v>
      </c>
      <c r="E354" s="27" t="s">
        <v>877</v>
      </c>
      <c r="F354" s="27" t="s">
        <v>877</v>
      </c>
      <c r="G354" s="27" t="s">
        <v>877</v>
      </c>
      <c r="H354" s="27" t="s">
        <v>877</v>
      </c>
      <c r="I354" s="27" t="s">
        <v>877</v>
      </c>
      <c r="J354" s="27" t="s">
        <v>877</v>
      </c>
      <c r="K354" s="27" t="s">
        <v>877</v>
      </c>
      <c r="L354" s="27" t="s">
        <v>877</v>
      </c>
      <c r="M354" s="27" t="s">
        <v>877</v>
      </c>
      <c r="N354" s="27" t="s">
        <v>877</v>
      </c>
      <c r="O354" s="27" t="s">
        <v>877</v>
      </c>
      <c r="P354" s="35" t="s">
        <v>877</v>
      </c>
      <c r="Q354" s="74" t="s">
        <v>877</v>
      </c>
      <c r="R354" s="81">
        <v>630.62800000000004</v>
      </c>
      <c r="S354" s="63">
        <v>1587</v>
      </c>
      <c r="T354" s="82">
        <v>1428.3</v>
      </c>
    </row>
    <row r="355" spans="1:20" ht="15" customHeight="1" x14ac:dyDescent="0.15">
      <c r="A355" s="91" t="s">
        <v>576</v>
      </c>
      <c r="B355" s="90">
        <v>267000</v>
      </c>
      <c r="C355" s="73">
        <v>7.7000000000000001E-5</v>
      </c>
      <c r="D355" s="27">
        <v>7.8999999999999996E-5</v>
      </c>
      <c r="E355" s="27">
        <v>6.8999999999999997E-5</v>
      </c>
      <c r="F355" s="27">
        <v>4.3000000000000002E-5</v>
      </c>
      <c r="G355" s="27">
        <v>2.0999999999999999E-5</v>
      </c>
      <c r="H355" s="27">
        <v>7.1999999999999997E-6</v>
      </c>
      <c r="I355" s="27">
        <v>4.0000000000000003E-5</v>
      </c>
      <c r="J355" s="27" t="s">
        <v>877</v>
      </c>
      <c r="K355" s="27" t="s">
        <v>877</v>
      </c>
      <c r="L355" s="27">
        <v>6.3E-5</v>
      </c>
      <c r="M355" s="27">
        <v>6.3E-5</v>
      </c>
      <c r="N355" s="27">
        <v>4.1999999999999998E-5</v>
      </c>
      <c r="O355" s="27">
        <v>1.2999999999999999E-4</v>
      </c>
      <c r="P355" s="35">
        <v>1.7E-5</v>
      </c>
      <c r="Q355" s="75">
        <v>1.7E-5</v>
      </c>
      <c r="R355" s="81">
        <v>630.62800000000004</v>
      </c>
      <c r="S355" s="63">
        <v>1587</v>
      </c>
      <c r="T355" s="82">
        <v>1428.3</v>
      </c>
    </row>
    <row r="356" spans="1:20" ht="16" customHeight="1" x14ac:dyDescent="0.15">
      <c r="A356" s="91" t="s">
        <v>578</v>
      </c>
      <c r="B356" s="90">
        <v>141000000</v>
      </c>
      <c r="C356" s="73" t="s">
        <v>877</v>
      </c>
      <c r="D356" s="27" t="s">
        <v>877</v>
      </c>
      <c r="E356" s="27" t="s">
        <v>877</v>
      </c>
      <c r="F356" s="27" t="s">
        <v>877</v>
      </c>
      <c r="G356" s="27" t="s">
        <v>877</v>
      </c>
      <c r="H356" s="27" t="s">
        <v>877</v>
      </c>
      <c r="I356" s="27" t="s">
        <v>877</v>
      </c>
      <c r="J356" s="27" t="s">
        <v>877</v>
      </c>
      <c r="K356" s="27" t="s">
        <v>877</v>
      </c>
      <c r="L356" s="27" t="s">
        <v>877</v>
      </c>
      <c r="M356" s="27" t="s">
        <v>877</v>
      </c>
      <c r="N356" s="27" t="s">
        <v>877</v>
      </c>
      <c r="O356" s="27" t="s">
        <v>877</v>
      </c>
      <c r="P356" s="35" t="s">
        <v>877</v>
      </c>
      <c r="Q356" s="74" t="s">
        <v>877</v>
      </c>
      <c r="R356" s="81">
        <v>630.62800000000004</v>
      </c>
      <c r="S356" s="63">
        <v>1587</v>
      </c>
      <c r="T356" s="82">
        <v>1428.3</v>
      </c>
    </row>
    <row r="357" spans="1:20" ht="16" customHeight="1" x14ac:dyDescent="0.15">
      <c r="A357" s="91" t="s">
        <v>579</v>
      </c>
      <c r="B357" s="90">
        <v>141217286.9733465</v>
      </c>
      <c r="C357" s="73" t="s">
        <v>877</v>
      </c>
      <c r="D357" s="27" t="s">
        <v>877</v>
      </c>
      <c r="E357" s="27" t="s">
        <v>877</v>
      </c>
      <c r="F357" s="27" t="s">
        <v>877</v>
      </c>
      <c r="G357" s="27" t="s">
        <v>877</v>
      </c>
      <c r="H357" s="27" t="s">
        <v>877</v>
      </c>
      <c r="I357" s="27" t="s">
        <v>877</v>
      </c>
      <c r="J357" s="27" t="s">
        <v>877</v>
      </c>
      <c r="K357" s="27" t="s">
        <v>877</v>
      </c>
      <c r="L357" s="27" t="s">
        <v>877</v>
      </c>
      <c r="M357" s="27" t="s">
        <v>877</v>
      </c>
      <c r="N357" s="27" t="s">
        <v>877</v>
      </c>
      <c r="O357" s="27" t="s">
        <v>877</v>
      </c>
      <c r="P357" s="35" t="s">
        <v>877</v>
      </c>
      <c r="Q357" s="74" t="s">
        <v>877</v>
      </c>
      <c r="R357" s="81">
        <v>630.62800000000004</v>
      </c>
      <c r="S357" s="63">
        <v>1587</v>
      </c>
      <c r="T357" s="82">
        <v>1428.3</v>
      </c>
    </row>
    <row r="358" spans="1:20" ht="16" customHeight="1" x14ac:dyDescent="0.15">
      <c r="A358" s="91" t="s">
        <v>580</v>
      </c>
      <c r="B358" s="90">
        <v>5630000</v>
      </c>
      <c r="C358" s="73" t="s">
        <v>877</v>
      </c>
      <c r="D358" s="27" t="s">
        <v>877</v>
      </c>
      <c r="E358" s="27" t="s">
        <v>877</v>
      </c>
      <c r="F358" s="27" t="s">
        <v>877</v>
      </c>
      <c r="G358" s="27" t="s">
        <v>877</v>
      </c>
      <c r="H358" s="27" t="s">
        <v>877</v>
      </c>
      <c r="I358" s="27" t="s">
        <v>877</v>
      </c>
      <c r="J358" s="27" t="s">
        <v>877</v>
      </c>
      <c r="K358" s="27" t="s">
        <v>877</v>
      </c>
      <c r="L358" s="27" t="s">
        <v>877</v>
      </c>
      <c r="M358" s="27" t="s">
        <v>877</v>
      </c>
      <c r="N358" s="27" t="s">
        <v>877</v>
      </c>
      <c r="O358" s="27" t="s">
        <v>877</v>
      </c>
      <c r="P358" s="35" t="s">
        <v>877</v>
      </c>
      <c r="Q358" s="74" t="s">
        <v>877</v>
      </c>
      <c r="R358" s="81">
        <v>630.62800000000004</v>
      </c>
      <c r="S358" s="63">
        <v>1587</v>
      </c>
      <c r="T358" s="82">
        <v>1428.3</v>
      </c>
    </row>
    <row r="359" spans="1:20" ht="16" customHeight="1" x14ac:dyDescent="0.15">
      <c r="A359" s="91" t="s">
        <v>581</v>
      </c>
      <c r="B359" s="90">
        <v>36200000</v>
      </c>
      <c r="C359" s="73" t="s">
        <v>877</v>
      </c>
      <c r="D359" s="27" t="s">
        <v>877</v>
      </c>
      <c r="E359" s="27" t="s">
        <v>877</v>
      </c>
      <c r="F359" s="27" t="s">
        <v>877</v>
      </c>
      <c r="G359" s="27" t="s">
        <v>877</v>
      </c>
      <c r="H359" s="27" t="s">
        <v>877</v>
      </c>
      <c r="I359" s="27" t="s">
        <v>877</v>
      </c>
      <c r="J359" s="27" t="s">
        <v>877</v>
      </c>
      <c r="K359" s="27" t="s">
        <v>877</v>
      </c>
      <c r="L359" s="27" t="s">
        <v>877</v>
      </c>
      <c r="M359" s="27" t="s">
        <v>877</v>
      </c>
      <c r="N359" s="27" t="s">
        <v>877</v>
      </c>
      <c r="O359" s="27" t="s">
        <v>877</v>
      </c>
      <c r="P359" s="35" t="s">
        <v>877</v>
      </c>
      <c r="Q359" s="74" t="s">
        <v>877</v>
      </c>
      <c r="R359" s="81">
        <v>630.62800000000004</v>
      </c>
      <c r="S359" s="63">
        <v>1587</v>
      </c>
      <c r="T359" s="82">
        <v>1428.3</v>
      </c>
    </row>
    <row r="360" spans="1:20" ht="16" customHeight="1" x14ac:dyDescent="0.15">
      <c r="A360" s="91" t="s">
        <v>582</v>
      </c>
      <c r="B360" s="90">
        <v>229534129.93763</v>
      </c>
      <c r="C360" s="73" t="s">
        <v>877</v>
      </c>
      <c r="D360" s="27" t="s">
        <v>877</v>
      </c>
      <c r="E360" s="27" t="s">
        <v>877</v>
      </c>
      <c r="F360" s="27" t="s">
        <v>877</v>
      </c>
      <c r="G360" s="27" t="s">
        <v>877</v>
      </c>
      <c r="H360" s="27" t="s">
        <v>877</v>
      </c>
      <c r="I360" s="27" t="s">
        <v>877</v>
      </c>
      <c r="J360" s="27" t="s">
        <v>877</v>
      </c>
      <c r="K360" s="27" t="s">
        <v>877</v>
      </c>
      <c r="L360" s="27" t="s">
        <v>877</v>
      </c>
      <c r="M360" s="27" t="s">
        <v>877</v>
      </c>
      <c r="N360" s="27" t="s">
        <v>877</v>
      </c>
      <c r="O360" s="27" t="s">
        <v>877</v>
      </c>
      <c r="P360" s="35" t="s">
        <v>877</v>
      </c>
      <c r="Q360" s="74" t="s">
        <v>877</v>
      </c>
      <c r="R360" s="81">
        <v>630.62800000000004</v>
      </c>
      <c r="S360" s="63">
        <v>1587</v>
      </c>
      <c r="T360" s="82">
        <v>1428.3</v>
      </c>
    </row>
    <row r="361" spans="1:20" ht="16" customHeight="1" x14ac:dyDescent="0.15">
      <c r="A361" s="91" t="s">
        <v>583</v>
      </c>
      <c r="B361" s="90">
        <v>62400000</v>
      </c>
      <c r="C361" s="73" t="s">
        <v>877</v>
      </c>
      <c r="D361" s="27" t="s">
        <v>877</v>
      </c>
      <c r="E361" s="27" t="s">
        <v>877</v>
      </c>
      <c r="F361" s="27" t="s">
        <v>877</v>
      </c>
      <c r="G361" s="27" t="s">
        <v>877</v>
      </c>
      <c r="H361" s="27" t="s">
        <v>877</v>
      </c>
      <c r="I361" s="27" t="s">
        <v>877</v>
      </c>
      <c r="J361" s="27" t="s">
        <v>877</v>
      </c>
      <c r="K361" s="27" t="s">
        <v>877</v>
      </c>
      <c r="L361" s="27" t="s">
        <v>877</v>
      </c>
      <c r="M361" s="27" t="s">
        <v>877</v>
      </c>
      <c r="N361" s="27" t="s">
        <v>877</v>
      </c>
      <c r="O361" s="27" t="s">
        <v>877</v>
      </c>
      <c r="P361" s="35" t="s">
        <v>877</v>
      </c>
      <c r="Q361" s="74" t="s">
        <v>877</v>
      </c>
      <c r="R361" s="81">
        <v>630.62800000000004</v>
      </c>
      <c r="S361" s="63">
        <v>1587</v>
      </c>
      <c r="T361" s="82">
        <v>1428.3</v>
      </c>
    </row>
    <row r="362" spans="1:20" ht="16" customHeight="1" x14ac:dyDescent="0.15">
      <c r="A362" s="89" t="s">
        <v>584</v>
      </c>
      <c r="B362" s="90">
        <v>565378804.2674253</v>
      </c>
      <c r="C362" s="73" t="s">
        <v>877</v>
      </c>
      <c r="D362" s="27" t="s">
        <v>877</v>
      </c>
      <c r="E362" s="27" t="s">
        <v>877</v>
      </c>
      <c r="F362" s="27" t="s">
        <v>877</v>
      </c>
      <c r="G362" s="27" t="s">
        <v>877</v>
      </c>
      <c r="H362" s="27" t="s">
        <v>877</v>
      </c>
      <c r="I362" s="27" t="s">
        <v>877</v>
      </c>
      <c r="J362" s="27" t="s">
        <v>877</v>
      </c>
      <c r="K362" s="27" t="s">
        <v>877</v>
      </c>
      <c r="L362" s="27" t="s">
        <v>877</v>
      </c>
      <c r="M362" s="27" t="s">
        <v>877</v>
      </c>
      <c r="N362" s="27" t="s">
        <v>877</v>
      </c>
      <c r="O362" s="27" t="s">
        <v>877</v>
      </c>
      <c r="P362" s="35" t="s">
        <v>877</v>
      </c>
      <c r="Q362" s="74" t="s">
        <v>877</v>
      </c>
      <c r="R362" s="81">
        <v>630.62800000000004</v>
      </c>
      <c r="S362" s="63">
        <v>1587</v>
      </c>
      <c r="T362" s="82">
        <v>1428.3</v>
      </c>
    </row>
    <row r="363" spans="1:20" ht="15" customHeight="1" x14ac:dyDescent="0.15">
      <c r="A363" s="89" t="s">
        <v>585</v>
      </c>
      <c r="B363" s="90">
        <v>33900</v>
      </c>
      <c r="C363" s="73">
        <v>2.8E-3</v>
      </c>
      <c r="D363" s="27">
        <v>2.8999999999999998E-3</v>
      </c>
      <c r="E363" s="27">
        <v>2.5000000000000001E-3</v>
      </c>
      <c r="F363" s="27">
        <v>1.6000000000000001E-3</v>
      </c>
      <c r="G363" s="27">
        <v>8.0000000000000004E-4</v>
      </c>
      <c r="H363" s="27">
        <v>2.7999999999999998E-4</v>
      </c>
      <c r="I363" s="27">
        <v>1.5E-3</v>
      </c>
      <c r="J363" s="27" t="s">
        <v>877</v>
      </c>
      <c r="K363" s="27">
        <v>29</v>
      </c>
      <c r="L363" s="27">
        <v>2.3E-3</v>
      </c>
      <c r="M363" s="27">
        <v>2.3E-3</v>
      </c>
      <c r="N363" s="27">
        <v>1.6000000000000001E-3</v>
      </c>
      <c r="O363" s="27">
        <v>4.7999999999999996E-3</v>
      </c>
      <c r="P363" s="35">
        <v>6.7000000000000002E-4</v>
      </c>
      <c r="Q363" s="75">
        <v>6.7000000000000002E-4</v>
      </c>
      <c r="R363" s="81">
        <v>1541</v>
      </c>
      <c r="S363" s="63">
        <v>2836</v>
      </c>
      <c r="T363" s="82">
        <v>2552.4</v>
      </c>
    </row>
    <row r="364" spans="1:20" ht="16" customHeight="1" x14ac:dyDescent="0.15">
      <c r="A364" s="89" t="s">
        <v>587</v>
      </c>
      <c r="B364" s="90">
        <v>829000</v>
      </c>
      <c r="C364" s="73" t="s">
        <v>877</v>
      </c>
      <c r="D364" s="27" t="s">
        <v>877</v>
      </c>
      <c r="E364" s="27" t="s">
        <v>877</v>
      </c>
      <c r="F364" s="27" t="s">
        <v>877</v>
      </c>
      <c r="G364" s="27" t="s">
        <v>877</v>
      </c>
      <c r="H364" s="27" t="s">
        <v>877</v>
      </c>
      <c r="I364" s="27" t="s">
        <v>877</v>
      </c>
      <c r="J364" s="27" t="s">
        <v>877</v>
      </c>
      <c r="K364" s="27" t="s">
        <v>877</v>
      </c>
      <c r="L364" s="27" t="s">
        <v>877</v>
      </c>
      <c r="M364" s="27" t="s">
        <v>877</v>
      </c>
      <c r="N364" s="27" t="s">
        <v>877</v>
      </c>
      <c r="O364" s="27" t="s">
        <v>877</v>
      </c>
      <c r="P364" s="35" t="s">
        <v>877</v>
      </c>
      <c r="Q364" s="74" t="s">
        <v>877</v>
      </c>
      <c r="R364" s="81">
        <v>1541</v>
      </c>
      <c r="S364" s="63">
        <v>2836</v>
      </c>
      <c r="T364" s="82">
        <v>2552.4</v>
      </c>
    </row>
    <row r="365" spans="1:20" ht="16" customHeight="1" x14ac:dyDescent="0.15">
      <c r="A365" s="89" t="s">
        <v>589</v>
      </c>
      <c r="B365" s="90">
        <v>1490000</v>
      </c>
      <c r="C365" s="73" t="s">
        <v>877</v>
      </c>
      <c r="D365" s="27" t="s">
        <v>877</v>
      </c>
      <c r="E365" s="27" t="s">
        <v>877</v>
      </c>
      <c r="F365" s="27" t="s">
        <v>877</v>
      </c>
      <c r="G365" s="27" t="s">
        <v>877</v>
      </c>
      <c r="H365" s="27" t="s">
        <v>877</v>
      </c>
      <c r="I365" s="27" t="s">
        <v>877</v>
      </c>
      <c r="J365" s="27" t="s">
        <v>877</v>
      </c>
      <c r="K365" s="27" t="s">
        <v>877</v>
      </c>
      <c r="L365" s="27" t="s">
        <v>877</v>
      </c>
      <c r="M365" s="27" t="s">
        <v>877</v>
      </c>
      <c r="N365" s="27" t="s">
        <v>877</v>
      </c>
      <c r="O365" s="27" t="s">
        <v>877</v>
      </c>
      <c r="P365" s="35" t="s">
        <v>877</v>
      </c>
      <c r="Q365" s="74" t="s">
        <v>877</v>
      </c>
      <c r="R365" s="81">
        <v>1541</v>
      </c>
      <c r="S365" s="63">
        <v>2836</v>
      </c>
      <c r="T365" s="82">
        <v>2552.4</v>
      </c>
    </row>
    <row r="366" spans="1:20" ht="16" customHeight="1" x14ac:dyDescent="0.15">
      <c r="A366" s="91" t="s">
        <v>591</v>
      </c>
      <c r="B366" s="90">
        <v>14500</v>
      </c>
      <c r="C366" s="73" t="s">
        <v>877</v>
      </c>
      <c r="D366" s="27" t="s">
        <v>877</v>
      </c>
      <c r="E366" s="27" t="s">
        <v>877</v>
      </c>
      <c r="F366" s="27" t="s">
        <v>877</v>
      </c>
      <c r="G366" s="27" t="s">
        <v>877</v>
      </c>
      <c r="H366" s="27" t="s">
        <v>877</v>
      </c>
      <c r="I366" s="27" t="s">
        <v>877</v>
      </c>
      <c r="J366" s="27" t="s">
        <v>877</v>
      </c>
      <c r="K366" s="27">
        <v>48</v>
      </c>
      <c r="L366" s="27" t="s">
        <v>877</v>
      </c>
      <c r="M366" s="27" t="s">
        <v>877</v>
      </c>
      <c r="N366" s="27" t="s">
        <v>877</v>
      </c>
      <c r="O366" s="27" t="s">
        <v>877</v>
      </c>
      <c r="P366" s="35" t="s">
        <v>877</v>
      </c>
      <c r="Q366" s="74" t="s">
        <v>877</v>
      </c>
      <c r="R366" s="81">
        <v>220.8</v>
      </c>
      <c r="S366" s="63">
        <v>685</v>
      </c>
      <c r="T366" s="82">
        <v>616.5</v>
      </c>
    </row>
    <row r="367" spans="1:20" ht="16" customHeight="1" x14ac:dyDescent="0.15">
      <c r="A367" s="89" t="s">
        <v>593</v>
      </c>
      <c r="B367" s="90">
        <v>8438047717.6485233</v>
      </c>
      <c r="C367" s="73" t="s">
        <v>877</v>
      </c>
      <c r="D367" s="27" t="s">
        <v>877</v>
      </c>
      <c r="E367" s="27" t="s">
        <v>877</v>
      </c>
      <c r="F367" s="27" t="s">
        <v>877</v>
      </c>
      <c r="G367" s="27" t="s">
        <v>877</v>
      </c>
      <c r="H367" s="27" t="s">
        <v>877</v>
      </c>
      <c r="I367" s="27" t="s">
        <v>877</v>
      </c>
      <c r="J367" s="27" t="s">
        <v>877</v>
      </c>
      <c r="K367" s="27" t="s">
        <v>877</v>
      </c>
      <c r="L367" s="27" t="s">
        <v>877</v>
      </c>
      <c r="M367" s="27" t="s">
        <v>877</v>
      </c>
      <c r="N367" s="27" t="s">
        <v>877</v>
      </c>
      <c r="O367" s="27" t="s">
        <v>877</v>
      </c>
      <c r="P367" s="35" t="s">
        <v>877</v>
      </c>
      <c r="Q367" s="74" t="s">
        <v>877</v>
      </c>
      <c r="R367" s="81">
        <v>220.8</v>
      </c>
      <c r="S367" s="63">
        <v>685</v>
      </c>
      <c r="T367" s="82">
        <v>616.5</v>
      </c>
    </row>
    <row r="368" spans="1:20" ht="16" customHeight="1" x14ac:dyDescent="0.15">
      <c r="A368" s="91" t="s">
        <v>595</v>
      </c>
      <c r="B368" s="90">
        <v>6.9699999999999998E-2</v>
      </c>
      <c r="C368" s="73" t="s">
        <v>877</v>
      </c>
      <c r="D368" s="27" t="s">
        <v>877</v>
      </c>
      <c r="E368" s="27" t="s">
        <v>877</v>
      </c>
      <c r="F368" s="27" t="s">
        <v>877</v>
      </c>
      <c r="G368" s="27" t="s">
        <v>877</v>
      </c>
      <c r="H368" s="27" t="s">
        <v>877</v>
      </c>
      <c r="I368" s="27" t="s">
        <v>877</v>
      </c>
      <c r="J368" s="27" t="s">
        <v>877</v>
      </c>
      <c r="K368" s="27" t="s">
        <v>877</v>
      </c>
      <c r="L368" s="27" t="s">
        <v>877</v>
      </c>
      <c r="M368" s="27" t="s">
        <v>877</v>
      </c>
      <c r="N368" s="27" t="s">
        <v>877</v>
      </c>
      <c r="O368" s="27" t="s">
        <v>877</v>
      </c>
      <c r="P368" s="35" t="s">
        <v>877</v>
      </c>
      <c r="Q368" s="74" t="s">
        <v>877</v>
      </c>
      <c r="R368" s="81">
        <v>220.8</v>
      </c>
      <c r="S368" s="63">
        <v>685</v>
      </c>
      <c r="T368" s="82">
        <v>616.5</v>
      </c>
    </row>
    <row r="369" spans="1:20" ht="16" customHeight="1" x14ac:dyDescent="0.15">
      <c r="A369" s="89" t="s">
        <v>597</v>
      </c>
      <c r="B369" s="90">
        <v>607040985.59454572</v>
      </c>
      <c r="C369" s="73" t="s">
        <v>877</v>
      </c>
      <c r="D369" s="27" t="s">
        <v>877</v>
      </c>
      <c r="E369" s="27" t="s">
        <v>877</v>
      </c>
      <c r="F369" s="27" t="s">
        <v>877</v>
      </c>
      <c r="G369" s="27" t="s">
        <v>877</v>
      </c>
      <c r="H369" s="27" t="s">
        <v>877</v>
      </c>
      <c r="I369" s="27" t="s">
        <v>877</v>
      </c>
      <c r="J369" s="27" t="s">
        <v>877</v>
      </c>
      <c r="K369" s="27" t="s">
        <v>877</v>
      </c>
      <c r="L369" s="27" t="s">
        <v>877</v>
      </c>
      <c r="M369" s="27" t="s">
        <v>877</v>
      </c>
      <c r="N369" s="27" t="s">
        <v>877</v>
      </c>
      <c r="O369" s="27" t="s">
        <v>877</v>
      </c>
      <c r="P369" s="35" t="s">
        <v>877</v>
      </c>
      <c r="Q369" s="74" t="s">
        <v>877</v>
      </c>
      <c r="R369" s="81">
        <v>220.8</v>
      </c>
      <c r="S369" s="63">
        <v>685</v>
      </c>
      <c r="T369" s="82">
        <v>616.5</v>
      </c>
    </row>
    <row r="370" spans="1:20" ht="15" customHeight="1" x14ac:dyDescent="0.15">
      <c r="A370" s="89" t="s">
        <v>599</v>
      </c>
      <c r="B370" s="90">
        <v>125000000</v>
      </c>
      <c r="C370" s="73">
        <v>7.6000000000000002E-9</v>
      </c>
      <c r="D370" s="27">
        <v>1.8E-9</v>
      </c>
      <c r="E370" s="27">
        <v>1.3000000000000001E-9</v>
      </c>
      <c r="F370" s="27">
        <v>4.4999999999999998E-9</v>
      </c>
      <c r="G370" s="27">
        <v>9E-13</v>
      </c>
      <c r="H370" s="27">
        <v>6E-11</v>
      </c>
      <c r="I370" s="27">
        <v>2.0000000000000001E-10</v>
      </c>
      <c r="J370" s="27" t="s">
        <v>877</v>
      </c>
      <c r="K370" s="27" t="s">
        <v>877</v>
      </c>
      <c r="L370" s="27">
        <v>1.8E-9</v>
      </c>
      <c r="M370" s="27">
        <v>1.8E-9</v>
      </c>
      <c r="N370" s="27">
        <v>4.1000000000000003E-9</v>
      </c>
      <c r="O370" s="27">
        <v>4.3999999999999997E-8</v>
      </c>
      <c r="P370" s="35">
        <v>6.8999999999999996E-14</v>
      </c>
      <c r="Q370" s="75">
        <v>6.5000000000000001E-14</v>
      </c>
      <c r="R370" s="81">
        <v>220.8</v>
      </c>
      <c r="S370" s="63">
        <v>685</v>
      </c>
      <c r="T370" s="82">
        <v>616.5</v>
      </c>
    </row>
    <row r="371" spans="1:20" ht="15" customHeight="1" x14ac:dyDescent="0.15">
      <c r="A371" s="91" t="s">
        <v>600</v>
      </c>
      <c r="B371" s="90">
        <v>40500000</v>
      </c>
      <c r="C371" s="73">
        <v>1.8E-7</v>
      </c>
      <c r="D371" s="27">
        <v>1.1000000000000001E-7</v>
      </c>
      <c r="E371" s="27">
        <v>9.9999999999999995E-8</v>
      </c>
      <c r="F371" s="27">
        <v>1.1000000000000001E-7</v>
      </c>
      <c r="G371" s="27">
        <v>4.1000000000000003E-9</v>
      </c>
      <c r="H371" s="27">
        <v>6.2000000000000001E-9</v>
      </c>
      <c r="I371" s="27">
        <v>2.9999999999999997E-8</v>
      </c>
      <c r="J371" s="27" t="s">
        <v>877</v>
      </c>
      <c r="K371" s="27" t="s">
        <v>877</v>
      </c>
      <c r="L371" s="27">
        <v>8.3000000000000002E-8</v>
      </c>
      <c r="M371" s="27">
        <v>8.3000000000000002E-8</v>
      </c>
      <c r="N371" s="27">
        <v>9.9999999999999995E-8</v>
      </c>
      <c r="O371" s="27">
        <v>4.9999999999999998E-7</v>
      </c>
      <c r="P371" s="35">
        <v>1.0999999999999999E-9</v>
      </c>
      <c r="Q371" s="75">
        <v>1.0000000000000001E-9</v>
      </c>
      <c r="R371" s="81">
        <v>220.8</v>
      </c>
      <c r="S371" s="63">
        <v>685</v>
      </c>
      <c r="T371" s="82">
        <v>616.5</v>
      </c>
    </row>
    <row r="372" spans="1:20" ht="16" customHeight="1" x14ac:dyDescent="0.15">
      <c r="A372" s="91" t="s">
        <v>601</v>
      </c>
      <c r="B372" s="90">
        <v>101000000</v>
      </c>
      <c r="C372" s="73" t="s">
        <v>877</v>
      </c>
      <c r="D372" s="27" t="s">
        <v>877</v>
      </c>
      <c r="E372" s="27" t="s">
        <v>877</v>
      </c>
      <c r="F372" s="27" t="s">
        <v>877</v>
      </c>
      <c r="G372" s="27" t="s">
        <v>877</v>
      </c>
      <c r="H372" s="27" t="s">
        <v>877</v>
      </c>
      <c r="I372" s="27" t="s">
        <v>877</v>
      </c>
      <c r="J372" s="27" t="s">
        <v>877</v>
      </c>
      <c r="K372" s="27" t="s">
        <v>877</v>
      </c>
      <c r="L372" s="27" t="s">
        <v>877</v>
      </c>
      <c r="M372" s="27" t="s">
        <v>877</v>
      </c>
      <c r="N372" s="27" t="s">
        <v>877</v>
      </c>
      <c r="O372" s="27" t="s">
        <v>877</v>
      </c>
      <c r="P372" s="35" t="s">
        <v>877</v>
      </c>
      <c r="Q372" s="74" t="s">
        <v>877</v>
      </c>
      <c r="R372" s="81">
        <v>220.8</v>
      </c>
      <c r="S372" s="63">
        <v>685</v>
      </c>
      <c r="T372" s="82">
        <v>616.5</v>
      </c>
    </row>
    <row r="373" spans="1:20" ht="16" customHeight="1" x14ac:dyDescent="0.15">
      <c r="A373" s="89" t="s">
        <v>602</v>
      </c>
      <c r="B373" s="90">
        <v>721921860.28770709</v>
      </c>
      <c r="C373" s="73" t="s">
        <v>877</v>
      </c>
      <c r="D373" s="27" t="s">
        <v>877</v>
      </c>
      <c r="E373" s="27" t="s">
        <v>877</v>
      </c>
      <c r="F373" s="27" t="s">
        <v>877</v>
      </c>
      <c r="G373" s="27" t="s">
        <v>877</v>
      </c>
      <c r="H373" s="27" t="s">
        <v>877</v>
      </c>
      <c r="I373" s="27" t="s">
        <v>877</v>
      </c>
      <c r="J373" s="27" t="s">
        <v>877</v>
      </c>
      <c r="K373" s="27" t="s">
        <v>877</v>
      </c>
      <c r="L373" s="27" t="s">
        <v>877</v>
      </c>
      <c r="M373" s="27" t="s">
        <v>877</v>
      </c>
      <c r="N373" s="27" t="s">
        <v>877</v>
      </c>
      <c r="O373" s="27" t="s">
        <v>877</v>
      </c>
      <c r="P373" s="35" t="s">
        <v>877</v>
      </c>
      <c r="Q373" s="74" t="s">
        <v>877</v>
      </c>
      <c r="R373" s="81">
        <v>220.8</v>
      </c>
      <c r="S373" s="63">
        <v>685</v>
      </c>
      <c r="T373" s="82">
        <v>616.5</v>
      </c>
    </row>
    <row r="374" spans="1:20" ht="16" customHeight="1" x14ac:dyDescent="0.15">
      <c r="A374" s="89" t="s">
        <v>603</v>
      </c>
      <c r="B374" s="90">
        <v>38600000</v>
      </c>
      <c r="C374" s="73" t="s">
        <v>877</v>
      </c>
      <c r="D374" s="27" t="s">
        <v>877</v>
      </c>
      <c r="E374" s="27" t="s">
        <v>877</v>
      </c>
      <c r="F374" s="27" t="s">
        <v>877</v>
      </c>
      <c r="G374" s="27" t="s">
        <v>877</v>
      </c>
      <c r="H374" s="27" t="s">
        <v>877</v>
      </c>
      <c r="I374" s="27" t="s">
        <v>877</v>
      </c>
      <c r="J374" s="27" t="s">
        <v>877</v>
      </c>
      <c r="K374" s="27" t="s">
        <v>877</v>
      </c>
      <c r="L374" s="27" t="s">
        <v>877</v>
      </c>
      <c r="M374" s="27" t="s">
        <v>877</v>
      </c>
      <c r="N374" s="27" t="s">
        <v>877</v>
      </c>
      <c r="O374" s="27" t="s">
        <v>877</v>
      </c>
      <c r="P374" s="35" t="s">
        <v>877</v>
      </c>
      <c r="Q374" s="74" t="s">
        <v>877</v>
      </c>
      <c r="R374" s="81">
        <v>1414</v>
      </c>
      <c r="S374" s="63">
        <v>3265</v>
      </c>
      <c r="T374" s="82">
        <v>2938.5</v>
      </c>
    </row>
    <row r="375" spans="1:20" ht="15" customHeight="1" x14ac:dyDescent="0.15">
      <c r="A375" s="89" t="s">
        <v>604</v>
      </c>
      <c r="B375" s="90">
        <v>24.8</v>
      </c>
      <c r="C375" s="73">
        <v>1.2999999999999999E-2</v>
      </c>
      <c r="D375" s="27">
        <v>1.4E-2</v>
      </c>
      <c r="E375" s="27">
        <v>1.2E-2</v>
      </c>
      <c r="F375" s="27">
        <v>7.6E-3</v>
      </c>
      <c r="G375" s="27">
        <v>3.7000000000000002E-3</v>
      </c>
      <c r="H375" s="27">
        <v>1.2999999999999999E-3</v>
      </c>
      <c r="I375" s="27">
        <v>6.7999999999999996E-3</v>
      </c>
      <c r="J375" s="27" t="s">
        <v>877</v>
      </c>
      <c r="K375" s="27" t="s">
        <v>877</v>
      </c>
      <c r="L375" s="27">
        <v>1.0999999999999999E-2</v>
      </c>
      <c r="M375" s="27">
        <v>1.0999999999999999E-2</v>
      </c>
      <c r="N375" s="27">
        <v>7.4999999999999997E-3</v>
      </c>
      <c r="O375" s="27">
        <v>2.1999999999999999E-2</v>
      </c>
      <c r="P375" s="35">
        <v>3.2000000000000002E-3</v>
      </c>
      <c r="Q375" s="75">
        <v>3.0999999999999999E-3</v>
      </c>
      <c r="R375" s="81">
        <v>1414</v>
      </c>
      <c r="S375" s="63">
        <v>3265</v>
      </c>
      <c r="T375" s="82">
        <v>2938.5</v>
      </c>
    </row>
    <row r="376" spans="1:20" ht="16" customHeight="1" x14ac:dyDescent="0.15">
      <c r="A376" s="89" t="s">
        <v>605</v>
      </c>
      <c r="B376" s="90">
        <v>2650</v>
      </c>
      <c r="C376" s="73" t="s">
        <v>877</v>
      </c>
      <c r="D376" s="27" t="s">
        <v>877</v>
      </c>
      <c r="E376" s="27" t="s">
        <v>877</v>
      </c>
      <c r="F376" s="27" t="s">
        <v>877</v>
      </c>
      <c r="G376" s="27" t="s">
        <v>877</v>
      </c>
      <c r="H376" s="27" t="s">
        <v>877</v>
      </c>
      <c r="I376" s="27" t="s">
        <v>877</v>
      </c>
      <c r="J376" s="27" t="s">
        <v>877</v>
      </c>
      <c r="K376" s="27" t="s">
        <v>877</v>
      </c>
      <c r="L376" s="27" t="s">
        <v>877</v>
      </c>
      <c r="M376" s="27" t="s">
        <v>877</v>
      </c>
      <c r="N376" s="27" t="s">
        <v>877</v>
      </c>
      <c r="O376" s="27" t="s">
        <v>877</v>
      </c>
      <c r="P376" s="35" t="s">
        <v>877</v>
      </c>
      <c r="Q376" s="74" t="s">
        <v>877</v>
      </c>
      <c r="R376" s="81">
        <v>1072</v>
      </c>
      <c r="S376" s="63">
        <v>1794</v>
      </c>
      <c r="T376" s="82">
        <v>1614.6</v>
      </c>
    </row>
    <row r="377" spans="1:20" ht="16" customHeight="1" x14ac:dyDescent="0.15">
      <c r="A377" s="89" t="s">
        <v>606</v>
      </c>
      <c r="B377" s="90">
        <v>2.3000000000000001E-8</v>
      </c>
      <c r="C377" s="73" t="s">
        <v>877</v>
      </c>
      <c r="D377" s="27" t="s">
        <v>877</v>
      </c>
      <c r="E377" s="27" t="s">
        <v>877</v>
      </c>
      <c r="F377" s="27" t="s">
        <v>877</v>
      </c>
      <c r="G377" s="27" t="s">
        <v>877</v>
      </c>
      <c r="H377" s="27" t="s">
        <v>877</v>
      </c>
      <c r="I377" s="27" t="s">
        <v>877</v>
      </c>
      <c r="J377" s="27" t="s">
        <v>877</v>
      </c>
      <c r="K377" s="27" t="s">
        <v>877</v>
      </c>
      <c r="L377" s="27" t="s">
        <v>877</v>
      </c>
      <c r="M377" s="27" t="s">
        <v>877</v>
      </c>
      <c r="N377" s="27" t="s">
        <v>877</v>
      </c>
      <c r="O377" s="27" t="s">
        <v>877</v>
      </c>
      <c r="P377" s="35" t="s">
        <v>877</v>
      </c>
      <c r="Q377" s="74" t="s">
        <v>877</v>
      </c>
      <c r="R377" s="81">
        <v>1072</v>
      </c>
      <c r="S377" s="63">
        <v>1794</v>
      </c>
      <c r="T377" s="82">
        <v>1614.6</v>
      </c>
    </row>
    <row r="378" spans="1:20" ht="15" customHeight="1" x14ac:dyDescent="0.15">
      <c r="A378" s="89" t="s">
        <v>607</v>
      </c>
      <c r="B378" s="90">
        <v>26.3</v>
      </c>
      <c r="C378" s="73">
        <v>9.3999999999999994E-5</v>
      </c>
      <c r="D378" s="27">
        <v>9.7999999999999997E-5</v>
      </c>
      <c r="E378" s="27">
        <v>8.5000000000000006E-5</v>
      </c>
      <c r="F378" s="27">
        <v>5.1E-5</v>
      </c>
      <c r="G378" s="27">
        <v>2.6999999999999999E-5</v>
      </c>
      <c r="H378" s="27">
        <v>8.4999999999999999E-6</v>
      </c>
      <c r="I378" s="27">
        <v>4.8999999999999998E-5</v>
      </c>
      <c r="J378" s="27" t="s">
        <v>877</v>
      </c>
      <c r="K378" s="27">
        <v>1.1000000000000001</v>
      </c>
      <c r="L378" s="27">
        <v>7.7999999999999999E-5</v>
      </c>
      <c r="M378" s="27">
        <v>7.7999999999999999E-5</v>
      </c>
      <c r="N378" s="27">
        <v>5.0000000000000002E-5</v>
      </c>
      <c r="O378" s="27">
        <v>1.7000000000000001E-4</v>
      </c>
      <c r="P378" s="35">
        <v>2.1999999999999999E-5</v>
      </c>
      <c r="Q378" s="75">
        <v>2.1999999999999999E-5</v>
      </c>
      <c r="R378" s="81">
        <v>1072</v>
      </c>
      <c r="S378" s="63">
        <v>1794</v>
      </c>
      <c r="T378" s="82">
        <v>1614.6</v>
      </c>
    </row>
    <row r="379" spans="1:20" ht="15" customHeight="1" x14ac:dyDescent="0.15">
      <c r="A379" s="91" t="s">
        <v>608</v>
      </c>
      <c r="B379" s="90">
        <v>439000</v>
      </c>
      <c r="C379" s="73">
        <v>1.1E-5</v>
      </c>
      <c r="D379" s="27">
        <v>1.2E-5</v>
      </c>
      <c r="E379" s="27">
        <v>1.0000000000000001E-5</v>
      </c>
      <c r="F379" s="27">
        <v>6.1999999999999999E-6</v>
      </c>
      <c r="G379" s="27">
        <v>3.1E-6</v>
      </c>
      <c r="H379" s="27">
        <v>9.9999999999999995E-7</v>
      </c>
      <c r="I379" s="27">
        <v>5.8000000000000004E-6</v>
      </c>
      <c r="J379" s="27" t="s">
        <v>877</v>
      </c>
      <c r="K379" s="27">
        <v>0.14000000000000001</v>
      </c>
      <c r="L379" s="27">
        <v>9.3000000000000007E-6</v>
      </c>
      <c r="M379" s="27">
        <v>9.3000000000000007E-6</v>
      </c>
      <c r="N379" s="27">
        <v>6.1E-6</v>
      </c>
      <c r="O379" s="27">
        <v>2.0999999999999999E-5</v>
      </c>
      <c r="P379" s="35">
        <v>2.3999999999999999E-6</v>
      </c>
      <c r="Q379" s="75">
        <v>2.3999999999999999E-6</v>
      </c>
      <c r="R379" s="81">
        <v>1072</v>
      </c>
      <c r="S379" s="63">
        <v>1794</v>
      </c>
      <c r="T379" s="82">
        <v>1614.6</v>
      </c>
    </row>
    <row r="380" spans="1:20" ht="16" customHeight="1" x14ac:dyDescent="0.15">
      <c r="A380" s="91" t="s">
        <v>609</v>
      </c>
      <c r="B380" s="90">
        <v>54900000</v>
      </c>
      <c r="C380" s="73" t="s">
        <v>877</v>
      </c>
      <c r="D380" s="27" t="s">
        <v>877</v>
      </c>
      <c r="E380" s="27" t="s">
        <v>877</v>
      </c>
      <c r="F380" s="27" t="s">
        <v>877</v>
      </c>
      <c r="G380" s="27" t="s">
        <v>877</v>
      </c>
      <c r="H380" s="27" t="s">
        <v>877</v>
      </c>
      <c r="I380" s="27" t="s">
        <v>877</v>
      </c>
      <c r="J380" s="27" t="s">
        <v>877</v>
      </c>
      <c r="K380" s="27" t="s">
        <v>877</v>
      </c>
      <c r="L380" s="27" t="s">
        <v>877</v>
      </c>
      <c r="M380" s="27" t="s">
        <v>877</v>
      </c>
      <c r="N380" s="27" t="s">
        <v>877</v>
      </c>
      <c r="O380" s="27" t="s">
        <v>877</v>
      </c>
      <c r="P380" s="35" t="s">
        <v>877</v>
      </c>
      <c r="Q380" s="74" t="s">
        <v>877</v>
      </c>
      <c r="R380" s="81">
        <v>1072</v>
      </c>
      <c r="S380" s="63">
        <v>1794</v>
      </c>
      <c r="T380" s="82">
        <v>1614.6</v>
      </c>
    </row>
    <row r="381" spans="1:20" ht="16" customHeight="1" x14ac:dyDescent="0.15">
      <c r="A381" s="91" t="s">
        <v>610</v>
      </c>
      <c r="B381" s="90">
        <v>2140000</v>
      </c>
      <c r="C381" s="73" t="s">
        <v>877</v>
      </c>
      <c r="D381" s="27" t="s">
        <v>877</v>
      </c>
      <c r="E381" s="27" t="s">
        <v>877</v>
      </c>
      <c r="F381" s="27" t="s">
        <v>877</v>
      </c>
      <c r="G381" s="27" t="s">
        <v>877</v>
      </c>
      <c r="H381" s="27" t="s">
        <v>877</v>
      </c>
      <c r="I381" s="27" t="s">
        <v>877</v>
      </c>
      <c r="J381" s="27" t="s">
        <v>877</v>
      </c>
      <c r="K381" s="27" t="s">
        <v>877</v>
      </c>
      <c r="L381" s="27" t="s">
        <v>877</v>
      </c>
      <c r="M381" s="27" t="s">
        <v>877</v>
      </c>
      <c r="N381" s="27" t="s">
        <v>877</v>
      </c>
      <c r="O381" s="27" t="s">
        <v>877</v>
      </c>
      <c r="P381" s="35" t="s">
        <v>877</v>
      </c>
      <c r="Q381" s="74" t="s">
        <v>877</v>
      </c>
      <c r="R381" s="81">
        <v>1072</v>
      </c>
      <c r="S381" s="63">
        <v>1794</v>
      </c>
      <c r="T381" s="82">
        <v>1614.6</v>
      </c>
    </row>
    <row r="382" spans="1:20" ht="16" customHeight="1" x14ac:dyDescent="0.15">
      <c r="A382" s="89" t="s">
        <v>611</v>
      </c>
      <c r="B382" s="90">
        <v>149051287.69637051</v>
      </c>
      <c r="C382" s="73" t="s">
        <v>877</v>
      </c>
      <c r="D382" s="27" t="s">
        <v>877</v>
      </c>
      <c r="E382" s="27" t="s">
        <v>877</v>
      </c>
      <c r="F382" s="27" t="s">
        <v>877</v>
      </c>
      <c r="G382" s="27" t="s">
        <v>877</v>
      </c>
      <c r="H382" s="27" t="s">
        <v>877</v>
      </c>
      <c r="I382" s="27" t="s">
        <v>877</v>
      </c>
      <c r="J382" s="27" t="s">
        <v>877</v>
      </c>
      <c r="K382" s="27" t="s">
        <v>877</v>
      </c>
      <c r="L382" s="27" t="s">
        <v>877</v>
      </c>
      <c r="M382" s="27" t="s">
        <v>877</v>
      </c>
      <c r="N382" s="27" t="s">
        <v>877</v>
      </c>
      <c r="O382" s="27" t="s">
        <v>877</v>
      </c>
      <c r="P382" s="35" t="s">
        <v>877</v>
      </c>
      <c r="Q382" s="74" t="s">
        <v>877</v>
      </c>
      <c r="R382" s="81">
        <v>1072</v>
      </c>
      <c r="S382" s="63">
        <v>1794</v>
      </c>
      <c r="T382" s="82">
        <v>1614.6</v>
      </c>
    </row>
    <row r="383" spans="1:20" ht="15" customHeight="1" x14ac:dyDescent="0.15">
      <c r="A383" s="89" t="s">
        <v>612</v>
      </c>
      <c r="B383" s="90">
        <v>10000</v>
      </c>
      <c r="C383" s="73">
        <v>7.2999999999999996E-4</v>
      </c>
      <c r="D383" s="27">
        <v>7.5000000000000002E-4</v>
      </c>
      <c r="E383" s="27">
        <v>6.4000000000000005E-4</v>
      </c>
      <c r="F383" s="27">
        <v>4.2000000000000002E-4</v>
      </c>
      <c r="G383" s="27">
        <v>2.1000000000000001E-4</v>
      </c>
      <c r="H383" s="27">
        <v>7.1000000000000005E-5</v>
      </c>
      <c r="I383" s="27">
        <v>3.8000000000000002E-4</v>
      </c>
      <c r="J383" s="27" t="s">
        <v>877</v>
      </c>
      <c r="K383" s="27">
        <v>7.4</v>
      </c>
      <c r="L383" s="27">
        <v>5.9000000000000003E-4</v>
      </c>
      <c r="M383" s="27">
        <v>5.9000000000000003E-4</v>
      </c>
      <c r="N383" s="27">
        <v>4.0999999999999999E-4</v>
      </c>
      <c r="O383" s="27">
        <v>1.1999999999999999E-3</v>
      </c>
      <c r="P383" s="35">
        <v>1.7000000000000001E-4</v>
      </c>
      <c r="Q383" s="75">
        <v>1.7000000000000001E-4</v>
      </c>
      <c r="R383" s="81">
        <v>231.928</v>
      </c>
      <c r="S383" s="63">
        <v>2586</v>
      </c>
      <c r="T383" s="82">
        <v>2327.4</v>
      </c>
    </row>
    <row r="384" spans="1:20" ht="16" customHeight="1" x14ac:dyDescent="0.15">
      <c r="A384" s="89" t="s">
        <v>614</v>
      </c>
      <c r="B384" s="90">
        <v>82000</v>
      </c>
      <c r="C384" s="73" t="s">
        <v>877</v>
      </c>
      <c r="D384" s="27" t="s">
        <v>877</v>
      </c>
      <c r="E384" s="27" t="s">
        <v>877</v>
      </c>
      <c r="F384" s="27" t="s">
        <v>877</v>
      </c>
      <c r="G384" s="27" t="s">
        <v>877</v>
      </c>
      <c r="H384" s="27" t="s">
        <v>877</v>
      </c>
      <c r="I384" s="27" t="s">
        <v>877</v>
      </c>
      <c r="J384" s="27" t="s">
        <v>877</v>
      </c>
      <c r="K384" s="27" t="s">
        <v>877</v>
      </c>
      <c r="L384" s="27" t="s">
        <v>877</v>
      </c>
      <c r="M384" s="27" t="s">
        <v>877</v>
      </c>
      <c r="N384" s="27" t="s">
        <v>877</v>
      </c>
      <c r="O384" s="27" t="s">
        <v>877</v>
      </c>
      <c r="P384" s="35" t="s">
        <v>877</v>
      </c>
      <c r="Q384" s="74" t="s">
        <v>877</v>
      </c>
      <c r="R384" s="81">
        <v>231.928</v>
      </c>
      <c r="S384" s="63">
        <v>2586</v>
      </c>
      <c r="T384" s="82">
        <v>2327.4</v>
      </c>
    </row>
    <row r="385" spans="1:20" ht="15" customHeight="1" x14ac:dyDescent="0.15">
      <c r="A385" s="89" t="s">
        <v>615</v>
      </c>
      <c r="B385" s="90">
        <v>3750</v>
      </c>
      <c r="C385" s="73">
        <v>2.0000000000000001E-4</v>
      </c>
      <c r="D385" s="27">
        <v>2.1000000000000001E-4</v>
      </c>
      <c r="E385" s="27">
        <v>1.8000000000000001E-4</v>
      </c>
      <c r="F385" s="27">
        <v>1.2E-4</v>
      </c>
      <c r="G385" s="27">
        <v>5.8E-5</v>
      </c>
      <c r="H385" s="27">
        <v>2.0000000000000002E-5</v>
      </c>
      <c r="I385" s="27">
        <v>1.1E-4</v>
      </c>
      <c r="J385" s="27" t="s">
        <v>877</v>
      </c>
      <c r="K385" s="27" t="s">
        <v>877</v>
      </c>
      <c r="L385" s="27">
        <v>1.7000000000000001E-4</v>
      </c>
      <c r="M385" s="27">
        <v>1.7000000000000001E-4</v>
      </c>
      <c r="N385" s="27">
        <v>1.1E-4</v>
      </c>
      <c r="O385" s="27">
        <v>3.5E-4</v>
      </c>
      <c r="P385" s="35">
        <v>4.8000000000000001E-5</v>
      </c>
      <c r="Q385" s="75">
        <v>4.8000000000000001E-5</v>
      </c>
      <c r="R385" s="81">
        <v>231.928</v>
      </c>
      <c r="S385" s="63">
        <v>2586</v>
      </c>
      <c r="T385" s="82">
        <v>2327.4</v>
      </c>
    </row>
    <row r="386" spans="1:20" ht="15" customHeight="1" x14ac:dyDescent="0.15">
      <c r="A386" s="89" t="s">
        <v>616</v>
      </c>
      <c r="B386" s="90">
        <v>957000</v>
      </c>
      <c r="C386" s="73">
        <v>3.1999999999999999E-6</v>
      </c>
      <c r="D386" s="27">
        <v>3.1999999999999999E-6</v>
      </c>
      <c r="E386" s="27">
        <v>2.7999999999999999E-6</v>
      </c>
      <c r="F386" s="27">
        <v>1.7E-6</v>
      </c>
      <c r="G386" s="27">
        <v>8.1999999999999998E-7</v>
      </c>
      <c r="H386" s="27">
        <v>2.7000000000000001E-7</v>
      </c>
      <c r="I386" s="27">
        <v>1.5999999999999999E-6</v>
      </c>
      <c r="J386" s="27" t="s">
        <v>877</v>
      </c>
      <c r="K386" s="27" t="s">
        <v>877</v>
      </c>
      <c r="L386" s="27">
        <v>2.6000000000000001E-6</v>
      </c>
      <c r="M386" s="27">
        <v>2.6000000000000001E-6</v>
      </c>
      <c r="N386" s="27">
        <v>1.7E-6</v>
      </c>
      <c r="O386" s="27">
        <v>5.9000000000000003E-6</v>
      </c>
      <c r="P386" s="35">
        <v>6.1999999999999999E-7</v>
      </c>
      <c r="Q386" s="75">
        <v>6.0999999999999998E-7</v>
      </c>
      <c r="R386" s="81">
        <v>231.928</v>
      </c>
      <c r="S386" s="63">
        <v>2586</v>
      </c>
      <c r="T386" s="82">
        <v>2327.4</v>
      </c>
    </row>
    <row r="387" spans="1:20" ht="16" customHeight="1" x14ac:dyDescent="0.15">
      <c r="A387" s="89" t="s">
        <v>617</v>
      </c>
      <c r="B387" s="90">
        <v>53.743724011002968</v>
      </c>
      <c r="C387" s="73" t="s">
        <v>877</v>
      </c>
      <c r="D387" s="27" t="s">
        <v>877</v>
      </c>
      <c r="E387" s="27" t="s">
        <v>877</v>
      </c>
      <c r="F387" s="27" t="s">
        <v>877</v>
      </c>
      <c r="G387" s="27" t="s">
        <v>877</v>
      </c>
      <c r="H387" s="27" t="s">
        <v>877</v>
      </c>
      <c r="I387" s="27" t="s">
        <v>877</v>
      </c>
      <c r="J387" s="27" t="s">
        <v>877</v>
      </c>
      <c r="K387" s="27" t="s">
        <v>877</v>
      </c>
      <c r="L387" s="27" t="s">
        <v>877</v>
      </c>
      <c r="M387" s="27" t="s">
        <v>877</v>
      </c>
      <c r="N387" s="27" t="s">
        <v>877</v>
      </c>
      <c r="O387" s="27" t="s">
        <v>877</v>
      </c>
      <c r="P387" s="35" t="s">
        <v>877</v>
      </c>
      <c r="Q387" s="74" t="s">
        <v>877</v>
      </c>
      <c r="R387" s="81">
        <v>231.928</v>
      </c>
      <c r="S387" s="63">
        <v>2586</v>
      </c>
      <c r="T387" s="82">
        <v>2327.4</v>
      </c>
    </row>
    <row r="388" spans="1:20" ht="15" customHeight="1" x14ac:dyDescent="0.15">
      <c r="A388" s="91" t="s">
        <v>618</v>
      </c>
      <c r="B388" s="90">
        <v>8220</v>
      </c>
      <c r="C388" s="73">
        <v>8.4999999999999995E-4</v>
      </c>
      <c r="D388" s="27">
        <v>8.8000000000000003E-4</v>
      </c>
      <c r="E388" s="27">
        <v>7.6000000000000004E-4</v>
      </c>
      <c r="F388" s="27">
        <v>4.8999999999999998E-4</v>
      </c>
      <c r="G388" s="27">
        <v>2.4000000000000001E-4</v>
      </c>
      <c r="H388" s="27">
        <v>8.2000000000000001E-5</v>
      </c>
      <c r="I388" s="27">
        <v>4.4000000000000002E-4</v>
      </c>
      <c r="J388" s="27" t="s">
        <v>877</v>
      </c>
      <c r="K388" s="27">
        <v>8.9</v>
      </c>
      <c r="L388" s="27">
        <v>6.8999999999999997E-4</v>
      </c>
      <c r="M388" s="27">
        <v>6.8999999999999997E-4</v>
      </c>
      <c r="N388" s="27">
        <v>4.8000000000000001E-4</v>
      </c>
      <c r="O388" s="27">
        <v>1.4E-3</v>
      </c>
      <c r="P388" s="35">
        <v>2.0000000000000001E-4</v>
      </c>
      <c r="Q388" s="75">
        <v>2.0000000000000001E-4</v>
      </c>
      <c r="R388" s="81">
        <v>231.928</v>
      </c>
      <c r="S388" s="63">
        <v>2586</v>
      </c>
      <c r="T388" s="82">
        <v>2327.4</v>
      </c>
    </row>
    <row r="389" spans="1:20" ht="16" customHeight="1" x14ac:dyDescent="0.15">
      <c r="A389" s="89" t="s">
        <v>619</v>
      </c>
      <c r="B389" s="90">
        <v>38100000</v>
      </c>
      <c r="C389" s="73" t="s">
        <v>877</v>
      </c>
      <c r="D389" s="27" t="s">
        <v>877</v>
      </c>
      <c r="E389" s="27" t="s">
        <v>877</v>
      </c>
      <c r="F389" s="27" t="s">
        <v>877</v>
      </c>
      <c r="G389" s="27" t="s">
        <v>877</v>
      </c>
      <c r="H389" s="27" t="s">
        <v>877</v>
      </c>
      <c r="I389" s="27" t="s">
        <v>877</v>
      </c>
      <c r="J389" s="27" t="s">
        <v>877</v>
      </c>
      <c r="K389" s="27" t="s">
        <v>877</v>
      </c>
      <c r="L389" s="27" t="s">
        <v>877</v>
      </c>
      <c r="M389" s="27" t="s">
        <v>877</v>
      </c>
      <c r="N389" s="27" t="s">
        <v>877</v>
      </c>
      <c r="O389" s="27" t="s">
        <v>877</v>
      </c>
      <c r="P389" s="35" t="s">
        <v>877</v>
      </c>
      <c r="Q389" s="74" t="s">
        <v>877</v>
      </c>
      <c r="R389" s="81">
        <v>231.928</v>
      </c>
      <c r="S389" s="63">
        <v>2586</v>
      </c>
      <c r="T389" s="82">
        <v>2327.4</v>
      </c>
    </row>
    <row r="390" spans="1:20" ht="15" customHeight="1" x14ac:dyDescent="0.15">
      <c r="A390" s="91" t="s">
        <v>620</v>
      </c>
      <c r="B390" s="90">
        <v>108000</v>
      </c>
      <c r="C390" s="73">
        <v>2.7E-4</v>
      </c>
      <c r="D390" s="27">
        <v>2.7E-4</v>
      </c>
      <c r="E390" s="27">
        <v>2.4000000000000001E-4</v>
      </c>
      <c r="F390" s="27">
        <v>1.4999999999999999E-4</v>
      </c>
      <c r="G390" s="27">
        <v>7.4999999999999993E-5</v>
      </c>
      <c r="H390" s="27">
        <v>2.5999999999999998E-5</v>
      </c>
      <c r="I390" s="27">
        <v>1.3999999999999999E-4</v>
      </c>
      <c r="J390" s="27" t="s">
        <v>877</v>
      </c>
      <c r="K390" s="27">
        <v>2.8</v>
      </c>
      <c r="L390" s="27">
        <v>2.2000000000000001E-4</v>
      </c>
      <c r="M390" s="27">
        <v>2.2000000000000001E-4</v>
      </c>
      <c r="N390" s="27">
        <v>1.4999999999999999E-4</v>
      </c>
      <c r="O390" s="27">
        <v>4.4999999999999999E-4</v>
      </c>
      <c r="P390" s="35">
        <v>6.2000000000000003E-5</v>
      </c>
      <c r="Q390" s="75">
        <v>6.2000000000000003E-5</v>
      </c>
      <c r="R390" s="81">
        <v>231.928</v>
      </c>
      <c r="S390" s="63">
        <v>2586</v>
      </c>
      <c r="T390" s="82">
        <v>2327.4</v>
      </c>
    </row>
    <row r="391" spans="1:20" ht="16" customHeight="1" x14ac:dyDescent="0.15">
      <c r="A391" s="89" t="s">
        <v>622</v>
      </c>
      <c r="B391" s="90">
        <v>157973489.427663</v>
      </c>
      <c r="C391" s="73" t="s">
        <v>877</v>
      </c>
      <c r="D391" s="27" t="s">
        <v>877</v>
      </c>
      <c r="E391" s="27" t="s">
        <v>877</v>
      </c>
      <c r="F391" s="27" t="s">
        <v>877</v>
      </c>
      <c r="G391" s="27" t="s">
        <v>877</v>
      </c>
      <c r="H391" s="27" t="s">
        <v>877</v>
      </c>
      <c r="I391" s="27" t="s">
        <v>877</v>
      </c>
      <c r="J391" s="27" t="s">
        <v>877</v>
      </c>
      <c r="K391" s="27" t="s">
        <v>877</v>
      </c>
      <c r="L391" s="27" t="s">
        <v>877</v>
      </c>
      <c r="M391" s="27" t="s">
        <v>877</v>
      </c>
      <c r="N391" s="27" t="s">
        <v>877</v>
      </c>
      <c r="O391" s="27" t="s">
        <v>877</v>
      </c>
      <c r="P391" s="35" t="s">
        <v>877</v>
      </c>
      <c r="Q391" s="74" t="s">
        <v>877</v>
      </c>
      <c r="R391" s="81">
        <v>231.928</v>
      </c>
      <c r="S391" s="63">
        <v>2586</v>
      </c>
      <c r="T391" s="82">
        <v>2327.4</v>
      </c>
    </row>
    <row r="392" spans="1:20" ht="16" customHeight="1" x14ac:dyDescent="0.15">
      <c r="A392" s="91" t="s">
        <v>624</v>
      </c>
      <c r="B392" s="90">
        <v>2.8400000000000002E-2</v>
      </c>
      <c r="C392" s="73" t="s">
        <v>877</v>
      </c>
      <c r="D392" s="27" t="s">
        <v>877</v>
      </c>
      <c r="E392" s="27" t="s">
        <v>877</v>
      </c>
      <c r="F392" s="27" t="s">
        <v>877</v>
      </c>
      <c r="G392" s="27" t="s">
        <v>877</v>
      </c>
      <c r="H392" s="27" t="s">
        <v>877</v>
      </c>
      <c r="I392" s="27" t="s">
        <v>877</v>
      </c>
      <c r="J392" s="27" t="s">
        <v>877</v>
      </c>
      <c r="K392" s="27">
        <v>3700</v>
      </c>
      <c r="L392" s="27" t="s">
        <v>877</v>
      </c>
      <c r="M392" s="27" t="s">
        <v>877</v>
      </c>
      <c r="N392" s="27" t="s">
        <v>877</v>
      </c>
      <c r="O392" s="27" t="s">
        <v>877</v>
      </c>
      <c r="P392" s="35" t="s">
        <v>877</v>
      </c>
      <c r="Q392" s="74" t="s">
        <v>877</v>
      </c>
      <c r="R392" s="81">
        <v>231.928</v>
      </c>
      <c r="S392" s="63">
        <v>2586</v>
      </c>
      <c r="T392" s="82">
        <v>2327.4</v>
      </c>
    </row>
    <row r="393" spans="1:20" ht="16" customHeight="1" x14ac:dyDescent="0.15">
      <c r="A393" s="91" t="s">
        <v>626</v>
      </c>
      <c r="B393" s="90">
        <v>11800000</v>
      </c>
      <c r="C393" s="73" t="s">
        <v>877</v>
      </c>
      <c r="D393" s="27" t="s">
        <v>877</v>
      </c>
      <c r="E393" s="27" t="s">
        <v>877</v>
      </c>
      <c r="F393" s="27" t="s">
        <v>877</v>
      </c>
      <c r="G393" s="27" t="s">
        <v>877</v>
      </c>
      <c r="H393" s="27" t="s">
        <v>877</v>
      </c>
      <c r="I393" s="27" t="s">
        <v>877</v>
      </c>
      <c r="J393" s="27" t="s">
        <v>877</v>
      </c>
      <c r="K393" s="27" t="s">
        <v>877</v>
      </c>
      <c r="L393" s="27" t="s">
        <v>877</v>
      </c>
      <c r="M393" s="27" t="s">
        <v>877</v>
      </c>
      <c r="N393" s="27" t="s">
        <v>877</v>
      </c>
      <c r="O393" s="27" t="s">
        <v>877</v>
      </c>
      <c r="P393" s="35" t="s">
        <v>877</v>
      </c>
      <c r="Q393" s="74" t="s">
        <v>877</v>
      </c>
      <c r="R393" s="81">
        <v>231.928</v>
      </c>
      <c r="S393" s="63">
        <v>2586</v>
      </c>
      <c r="T393" s="82">
        <v>2327.4</v>
      </c>
    </row>
    <row r="394" spans="1:20" ht="16" customHeight="1" x14ac:dyDescent="0.15">
      <c r="A394" s="91" t="s">
        <v>628</v>
      </c>
      <c r="B394" s="90">
        <v>358407756.60887098</v>
      </c>
      <c r="C394" s="73" t="s">
        <v>877</v>
      </c>
      <c r="D394" s="27" t="s">
        <v>877</v>
      </c>
      <c r="E394" s="27" t="s">
        <v>877</v>
      </c>
      <c r="F394" s="27" t="s">
        <v>877</v>
      </c>
      <c r="G394" s="27" t="s">
        <v>877</v>
      </c>
      <c r="H394" s="27" t="s">
        <v>877</v>
      </c>
      <c r="I394" s="27" t="s">
        <v>877</v>
      </c>
      <c r="J394" s="27" t="s">
        <v>877</v>
      </c>
      <c r="K394" s="27" t="s">
        <v>877</v>
      </c>
      <c r="L394" s="27" t="s">
        <v>877</v>
      </c>
      <c r="M394" s="27" t="s">
        <v>877</v>
      </c>
      <c r="N394" s="27" t="s">
        <v>877</v>
      </c>
      <c r="O394" s="27" t="s">
        <v>877</v>
      </c>
      <c r="P394" s="35" t="s">
        <v>877</v>
      </c>
      <c r="Q394" s="74" t="s">
        <v>877</v>
      </c>
      <c r="R394" s="81">
        <v>231.928</v>
      </c>
      <c r="S394" s="63">
        <v>2586</v>
      </c>
      <c r="T394" s="82">
        <v>2327.4</v>
      </c>
    </row>
    <row r="395" spans="1:20" ht="16" customHeight="1" x14ac:dyDescent="0.15">
      <c r="A395" s="91" t="s">
        <v>630</v>
      </c>
      <c r="B395" s="90">
        <v>24900000</v>
      </c>
      <c r="C395" s="73" t="s">
        <v>877</v>
      </c>
      <c r="D395" s="27" t="s">
        <v>877</v>
      </c>
      <c r="E395" s="27" t="s">
        <v>877</v>
      </c>
      <c r="F395" s="27" t="s">
        <v>877</v>
      </c>
      <c r="G395" s="27" t="s">
        <v>877</v>
      </c>
      <c r="H395" s="27" t="s">
        <v>877</v>
      </c>
      <c r="I395" s="27" t="s">
        <v>877</v>
      </c>
      <c r="J395" s="27" t="s">
        <v>877</v>
      </c>
      <c r="K395" s="27" t="s">
        <v>877</v>
      </c>
      <c r="L395" s="27" t="s">
        <v>877</v>
      </c>
      <c r="M395" s="27" t="s">
        <v>877</v>
      </c>
      <c r="N395" s="27" t="s">
        <v>877</v>
      </c>
      <c r="O395" s="27" t="s">
        <v>877</v>
      </c>
      <c r="P395" s="35" t="s">
        <v>877</v>
      </c>
      <c r="Q395" s="74" t="s">
        <v>877</v>
      </c>
      <c r="R395" s="81">
        <v>231.928</v>
      </c>
      <c r="S395" s="63">
        <v>2586</v>
      </c>
      <c r="T395" s="82">
        <v>2327.4</v>
      </c>
    </row>
    <row r="396" spans="1:20" ht="16" customHeight="1" x14ac:dyDescent="0.15">
      <c r="A396" s="91" t="s">
        <v>632</v>
      </c>
      <c r="B396" s="90">
        <v>653486468.58872628</v>
      </c>
      <c r="C396" s="73" t="s">
        <v>877</v>
      </c>
      <c r="D396" s="27" t="s">
        <v>877</v>
      </c>
      <c r="E396" s="27" t="s">
        <v>877</v>
      </c>
      <c r="F396" s="27" t="s">
        <v>877</v>
      </c>
      <c r="G396" s="27" t="s">
        <v>877</v>
      </c>
      <c r="H396" s="27" t="s">
        <v>877</v>
      </c>
      <c r="I396" s="27" t="s">
        <v>877</v>
      </c>
      <c r="J396" s="27" t="s">
        <v>877</v>
      </c>
      <c r="K396" s="27" t="s">
        <v>877</v>
      </c>
      <c r="L396" s="27" t="s">
        <v>877</v>
      </c>
      <c r="M396" s="27" t="s">
        <v>877</v>
      </c>
      <c r="N396" s="27" t="s">
        <v>877</v>
      </c>
      <c r="O396" s="27" t="s">
        <v>877</v>
      </c>
      <c r="P396" s="35" t="s">
        <v>877</v>
      </c>
      <c r="Q396" s="74" t="s">
        <v>877</v>
      </c>
      <c r="R396" s="81">
        <v>231.928</v>
      </c>
      <c r="S396" s="63">
        <v>2586</v>
      </c>
      <c r="T396" s="82">
        <v>2327.4</v>
      </c>
    </row>
    <row r="397" spans="1:20" ht="16" customHeight="1" x14ac:dyDescent="0.15">
      <c r="A397" s="89" t="s">
        <v>634</v>
      </c>
      <c r="B397" s="90">
        <v>388727155.53953463</v>
      </c>
      <c r="C397" s="73" t="s">
        <v>877</v>
      </c>
      <c r="D397" s="27" t="s">
        <v>877</v>
      </c>
      <c r="E397" s="27" t="s">
        <v>877</v>
      </c>
      <c r="F397" s="27" t="s">
        <v>877</v>
      </c>
      <c r="G397" s="27" t="s">
        <v>877</v>
      </c>
      <c r="H397" s="27" t="s">
        <v>877</v>
      </c>
      <c r="I397" s="27" t="s">
        <v>877</v>
      </c>
      <c r="J397" s="27" t="s">
        <v>877</v>
      </c>
      <c r="K397" s="27" t="s">
        <v>877</v>
      </c>
      <c r="L397" s="27" t="s">
        <v>877</v>
      </c>
      <c r="M397" s="27" t="s">
        <v>877</v>
      </c>
      <c r="N397" s="27" t="s">
        <v>877</v>
      </c>
      <c r="O397" s="27" t="s">
        <v>877</v>
      </c>
      <c r="P397" s="35" t="s">
        <v>877</v>
      </c>
      <c r="Q397" s="74" t="s">
        <v>877</v>
      </c>
      <c r="R397" s="81">
        <v>231.928</v>
      </c>
      <c r="S397" s="63">
        <v>2586</v>
      </c>
      <c r="T397" s="82">
        <v>2327.4</v>
      </c>
    </row>
    <row r="398" spans="1:20" ht="15" customHeight="1" x14ac:dyDescent="0.15">
      <c r="A398" s="89" t="s">
        <v>635</v>
      </c>
      <c r="B398" s="90">
        <v>23500000</v>
      </c>
      <c r="C398" s="73">
        <v>6.0000000000000002E-6</v>
      </c>
      <c r="D398" s="27">
        <v>4.4000000000000002E-6</v>
      </c>
      <c r="E398" s="27">
        <v>4.1999999999999996E-6</v>
      </c>
      <c r="F398" s="27">
        <v>3.4999999999999999E-6</v>
      </c>
      <c r="G398" s="27">
        <v>3.8000000000000001E-7</v>
      </c>
      <c r="H398" s="27">
        <v>2.8000000000000002E-7</v>
      </c>
      <c r="I398" s="27">
        <v>1.5E-6</v>
      </c>
      <c r="J398" s="27" t="s">
        <v>877</v>
      </c>
      <c r="K398" s="27" t="s">
        <v>877</v>
      </c>
      <c r="L398" s="27">
        <v>3.4000000000000001E-6</v>
      </c>
      <c r="M398" s="27">
        <v>3.4000000000000001E-6</v>
      </c>
      <c r="N398" s="27">
        <v>3.3000000000000002E-6</v>
      </c>
      <c r="O398" s="27">
        <v>1.5E-5</v>
      </c>
      <c r="P398" s="35">
        <v>1.4999999999999999E-7</v>
      </c>
      <c r="Q398" s="75">
        <v>1.4999999999999999E-7</v>
      </c>
      <c r="R398" s="81">
        <v>777</v>
      </c>
      <c r="S398" s="63">
        <v>1377</v>
      </c>
      <c r="T398" s="82">
        <v>1239.3</v>
      </c>
    </row>
    <row r="399" spans="1:20" ht="15" customHeight="1" x14ac:dyDescent="0.15">
      <c r="A399" s="91" t="s">
        <v>636</v>
      </c>
      <c r="B399" s="90">
        <v>23700</v>
      </c>
      <c r="C399" s="73">
        <v>6.2E-4</v>
      </c>
      <c r="D399" s="27">
        <v>6.4000000000000005E-4</v>
      </c>
      <c r="E399" s="27">
        <v>5.5000000000000003E-4</v>
      </c>
      <c r="F399" s="27">
        <v>3.6000000000000002E-4</v>
      </c>
      <c r="G399" s="27">
        <v>1.8000000000000001E-4</v>
      </c>
      <c r="H399" s="27">
        <v>6.0999999999999999E-5</v>
      </c>
      <c r="I399" s="27">
        <v>3.2000000000000003E-4</v>
      </c>
      <c r="J399" s="27" t="s">
        <v>877</v>
      </c>
      <c r="K399" s="27">
        <v>6.3</v>
      </c>
      <c r="L399" s="27">
        <v>5.0000000000000001E-4</v>
      </c>
      <c r="M399" s="27">
        <v>5.0000000000000001E-4</v>
      </c>
      <c r="N399" s="27">
        <v>3.5E-4</v>
      </c>
      <c r="O399" s="27">
        <v>1E-3</v>
      </c>
      <c r="P399" s="35">
        <v>1.4999999999999999E-4</v>
      </c>
      <c r="Q399" s="75">
        <v>1.4999999999999999E-4</v>
      </c>
      <c r="R399" s="81">
        <v>777</v>
      </c>
      <c r="S399" s="63">
        <v>1377</v>
      </c>
      <c r="T399" s="82">
        <v>1239.3</v>
      </c>
    </row>
    <row r="400" spans="1:20" ht="16" customHeight="1" x14ac:dyDescent="0.15">
      <c r="A400" s="89" t="s">
        <v>638</v>
      </c>
      <c r="B400" s="90">
        <v>12800000</v>
      </c>
      <c r="C400" s="73" t="s">
        <v>877</v>
      </c>
      <c r="D400" s="27" t="s">
        <v>877</v>
      </c>
      <c r="E400" s="27" t="s">
        <v>877</v>
      </c>
      <c r="F400" s="27" t="s">
        <v>877</v>
      </c>
      <c r="G400" s="27" t="s">
        <v>877</v>
      </c>
      <c r="H400" s="27" t="s">
        <v>877</v>
      </c>
      <c r="I400" s="27" t="s">
        <v>877</v>
      </c>
      <c r="J400" s="27" t="s">
        <v>877</v>
      </c>
      <c r="K400" s="27" t="s">
        <v>877</v>
      </c>
      <c r="L400" s="27" t="s">
        <v>877</v>
      </c>
      <c r="M400" s="27" t="s">
        <v>877</v>
      </c>
      <c r="N400" s="27" t="s">
        <v>877</v>
      </c>
      <c r="O400" s="27" t="s">
        <v>877</v>
      </c>
      <c r="P400" s="35" t="s">
        <v>877</v>
      </c>
      <c r="Q400" s="74" t="s">
        <v>877</v>
      </c>
      <c r="R400" s="81">
        <v>777</v>
      </c>
      <c r="S400" s="63">
        <v>1377</v>
      </c>
      <c r="T400" s="82">
        <v>1239.3</v>
      </c>
    </row>
    <row r="401" spans="1:20" ht="15" customHeight="1" x14ac:dyDescent="0.15">
      <c r="A401" s="89" t="s">
        <v>639</v>
      </c>
      <c r="B401" s="90">
        <v>29100</v>
      </c>
      <c r="C401" s="73">
        <v>5.9999999999999995E-4</v>
      </c>
      <c r="D401" s="27">
        <v>6.2E-4</v>
      </c>
      <c r="E401" s="27">
        <v>5.2999999999999998E-4</v>
      </c>
      <c r="F401" s="27">
        <v>3.4000000000000002E-4</v>
      </c>
      <c r="G401" s="27">
        <v>1.7000000000000001E-4</v>
      </c>
      <c r="H401" s="27">
        <v>5.8E-5</v>
      </c>
      <c r="I401" s="27">
        <v>3.1E-4</v>
      </c>
      <c r="J401" s="27" t="s">
        <v>877</v>
      </c>
      <c r="K401" s="27">
        <v>6.3</v>
      </c>
      <c r="L401" s="27">
        <v>4.8999999999999998E-4</v>
      </c>
      <c r="M401" s="27">
        <v>4.8999999999999998E-4</v>
      </c>
      <c r="N401" s="27">
        <v>3.3E-4</v>
      </c>
      <c r="O401" s="27">
        <v>1E-3</v>
      </c>
      <c r="P401" s="35">
        <v>1.3999999999999999E-4</v>
      </c>
      <c r="Q401" s="75">
        <v>1.3999999999999999E-4</v>
      </c>
      <c r="R401" s="81">
        <v>777</v>
      </c>
      <c r="S401" s="63">
        <v>1377</v>
      </c>
      <c r="T401" s="82">
        <v>1239.3</v>
      </c>
    </row>
    <row r="402" spans="1:20" ht="15" customHeight="1" x14ac:dyDescent="0.15">
      <c r="A402" s="89" t="s">
        <v>640</v>
      </c>
      <c r="B402" s="90">
        <v>136</v>
      </c>
      <c r="C402" s="73">
        <v>8.5000000000000006E-2</v>
      </c>
      <c r="D402" s="27">
        <v>8.6999999999999994E-2</v>
      </c>
      <c r="E402" s="27">
        <v>7.4999999999999997E-2</v>
      </c>
      <c r="F402" s="27">
        <v>4.9000000000000002E-2</v>
      </c>
      <c r="G402" s="27">
        <v>2.4E-2</v>
      </c>
      <c r="H402" s="27">
        <v>8.3999999999999995E-3</v>
      </c>
      <c r="I402" s="27">
        <v>4.3999999999999997E-2</v>
      </c>
      <c r="J402" s="27" t="s">
        <v>877</v>
      </c>
      <c r="K402" s="27">
        <v>860</v>
      </c>
      <c r="L402" s="27">
        <v>6.9000000000000006E-2</v>
      </c>
      <c r="M402" s="27">
        <v>6.9000000000000006E-2</v>
      </c>
      <c r="N402" s="27">
        <v>4.8000000000000001E-2</v>
      </c>
      <c r="O402" s="27">
        <v>0.14000000000000001</v>
      </c>
      <c r="P402" s="35">
        <v>0.02</v>
      </c>
      <c r="Q402" s="75">
        <v>0.02</v>
      </c>
      <c r="R402" s="81">
        <v>777</v>
      </c>
      <c r="S402" s="63">
        <v>1377</v>
      </c>
      <c r="T402" s="82">
        <v>1239.3</v>
      </c>
    </row>
    <row r="403" spans="1:20" ht="15" customHeight="1" x14ac:dyDescent="0.15">
      <c r="A403" s="89" t="s">
        <v>641</v>
      </c>
      <c r="B403" s="90">
        <v>3630000</v>
      </c>
      <c r="C403" s="73">
        <v>1.5999999999999999E-5</v>
      </c>
      <c r="D403" s="27">
        <v>1.5999999999999999E-5</v>
      </c>
      <c r="E403" s="27">
        <v>1.4E-5</v>
      </c>
      <c r="F403" s="27">
        <v>9.0999999999999993E-6</v>
      </c>
      <c r="G403" s="27">
        <v>3.7000000000000002E-6</v>
      </c>
      <c r="H403" s="27">
        <v>1.3E-6</v>
      </c>
      <c r="I403" s="27">
        <v>7.6000000000000001E-6</v>
      </c>
      <c r="J403" s="27" t="s">
        <v>877</v>
      </c>
      <c r="K403" s="27" t="s">
        <v>877</v>
      </c>
      <c r="L403" s="27">
        <v>1.2999999999999999E-5</v>
      </c>
      <c r="M403" s="27">
        <v>1.2999999999999999E-5</v>
      </c>
      <c r="N403" s="27">
        <v>8.8999999999999995E-6</v>
      </c>
      <c r="O403" s="27">
        <v>3.0000000000000001E-5</v>
      </c>
      <c r="P403" s="35">
        <v>2.7E-6</v>
      </c>
      <c r="Q403" s="75">
        <v>2.7E-6</v>
      </c>
      <c r="R403" s="81">
        <v>777</v>
      </c>
      <c r="S403" s="63">
        <v>1377</v>
      </c>
      <c r="T403" s="82">
        <v>1239.3</v>
      </c>
    </row>
    <row r="404" spans="1:20" ht="15" customHeight="1" x14ac:dyDescent="0.15">
      <c r="A404" s="91" t="s">
        <v>642</v>
      </c>
      <c r="B404" s="90">
        <v>12600000</v>
      </c>
      <c r="C404" s="73">
        <v>9.3000000000000007E-6</v>
      </c>
      <c r="D404" s="27">
        <v>8.1000000000000004E-6</v>
      </c>
      <c r="E404" s="27">
        <v>7.4000000000000003E-6</v>
      </c>
      <c r="F404" s="27">
        <v>5.3000000000000001E-6</v>
      </c>
      <c r="G404" s="27">
        <v>1.1999999999999999E-6</v>
      </c>
      <c r="H404" s="27">
        <v>5.7999999999999995E-7</v>
      </c>
      <c r="I404" s="27">
        <v>3.3000000000000002E-6</v>
      </c>
      <c r="J404" s="27" t="s">
        <v>877</v>
      </c>
      <c r="K404" s="27" t="s">
        <v>877</v>
      </c>
      <c r="L404" s="27">
        <v>6.2999999999999998E-6</v>
      </c>
      <c r="M404" s="27">
        <v>6.2999999999999998E-6</v>
      </c>
      <c r="N404" s="27">
        <v>5.1000000000000003E-6</v>
      </c>
      <c r="O404" s="27">
        <v>2.0000000000000002E-5</v>
      </c>
      <c r="P404" s="35">
        <v>6.6000000000000003E-7</v>
      </c>
      <c r="Q404" s="75">
        <v>6.5000000000000002E-7</v>
      </c>
      <c r="R404" s="81">
        <v>777</v>
      </c>
      <c r="S404" s="63">
        <v>1377</v>
      </c>
      <c r="T404" s="82">
        <v>1239.3</v>
      </c>
    </row>
    <row r="405" spans="1:20" ht="16" customHeight="1" x14ac:dyDescent="0.15">
      <c r="A405" s="91" t="s">
        <v>644</v>
      </c>
      <c r="B405" s="90">
        <v>272313243.81053209</v>
      </c>
      <c r="C405" s="73" t="s">
        <v>877</v>
      </c>
      <c r="D405" s="27" t="s">
        <v>877</v>
      </c>
      <c r="E405" s="27" t="s">
        <v>877</v>
      </c>
      <c r="F405" s="27" t="s">
        <v>877</v>
      </c>
      <c r="G405" s="27" t="s">
        <v>877</v>
      </c>
      <c r="H405" s="27" t="s">
        <v>877</v>
      </c>
      <c r="I405" s="27" t="s">
        <v>877</v>
      </c>
      <c r="J405" s="27" t="s">
        <v>877</v>
      </c>
      <c r="K405" s="27" t="s">
        <v>877</v>
      </c>
      <c r="L405" s="27" t="s">
        <v>877</v>
      </c>
      <c r="M405" s="27" t="s">
        <v>877</v>
      </c>
      <c r="N405" s="27" t="s">
        <v>877</v>
      </c>
      <c r="O405" s="27" t="s">
        <v>877</v>
      </c>
      <c r="P405" s="35" t="s">
        <v>877</v>
      </c>
      <c r="Q405" s="74" t="s">
        <v>877</v>
      </c>
      <c r="R405" s="81">
        <v>777</v>
      </c>
      <c r="S405" s="63">
        <v>1377</v>
      </c>
      <c r="T405" s="82">
        <v>1239.3</v>
      </c>
    </row>
    <row r="406" spans="1:20" ht="16" customHeight="1" x14ac:dyDescent="0.15">
      <c r="A406" s="89" t="s">
        <v>645</v>
      </c>
      <c r="B406" s="90">
        <v>1593527612.2651429</v>
      </c>
      <c r="C406" s="73" t="s">
        <v>877</v>
      </c>
      <c r="D406" s="27" t="s">
        <v>877</v>
      </c>
      <c r="E406" s="27" t="s">
        <v>877</v>
      </c>
      <c r="F406" s="27" t="s">
        <v>877</v>
      </c>
      <c r="G406" s="27" t="s">
        <v>877</v>
      </c>
      <c r="H406" s="27" t="s">
        <v>877</v>
      </c>
      <c r="I406" s="27" t="s">
        <v>877</v>
      </c>
      <c r="J406" s="27" t="s">
        <v>877</v>
      </c>
      <c r="K406" s="27" t="s">
        <v>877</v>
      </c>
      <c r="L406" s="27" t="s">
        <v>877</v>
      </c>
      <c r="M406" s="27" t="s">
        <v>877</v>
      </c>
      <c r="N406" s="27" t="s">
        <v>877</v>
      </c>
      <c r="O406" s="27" t="s">
        <v>877</v>
      </c>
      <c r="P406" s="35" t="s">
        <v>877</v>
      </c>
      <c r="Q406" s="74" t="s">
        <v>877</v>
      </c>
      <c r="R406" s="81">
        <v>777</v>
      </c>
      <c r="S406" s="63">
        <v>1377</v>
      </c>
      <c r="T406" s="82">
        <v>1239.3</v>
      </c>
    </row>
    <row r="407" spans="1:20" ht="15" customHeight="1" x14ac:dyDescent="0.15">
      <c r="A407" s="91" t="s">
        <v>647</v>
      </c>
      <c r="B407" s="90">
        <v>1100</v>
      </c>
      <c r="C407" s="73">
        <v>2.3000000000000001E-4</v>
      </c>
      <c r="D407" s="27">
        <v>2.4000000000000001E-4</v>
      </c>
      <c r="E407" s="27">
        <v>2.0000000000000001E-4</v>
      </c>
      <c r="F407" s="27">
        <v>1.2999999999999999E-4</v>
      </c>
      <c r="G407" s="27">
        <v>6.4999999999999994E-5</v>
      </c>
      <c r="H407" s="27">
        <v>2.3E-5</v>
      </c>
      <c r="I407" s="27">
        <v>1.2E-4</v>
      </c>
      <c r="J407" s="27" t="s">
        <v>877</v>
      </c>
      <c r="K407" s="27" t="s">
        <v>877</v>
      </c>
      <c r="L407" s="27">
        <v>1.9000000000000001E-4</v>
      </c>
      <c r="M407" s="27">
        <v>1.9000000000000001E-4</v>
      </c>
      <c r="N407" s="27">
        <v>1.2999999999999999E-4</v>
      </c>
      <c r="O407" s="27">
        <v>3.8999999999999999E-4</v>
      </c>
      <c r="P407" s="35">
        <v>5.5000000000000002E-5</v>
      </c>
      <c r="Q407" s="75">
        <v>5.3999999999999998E-5</v>
      </c>
      <c r="R407" s="81">
        <v>3017</v>
      </c>
      <c r="S407" s="63">
        <v>5455</v>
      </c>
      <c r="T407" s="82">
        <v>4909.5</v>
      </c>
    </row>
    <row r="408" spans="1:20" ht="16" customHeight="1" x14ac:dyDescent="0.15">
      <c r="A408" s="89" t="s">
        <v>649</v>
      </c>
      <c r="B408" s="90">
        <v>1.9900000000000001E-10</v>
      </c>
      <c r="C408" s="73" t="s">
        <v>877</v>
      </c>
      <c r="D408" s="27" t="s">
        <v>877</v>
      </c>
      <c r="E408" s="27" t="s">
        <v>877</v>
      </c>
      <c r="F408" s="27" t="s">
        <v>877</v>
      </c>
      <c r="G408" s="27" t="s">
        <v>877</v>
      </c>
      <c r="H408" s="27" t="s">
        <v>877</v>
      </c>
      <c r="I408" s="27" t="s">
        <v>877</v>
      </c>
      <c r="J408" s="27" t="s">
        <v>877</v>
      </c>
      <c r="K408" s="27" t="s">
        <v>877</v>
      </c>
      <c r="L408" s="27" t="s">
        <v>877</v>
      </c>
      <c r="M408" s="27" t="s">
        <v>877</v>
      </c>
      <c r="N408" s="27" t="s">
        <v>877</v>
      </c>
      <c r="O408" s="27" t="s">
        <v>877</v>
      </c>
      <c r="P408" s="35" t="s">
        <v>877</v>
      </c>
      <c r="Q408" s="74" t="s">
        <v>877</v>
      </c>
      <c r="R408" s="81">
        <v>3017</v>
      </c>
      <c r="S408" s="63">
        <v>5455</v>
      </c>
      <c r="T408" s="82">
        <v>4909.5</v>
      </c>
    </row>
    <row r="409" spans="1:20" ht="15" customHeight="1" x14ac:dyDescent="0.15">
      <c r="A409" s="89" t="s">
        <v>651</v>
      </c>
      <c r="B409" s="90">
        <v>6240</v>
      </c>
      <c r="C409" s="73">
        <v>2.5000000000000001E-3</v>
      </c>
      <c r="D409" s="27">
        <v>2.5000000000000001E-3</v>
      </c>
      <c r="E409" s="27">
        <v>2.2000000000000001E-3</v>
      </c>
      <c r="F409" s="27">
        <v>1.4E-3</v>
      </c>
      <c r="G409" s="27">
        <v>6.9999999999999999E-4</v>
      </c>
      <c r="H409" s="27">
        <v>2.4000000000000001E-4</v>
      </c>
      <c r="I409" s="27">
        <v>1.2999999999999999E-3</v>
      </c>
      <c r="J409" s="27" t="s">
        <v>877</v>
      </c>
      <c r="K409" s="27" t="s">
        <v>877</v>
      </c>
      <c r="L409" s="27">
        <v>2E-3</v>
      </c>
      <c r="M409" s="27">
        <v>2E-3</v>
      </c>
      <c r="N409" s="27">
        <v>1.4E-3</v>
      </c>
      <c r="O409" s="27">
        <v>4.1999999999999997E-3</v>
      </c>
      <c r="P409" s="35">
        <v>5.9000000000000003E-4</v>
      </c>
      <c r="Q409" s="75">
        <v>5.9000000000000003E-4</v>
      </c>
      <c r="R409" s="81">
        <v>3017</v>
      </c>
      <c r="S409" s="63">
        <v>5455</v>
      </c>
      <c r="T409" s="82">
        <v>4909.5</v>
      </c>
    </row>
    <row r="410" spans="1:20" ht="15" customHeight="1" x14ac:dyDescent="0.15">
      <c r="A410" s="89" t="s">
        <v>653</v>
      </c>
      <c r="B410" s="90">
        <v>140000</v>
      </c>
      <c r="C410" s="73">
        <v>6.0000000000000002E-5</v>
      </c>
      <c r="D410" s="27">
        <v>6.2000000000000003E-5</v>
      </c>
      <c r="E410" s="27">
        <v>5.3999999999999998E-5</v>
      </c>
      <c r="F410" s="27">
        <v>3.4E-5</v>
      </c>
      <c r="G410" s="27">
        <v>1.7E-5</v>
      </c>
      <c r="H410" s="27">
        <v>5.5999999999999997E-6</v>
      </c>
      <c r="I410" s="27">
        <v>3.1000000000000001E-5</v>
      </c>
      <c r="J410" s="27" t="s">
        <v>877</v>
      </c>
      <c r="K410" s="27" t="s">
        <v>877</v>
      </c>
      <c r="L410" s="27">
        <v>4.8999999999999998E-5</v>
      </c>
      <c r="M410" s="27">
        <v>4.8999999999999998E-5</v>
      </c>
      <c r="N410" s="27">
        <v>3.3000000000000003E-5</v>
      </c>
      <c r="O410" s="27">
        <v>1.1E-4</v>
      </c>
      <c r="P410" s="35">
        <v>1.4E-5</v>
      </c>
      <c r="Q410" s="75">
        <v>1.4E-5</v>
      </c>
      <c r="R410" s="81">
        <v>3017</v>
      </c>
      <c r="S410" s="63">
        <v>5455</v>
      </c>
      <c r="T410" s="82">
        <v>4909.5</v>
      </c>
    </row>
    <row r="411" spans="1:20" ht="16" customHeight="1" x14ac:dyDescent="0.15">
      <c r="A411" s="89" t="s">
        <v>655</v>
      </c>
      <c r="B411" s="90">
        <v>15.2</v>
      </c>
      <c r="C411" s="73" t="s">
        <v>877</v>
      </c>
      <c r="D411" s="27" t="s">
        <v>877</v>
      </c>
      <c r="E411" s="27" t="s">
        <v>877</v>
      </c>
      <c r="F411" s="27" t="s">
        <v>877</v>
      </c>
      <c r="G411" s="27" t="s">
        <v>877</v>
      </c>
      <c r="H411" s="27" t="s">
        <v>877</v>
      </c>
      <c r="I411" s="27" t="s">
        <v>877</v>
      </c>
      <c r="J411" s="27" t="s">
        <v>877</v>
      </c>
      <c r="K411" s="27" t="s">
        <v>877</v>
      </c>
      <c r="L411" s="27" t="s">
        <v>877</v>
      </c>
      <c r="M411" s="27" t="s">
        <v>877</v>
      </c>
      <c r="N411" s="27" t="s">
        <v>877</v>
      </c>
      <c r="O411" s="27" t="s">
        <v>877</v>
      </c>
      <c r="P411" s="35" t="s">
        <v>877</v>
      </c>
      <c r="Q411" s="74" t="s">
        <v>877</v>
      </c>
      <c r="R411" s="81">
        <v>1356</v>
      </c>
      <c r="S411" s="63">
        <v>3230</v>
      </c>
      <c r="T411" s="82">
        <v>2907</v>
      </c>
    </row>
    <row r="412" spans="1:20" ht="15" customHeight="1" x14ac:dyDescent="0.15">
      <c r="A412" s="89" t="s">
        <v>657</v>
      </c>
      <c r="B412" s="90">
        <v>11300</v>
      </c>
      <c r="C412" s="73">
        <v>1.5E-3</v>
      </c>
      <c r="D412" s="27">
        <v>1.6000000000000001E-3</v>
      </c>
      <c r="E412" s="27">
        <v>1.4E-3</v>
      </c>
      <c r="F412" s="27">
        <v>8.8999999999999995E-4</v>
      </c>
      <c r="G412" s="27">
        <v>4.2999999999999999E-4</v>
      </c>
      <c r="H412" s="27">
        <v>1.4999999999999999E-4</v>
      </c>
      <c r="I412" s="27">
        <v>8.0000000000000004E-4</v>
      </c>
      <c r="J412" s="27" t="s">
        <v>877</v>
      </c>
      <c r="K412" s="27">
        <v>16</v>
      </c>
      <c r="L412" s="27">
        <v>1.1999999999999999E-3</v>
      </c>
      <c r="M412" s="27">
        <v>1.1999999999999999E-3</v>
      </c>
      <c r="N412" s="27">
        <v>8.7000000000000001E-4</v>
      </c>
      <c r="O412" s="27">
        <v>2.5999999999999999E-3</v>
      </c>
      <c r="P412" s="35">
        <v>3.6999999999999999E-4</v>
      </c>
      <c r="Q412" s="75">
        <v>3.6000000000000002E-4</v>
      </c>
      <c r="R412" s="81">
        <v>1356</v>
      </c>
      <c r="S412" s="63">
        <v>3230</v>
      </c>
      <c r="T412" s="82">
        <v>2907</v>
      </c>
    </row>
    <row r="413" spans="1:20" ht="15" customHeight="1" x14ac:dyDescent="0.15">
      <c r="A413" s="91" t="s">
        <v>659</v>
      </c>
      <c r="B413" s="90">
        <v>117000</v>
      </c>
      <c r="C413" s="73">
        <v>3.1000000000000001E-5</v>
      </c>
      <c r="D413" s="27">
        <v>3.1999999999999999E-5</v>
      </c>
      <c r="E413" s="27">
        <v>2.8E-5</v>
      </c>
      <c r="F413" s="27">
        <v>1.7E-5</v>
      </c>
      <c r="G413" s="27">
        <v>8.8000000000000004E-6</v>
      </c>
      <c r="H413" s="27">
        <v>2.9000000000000002E-6</v>
      </c>
      <c r="I413" s="27">
        <v>1.5999999999999999E-5</v>
      </c>
      <c r="J413" s="27" t="s">
        <v>877</v>
      </c>
      <c r="K413" s="27" t="s">
        <v>877</v>
      </c>
      <c r="L413" s="27">
        <v>2.5999999999999998E-5</v>
      </c>
      <c r="M413" s="27">
        <v>2.5999999999999998E-5</v>
      </c>
      <c r="N413" s="27">
        <v>1.7E-5</v>
      </c>
      <c r="O413" s="27">
        <v>5.5000000000000002E-5</v>
      </c>
      <c r="P413" s="35">
        <v>7.0999999999999998E-6</v>
      </c>
      <c r="Q413" s="75">
        <v>7.0999999999999998E-6</v>
      </c>
      <c r="R413" s="81">
        <v>1356</v>
      </c>
      <c r="S413" s="63">
        <v>3230</v>
      </c>
      <c r="T413" s="82">
        <v>2907</v>
      </c>
    </row>
    <row r="414" spans="1:20" ht="16" customHeight="1" x14ac:dyDescent="0.15">
      <c r="A414" s="91" t="s">
        <v>661</v>
      </c>
      <c r="B414" s="90">
        <v>152687177.0783942</v>
      </c>
      <c r="C414" s="73" t="s">
        <v>877</v>
      </c>
      <c r="D414" s="27" t="s">
        <v>877</v>
      </c>
      <c r="E414" s="27" t="s">
        <v>877</v>
      </c>
      <c r="F414" s="27" t="s">
        <v>877</v>
      </c>
      <c r="G414" s="27" t="s">
        <v>877</v>
      </c>
      <c r="H414" s="27" t="s">
        <v>877</v>
      </c>
      <c r="I414" s="27" t="s">
        <v>877</v>
      </c>
      <c r="J414" s="27" t="s">
        <v>877</v>
      </c>
      <c r="K414" s="27" t="s">
        <v>877</v>
      </c>
      <c r="L414" s="27" t="s">
        <v>877</v>
      </c>
      <c r="M414" s="27" t="s">
        <v>877</v>
      </c>
      <c r="N414" s="27" t="s">
        <v>877</v>
      </c>
      <c r="O414" s="27" t="s">
        <v>877</v>
      </c>
      <c r="P414" s="35" t="s">
        <v>877</v>
      </c>
      <c r="Q414" s="74" t="s">
        <v>877</v>
      </c>
      <c r="R414" s="81">
        <v>1356</v>
      </c>
      <c r="S414" s="63">
        <v>3230</v>
      </c>
      <c r="T414" s="82">
        <v>2907</v>
      </c>
    </row>
    <row r="415" spans="1:20" ht="16" customHeight="1" x14ac:dyDescent="0.15">
      <c r="A415" s="91" t="s">
        <v>662</v>
      </c>
      <c r="B415" s="90">
        <v>59143763.542211391</v>
      </c>
      <c r="C415" s="73" t="s">
        <v>877</v>
      </c>
      <c r="D415" s="27" t="s">
        <v>877</v>
      </c>
      <c r="E415" s="27" t="s">
        <v>877</v>
      </c>
      <c r="F415" s="27" t="s">
        <v>877</v>
      </c>
      <c r="G415" s="27" t="s">
        <v>877</v>
      </c>
      <c r="H415" s="27" t="s">
        <v>877</v>
      </c>
      <c r="I415" s="27" t="s">
        <v>877</v>
      </c>
      <c r="J415" s="27" t="s">
        <v>877</v>
      </c>
      <c r="K415" s="27" t="s">
        <v>877</v>
      </c>
      <c r="L415" s="27" t="s">
        <v>877</v>
      </c>
      <c r="M415" s="27" t="s">
        <v>877</v>
      </c>
      <c r="N415" s="27" t="s">
        <v>877</v>
      </c>
      <c r="O415" s="27" t="s">
        <v>877</v>
      </c>
      <c r="P415" s="35" t="s">
        <v>877</v>
      </c>
      <c r="Q415" s="74" t="s">
        <v>877</v>
      </c>
      <c r="R415" s="81">
        <v>1356</v>
      </c>
      <c r="S415" s="63">
        <v>3230</v>
      </c>
      <c r="T415" s="82">
        <v>2907</v>
      </c>
    </row>
    <row r="416" spans="1:20" ht="16" customHeight="1" x14ac:dyDescent="0.15">
      <c r="A416" s="89" t="s">
        <v>663</v>
      </c>
      <c r="B416" s="90">
        <v>382090350.4449572</v>
      </c>
      <c r="C416" s="73" t="s">
        <v>877</v>
      </c>
      <c r="D416" s="27" t="s">
        <v>877</v>
      </c>
      <c r="E416" s="27" t="s">
        <v>877</v>
      </c>
      <c r="F416" s="27" t="s">
        <v>877</v>
      </c>
      <c r="G416" s="27" t="s">
        <v>877</v>
      </c>
      <c r="H416" s="27" t="s">
        <v>877</v>
      </c>
      <c r="I416" s="27" t="s">
        <v>877</v>
      </c>
      <c r="J416" s="27" t="s">
        <v>877</v>
      </c>
      <c r="K416" s="27" t="s">
        <v>877</v>
      </c>
      <c r="L416" s="27" t="s">
        <v>877</v>
      </c>
      <c r="M416" s="27" t="s">
        <v>877</v>
      </c>
      <c r="N416" s="27" t="s">
        <v>877</v>
      </c>
      <c r="O416" s="27" t="s">
        <v>877</v>
      </c>
      <c r="P416" s="35" t="s">
        <v>877</v>
      </c>
      <c r="Q416" s="74" t="s">
        <v>877</v>
      </c>
      <c r="R416" s="81">
        <v>1356</v>
      </c>
      <c r="S416" s="63">
        <v>3230</v>
      </c>
      <c r="T416" s="82">
        <v>2907</v>
      </c>
    </row>
    <row r="417" spans="1:20" ht="16" customHeight="1" x14ac:dyDescent="0.15">
      <c r="A417" s="91" t="s">
        <v>665</v>
      </c>
      <c r="B417" s="90">
        <v>15500</v>
      </c>
      <c r="C417" s="73" t="s">
        <v>877</v>
      </c>
      <c r="D417" s="27" t="s">
        <v>877</v>
      </c>
      <c r="E417" s="27" t="s">
        <v>877</v>
      </c>
      <c r="F417" s="27" t="s">
        <v>877</v>
      </c>
      <c r="G417" s="27" t="s">
        <v>877</v>
      </c>
      <c r="H417" s="27" t="s">
        <v>877</v>
      </c>
      <c r="I417" s="27" t="s">
        <v>877</v>
      </c>
      <c r="J417" s="27" t="s">
        <v>877</v>
      </c>
      <c r="K417" s="27" t="s">
        <v>877</v>
      </c>
      <c r="L417" s="27" t="s">
        <v>877</v>
      </c>
      <c r="M417" s="27" t="s">
        <v>877</v>
      </c>
      <c r="N417" s="27" t="s">
        <v>877</v>
      </c>
      <c r="O417" s="27" t="s">
        <v>877</v>
      </c>
      <c r="P417" s="35" t="s">
        <v>877</v>
      </c>
      <c r="Q417" s="74" t="s">
        <v>877</v>
      </c>
      <c r="R417" s="81">
        <v>2157</v>
      </c>
      <c r="S417" s="63">
        <v>4262</v>
      </c>
      <c r="T417" s="82">
        <v>3835.8</v>
      </c>
    </row>
    <row r="418" spans="1:20" ht="16" customHeight="1" x14ac:dyDescent="0.15">
      <c r="A418" s="89" t="s">
        <v>666</v>
      </c>
      <c r="B418" s="90">
        <v>8.6899999999999998E-4</v>
      </c>
      <c r="C418" s="73" t="s">
        <v>877</v>
      </c>
      <c r="D418" s="27" t="s">
        <v>877</v>
      </c>
      <c r="E418" s="27" t="s">
        <v>877</v>
      </c>
      <c r="F418" s="27" t="s">
        <v>877</v>
      </c>
      <c r="G418" s="27" t="s">
        <v>877</v>
      </c>
      <c r="H418" s="27" t="s">
        <v>877</v>
      </c>
      <c r="I418" s="27" t="s">
        <v>877</v>
      </c>
      <c r="J418" s="27" t="s">
        <v>877</v>
      </c>
      <c r="K418" s="27" t="s">
        <v>877</v>
      </c>
      <c r="L418" s="27" t="s">
        <v>877</v>
      </c>
      <c r="M418" s="27" t="s">
        <v>877</v>
      </c>
      <c r="N418" s="27" t="s">
        <v>877</v>
      </c>
      <c r="O418" s="27" t="s">
        <v>877</v>
      </c>
      <c r="P418" s="35" t="s">
        <v>877</v>
      </c>
      <c r="Q418" s="74" t="s">
        <v>877</v>
      </c>
      <c r="R418" s="81">
        <v>2157</v>
      </c>
      <c r="S418" s="63">
        <v>4262</v>
      </c>
      <c r="T418" s="82">
        <v>3835.8</v>
      </c>
    </row>
    <row r="419" spans="1:20" ht="15" customHeight="1" x14ac:dyDescent="0.15">
      <c r="A419" s="89" t="s">
        <v>667</v>
      </c>
      <c r="B419" s="90">
        <v>1.7000000000000001E-2</v>
      </c>
      <c r="C419" s="73">
        <v>1.6E-2</v>
      </c>
      <c r="D419" s="27">
        <v>1.6E-2</v>
      </c>
      <c r="E419" s="27">
        <v>1.4E-2</v>
      </c>
      <c r="F419" s="27">
        <v>8.9999999999999993E-3</v>
      </c>
      <c r="G419" s="27">
        <v>4.4000000000000003E-3</v>
      </c>
      <c r="H419" s="27">
        <v>1.5E-3</v>
      </c>
      <c r="I419" s="27">
        <v>8.0999999999999996E-3</v>
      </c>
      <c r="J419" s="27" t="s">
        <v>877</v>
      </c>
      <c r="K419" s="27">
        <v>160</v>
      </c>
      <c r="L419" s="27">
        <v>1.2999999999999999E-2</v>
      </c>
      <c r="M419" s="27">
        <v>1.2999999999999999E-2</v>
      </c>
      <c r="N419" s="27">
        <v>8.8000000000000005E-3</v>
      </c>
      <c r="O419" s="27">
        <v>2.5999999999999999E-2</v>
      </c>
      <c r="P419" s="35">
        <v>3.7000000000000002E-3</v>
      </c>
      <c r="Q419" s="75">
        <v>3.7000000000000002E-3</v>
      </c>
      <c r="R419" s="81">
        <v>2157</v>
      </c>
      <c r="S419" s="63">
        <v>4262</v>
      </c>
      <c r="T419" s="82">
        <v>3835.8</v>
      </c>
    </row>
    <row r="420" spans="1:20" ht="15" customHeight="1" x14ac:dyDescent="0.15">
      <c r="A420" s="91" t="s">
        <v>668</v>
      </c>
      <c r="B420" s="90">
        <v>5260000</v>
      </c>
      <c r="C420" s="73">
        <v>1.1000000000000001E-6</v>
      </c>
      <c r="D420" s="27">
        <v>9.9999999999999995E-7</v>
      </c>
      <c r="E420" s="27">
        <v>8.9999999999999996E-7</v>
      </c>
      <c r="F420" s="27">
        <v>5.9999999999999997E-7</v>
      </c>
      <c r="G420" s="27">
        <v>1.9000000000000001E-7</v>
      </c>
      <c r="H420" s="27">
        <v>7.7999999999999997E-8</v>
      </c>
      <c r="I420" s="27">
        <v>4.4000000000000002E-7</v>
      </c>
      <c r="J420" s="27" t="s">
        <v>877</v>
      </c>
      <c r="K420" s="27">
        <v>1.6E-2</v>
      </c>
      <c r="L420" s="27">
        <v>7.8000000000000005E-7</v>
      </c>
      <c r="M420" s="27">
        <v>7.8000000000000005E-7</v>
      </c>
      <c r="N420" s="27">
        <v>5.8999999999999996E-7</v>
      </c>
      <c r="O420" s="27">
        <v>2.0999999999999998E-6</v>
      </c>
      <c r="P420" s="35">
        <v>1.1999999999999999E-7</v>
      </c>
      <c r="Q420" s="75">
        <v>1.1999999999999999E-7</v>
      </c>
      <c r="R420" s="81">
        <v>2157</v>
      </c>
      <c r="S420" s="63">
        <v>4262</v>
      </c>
      <c r="T420" s="82">
        <v>3835.8</v>
      </c>
    </row>
    <row r="421" spans="1:20" ht="16" customHeight="1" x14ac:dyDescent="0.15">
      <c r="A421" s="91" t="s">
        <v>669</v>
      </c>
      <c r="B421" s="90">
        <v>131000000</v>
      </c>
      <c r="C421" s="73" t="s">
        <v>877</v>
      </c>
      <c r="D421" s="27" t="s">
        <v>877</v>
      </c>
      <c r="E421" s="27" t="s">
        <v>877</v>
      </c>
      <c r="F421" s="27" t="s">
        <v>877</v>
      </c>
      <c r="G421" s="27" t="s">
        <v>877</v>
      </c>
      <c r="H421" s="27" t="s">
        <v>877</v>
      </c>
      <c r="I421" s="27" t="s">
        <v>877</v>
      </c>
      <c r="J421" s="27" t="s">
        <v>877</v>
      </c>
      <c r="K421" s="27" t="s">
        <v>877</v>
      </c>
      <c r="L421" s="27" t="s">
        <v>877</v>
      </c>
      <c r="M421" s="27" t="s">
        <v>877</v>
      </c>
      <c r="N421" s="27" t="s">
        <v>877</v>
      </c>
      <c r="O421" s="27" t="s">
        <v>877</v>
      </c>
      <c r="P421" s="35" t="s">
        <v>877</v>
      </c>
      <c r="Q421" s="74" t="s">
        <v>877</v>
      </c>
      <c r="R421" s="81">
        <v>2157</v>
      </c>
      <c r="S421" s="63">
        <v>4262</v>
      </c>
      <c r="T421" s="82">
        <v>3835.8</v>
      </c>
    </row>
    <row r="422" spans="1:20" ht="16" customHeight="1" x14ac:dyDescent="0.15">
      <c r="A422" s="91" t="s">
        <v>670</v>
      </c>
      <c r="B422" s="90">
        <v>20943455037.75835</v>
      </c>
      <c r="C422" s="73" t="s">
        <v>877</v>
      </c>
      <c r="D422" s="27" t="s">
        <v>877</v>
      </c>
      <c r="E422" s="27" t="s">
        <v>877</v>
      </c>
      <c r="F422" s="27" t="s">
        <v>877</v>
      </c>
      <c r="G422" s="27" t="s">
        <v>877</v>
      </c>
      <c r="H422" s="27" t="s">
        <v>877</v>
      </c>
      <c r="I422" s="27" t="s">
        <v>877</v>
      </c>
      <c r="J422" s="27" t="s">
        <v>877</v>
      </c>
      <c r="K422" s="27" t="s">
        <v>877</v>
      </c>
      <c r="L422" s="27" t="s">
        <v>877</v>
      </c>
      <c r="M422" s="27" t="s">
        <v>877</v>
      </c>
      <c r="N422" s="27" t="s">
        <v>877</v>
      </c>
      <c r="O422" s="27" t="s">
        <v>877</v>
      </c>
      <c r="P422" s="35" t="s">
        <v>877</v>
      </c>
      <c r="Q422" s="74" t="s">
        <v>877</v>
      </c>
      <c r="R422" s="81">
        <v>2157</v>
      </c>
      <c r="S422" s="63">
        <v>4262</v>
      </c>
      <c r="T422" s="82">
        <v>3835.8</v>
      </c>
    </row>
    <row r="423" spans="1:20" ht="16" customHeight="1" x14ac:dyDescent="0.15">
      <c r="A423" s="91" t="s">
        <v>672</v>
      </c>
      <c r="B423" s="90">
        <v>423683688.12016892</v>
      </c>
      <c r="C423" s="73" t="s">
        <v>877</v>
      </c>
      <c r="D423" s="27" t="s">
        <v>877</v>
      </c>
      <c r="E423" s="27" t="s">
        <v>877</v>
      </c>
      <c r="F423" s="27" t="s">
        <v>877</v>
      </c>
      <c r="G423" s="27" t="s">
        <v>877</v>
      </c>
      <c r="H423" s="27" t="s">
        <v>877</v>
      </c>
      <c r="I423" s="27" t="s">
        <v>877</v>
      </c>
      <c r="J423" s="27" t="s">
        <v>877</v>
      </c>
      <c r="K423" s="27" t="s">
        <v>877</v>
      </c>
      <c r="L423" s="27" t="s">
        <v>877</v>
      </c>
      <c r="M423" s="27" t="s">
        <v>877</v>
      </c>
      <c r="N423" s="27" t="s">
        <v>877</v>
      </c>
      <c r="O423" s="27" t="s">
        <v>877</v>
      </c>
      <c r="P423" s="35" t="s">
        <v>877</v>
      </c>
      <c r="Q423" s="74" t="s">
        <v>877</v>
      </c>
      <c r="R423" s="81">
        <v>2157</v>
      </c>
      <c r="S423" s="63">
        <v>4262</v>
      </c>
      <c r="T423" s="82">
        <v>3835.8</v>
      </c>
    </row>
    <row r="424" spans="1:20" ht="16" customHeight="1" x14ac:dyDescent="0.15">
      <c r="A424" s="91" t="s">
        <v>674</v>
      </c>
      <c r="B424" s="90">
        <v>99300000</v>
      </c>
      <c r="C424" s="73" t="s">
        <v>877</v>
      </c>
      <c r="D424" s="27" t="s">
        <v>877</v>
      </c>
      <c r="E424" s="27" t="s">
        <v>877</v>
      </c>
      <c r="F424" s="27" t="s">
        <v>877</v>
      </c>
      <c r="G424" s="27" t="s">
        <v>877</v>
      </c>
      <c r="H424" s="27" t="s">
        <v>877</v>
      </c>
      <c r="I424" s="27" t="s">
        <v>877</v>
      </c>
      <c r="J424" s="27" t="s">
        <v>877</v>
      </c>
      <c r="K424" s="27" t="s">
        <v>877</v>
      </c>
      <c r="L424" s="27" t="s">
        <v>877</v>
      </c>
      <c r="M424" s="27" t="s">
        <v>877</v>
      </c>
      <c r="N424" s="27" t="s">
        <v>877</v>
      </c>
      <c r="O424" s="27" t="s">
        <v>877</v>
      </c>
      <c r="P424" s="35" t="s">
        <v>877</v>
      </c>
      <c r="Q424" s="74" t="s">
        <v>877</v>
      </c>
      <c r="R424" s="81">
        <v>2157</v>
      </c>
      <c r="S424" s="63">
        <v>4262</v>
      </c>
      <c r="T424" s="82">
        <v>3835.8</v>
      </c>
    </row>
    <row r="425" spans="1:20" ht="16" customHeight="1" x14ac:dyDescent="0.15">
      <c r="A425" s="89" t="s">
        <v>676</v>
      </c>
      <c r="B425" s="90">
        <v>235574501.7780939</v>
      </c>
      <c r="C425" s="73" t="s">
        <v>877</v>
      </c>
      <c r="D425" s="27" t="s">
        <v>877</v>
      </c>
      <c r="E425" s="27" t="s">
        <v>877</v>
      </c>
      <c r="F425" s="27" t="s">
        <v>877</v>
      </c>
      <c r="G425" s="27" t="s">
        <v>877</v>
      </c>
      <c r="H425" s="27" t="s">
        <v>877</v>
      </c>
      <c r="I425" s="27" t="s">
        <v>877</v>
      </c>
      <c r="J425" s="27" t="s">
        <v>877</v>
      </c>
      <c r="K425" s="27" t="s">
        <v>877</v>
      </c>
      <c r="L425" s="27" t="s">
        <v>877</v>
      </c>
      <c r="M425" s="27" t="s">
        <v>877</v>
      </c>
      <c r="N425" s="27" t="s">
        <v>877</v>
      </c>
      <c r="O425" s="27" t="s">
        <v>877</v>
      </c>
      <c r="P425" s="35" t="s">
        <v>877</v>
      </c>
      <c r="Q425" s="74" t="s">
        <v>877</v>
      </c>
      <c r="R425" s="81">
        <v>2157</v>
      </c>
      <c r="S425" s="63">
        <v>4262</v>
      </c>
      <c r="T425" s="82">
        <v>3835.8</v>
      </c>
    </row>
    <row r="426" spans="1:20" ht="16" customHeight="1" x14ac:dyDescent="0.15">
      <c r="A426" s="89" t="s">
        <v>678</v>
      </c>
      <c r="B426" s="90">
        <v>63500</v>
      </c>
      <c r="C426" s="73" t="s">
        <v>877</v>
      </c>
      <c r="D426" s="27" t="s">
        <v>877</v>
      </c>
      <c r="E426" s="27" t="s">
        <v>877</v>
      </c>
      <c r="F426" s="27" t="s">
        <v>877</v>
      </c>
      <c r="G426" s="27" t="s">
        <v>877</v>
      </c>
      <c r="H426" s="27" t="s">
        <v>877</v>
      </c>
      <c r="I426" s="27" t="s">
        <v>877</v>
      </c>
      <c r="J426" s="27" t="s">
        <v>877</v>
      </c>
      <c r="K426" s="27" t="s">
        <v>877</v>
      </c>
      <c r="L426" s="27" t="s">
        <v>877</v>
      </c>
      <c r="M426" s="27" t="s">
        <v>877</v>
      </c>
      <c r="N426" s="27" t="s">
        <v>877</v>
      </c>
      <c r="O426" s="27" t="s">
        <v>877</v>
      </c>
      <c r="P426" s="35" t="s">
        <v>877</v>
      </c>
      <c r="Q426" s="74" t="s">
        <v>877</v>
      </c>
      <c r="R426" s="81">
        <v>449.51</v>
      </c>
      <c r="S426" s="63">
        <v>988</v>
      </c>
      <c r="T426" s="82">
        <v>889.2</v>
      </c>
    </row>
    <row r="427" spans="1:20" ht="16" customHeight="1" x14ac:dyDescent="0.15">
      <c r="A427" s="91" t="s">
        <v>680</v>
      </c>
      <c r="B427" s="90">
        <v>7005.878308577172</v>
      </c>
      <c r="C427" s="73" t="s">
        <v>877</v>
      </c>
      <c r="D427" s="27" t="s">
        <v>877</v>
      </c>
      <c r="E427" s="27" t="s">
        <v>877</v>
      </c>
      <c r="F427" s="27" t="s">
        <v>877</v>
      </c>
      <c r="G427" s="27" t="s">
        <v>877</v>
      </c>
      <c r="H427" s="27" t="s">
        <v>877</v>
      </c>
      <c r="I427" s="27" t="s">
        <v>877</v>
      </c>
      <c r="J427" s="27" t="s">
        <v>877</v>
      </c>
      <c r="K427" s="27" t="s">
        <v>877</v>
      </c>
      <c r="L427" s="27" t="s">
        <v>877</v>
      </c>
      <c r="M427" s="27" t="s">
        <v>877</v>
      </c>
      <c r="N427" s="27" t="s">
        <v>877</v>
      </c>
      <c r="O427" s="27" t="s">
        <v>877</v>
      </c>
      <c r="P427" s="35" t="s">
        <v>877</v>
      </c>
      <c r="Q427" s="74" t="s">
        <v>877</v>
      </c>
      <c r="R427" s="81">
        <v>449.51</v>
      </c>
      <c r="S427" s="63">
        <v>988</v>
      </c>
      <c r="T427" s="82">
        <v>889.2</v>
      </c>
    </row>
    <row r="428" spans="1:20" ht="16" customHeight="1" x14ac:dyDescent="0.15">
      <c r="A428" s="89" t="s">
        <v>682</v>
      </c>
      <c r="B428" s="90">
        <v>2.9099999999999998E-10</v>
      </c>
      <c r="C428" s="73" t="s">
        <v>877</v>
      </c>
      <c r="D428" s="27" t="s">
        <v>877</v>
      </c>
      <c r="E428" s="27" t="s">
        <v>877</v>
      </c>
      <c r="F428" s="27" t="s">
        <v>877</v>
      </c>
      <c r="G428" s="27" t="s">
        <v>877</v>
      </c>
      <c r="H428" s="27" t="s">
        <v>877</v>
      </c>
      <c r="I428" s="27" t="s">
        <v>877</v>
      </c>
      <c r="J428" s="27" t="s">
        <v>877</v>
      </c>
      <c r="K428" s="27" t="s">
        <v>877</v>
      </c>
      <c r="L428" s="27" t="s">
        <v>877</v>
      </c>
      <c r="M428" s="27" t="s">
        <v>877</v>
      </c>
      <c r="N428" s="27" t="s">
        <v>877</v>
      </c>
      <c r="O428" s="27" t="s">
        <v>877</v>
      </c>
      <c r="P428" s="35" t="s">
        <v>877</v>
      </c>
      <c r="Q428" s="74" t="s">
        <v>877</v>
      </c>
      <c r="R428" s="81">
        <v>449.51</v>
      </c>
      <c r="S428" s="63">
        <v>988</v>
      </c>
      <c r="T428" s="82">
        <v>889.2</v>
      </c>
    </row>
    <row r="429" spans="1:20" ht="15" customHeight="1" x14ac:dyDescent="0.15">
      <c r="A429" s="89" t="s">
        <v>684</v>
      </c>
      <c r="B429" s="90">
        <v>8910</v>
      </c>
      <c r="C429" s="73">
        <v>5.9999999999999995E-4</v>
      </c>
      <c r="D429" s="27">
        <v>6.2E-4</v>
      </c>
      <c r="E429" s="27">
        <v>5.2999999999999998E-4</v>
      </c>
      <c r="F429" s="27">
        <v>3.5E-4</v>
      </c>
      <c r="G429" s="27">
        <v>1.7000000000000001E-4</v>
      </c>
      <c r="H429" s="27">
        <v>5.8999999999999998E-5</v>
      </c>
      <c r="I429" s="27">
        <v>3.1E-4</v>
      </c>
      <c r="J429" s="27" t="s">
        <v>877</v>
      </c>
      <c r="K429" s="27" t="s">
        <v>877</v>
      </c>
      <c r="L429" s="27">
        <v>4.8999999999999998E-4</v>
      </c>
      <c r="M429" s="27">
        <v>4.8999999999999998E-4</v>
      </c>
      <c r="N429" s="27">
        <v>3.4000000000000002E-4</v>
      </c>
      <c r="O429" s="27">
        <v>1E-3</v>
      </c>
      <c r="P429" s="35">
        <v>1.3999999999999999E-4</v>
      </c>
      <c r="Q429" s="75">
        <v>1.3999999999999999E-4</v>
      </c>
      <c r="R429" s="81">
        <v>449.51</v>
      </c>
      <c r="S429" s="63">
        <v>988</v>
      </c>
      <c r="T429" s="82">
        <v>889.2</v>
      </c>
    </row>
    <row r="430" spans="1:20" ht="15" customHeight="1" x14ac:dyDescent="0.15">
      <c r="A430" s="89" t="s">
        <v>686</v>
      </c>
      <c r="B430" s="90">
        <v>18000</v>
      </c>
      <c r="C430" s="73">
        <v>2.0000000000000001E-4</v>
      </c>
      <c r="D430" s="27">
        <v>2.1000000000000001E-4</v>
      </c>
      <c r="E430" s="27">
        <v>1.8000000000000001E-4</v>
      </c>
      <c r="F430" s="27">
        <v>1.1E-4</v>
      </c>
      <c r="G430" s="27">
        <v>5.7000000000000003E-5</v>
      </c>
      <c r="H430" s="27">
        <v>1.9000000000000001E-5</v>
      </c>
      <c r="I430" s="27">
        <v>1E-4</v>
      </c>
      <c r="J430" s="27" t="s">
        <v>877</v>
      </c>
      <c r="K430" s="27" t="s">
        <v>877</v>
      </c>
      <c r="L430" s="27">
        <v>1.6000000000000001E-4</v>
      </c>
      <c r="M430" s="27">
        <v>1.6000000000000001E-4</v>
      </c>
      <c r="N430" s="27">
        <v>1.1E-4</v>
      </c>
      <c r="O430" s="27">
        <v>3.5E-4</v>
      </c>
      <c r="P430" s="35">
        <v>4.8000000000000001E-5</v>
      </c>
      <c r="Q430" s="75">
        <v>4.6999999999999997E-5</v>
      </c>
      <c r="R430" s="81">
        <v>449.51</v>
      </c>
      <c r="S430" s="63">
        <v>988</v>
      </c>
      <c r="T430" s="82">
        <v>889.2</v>
      </c>
    </row>
    <row r="431" spans="1:20" ht="15" customHeight="1" x14ac:dyDescent="0.15">
      <c r="A431" s="89" t="s">
        <v>687</v>
      </c>
      <c r="B431" s="90">
        <v>2640000</v>
      </c>
      <c r="C431" s="73">
        <v>1.7E-6</v>
      </c>
      <c r="D431" s="27">
        <v>1.5999999999999999E-6</v>
      </c>
      <c r="E431" s="27">
        <v>1.5E-6</v>
      </c>
      <c r="F431" s="27">
        <v>9.1999999999999998E-7</v>
      </c>
      <c r="G431" s="27">
        <v>3.4999999999999998E-7</v>
      </c>
      <c r="H431" s="27">
        <v>1.3E-7</v>
      </c>
      <c r="I431" s="27">
        <v>7.5000000000000002E-7</v>
      </c>
      <c r="J431" s="27" t="s">
        <v>877</v>
      </c>
      <c r="K431" s="27" t="s">
        <v>877</v>
      </c>
      <c r="L431" s="27">
        <v>1.3E-6</v>
      </c>
      <c r="M431" s="27">
        <v>1.3E-6</v>
      </c>
      <c r="N431" s="27">
        <v>8.9999999999999996E-7</v>
      </c>
      <c r="O431" s="27">
        <v>3.3000000000000002E-6</v>
      </c>
      <c r="P431" s="35">
        <v>2.3999999999999998E-7</v>
      </c>
      <c r="Q431" s="75">
        <v>2.3999999999999998E-7</v>
      </c>
      <c r="R431" s="81">
        <v>449.51</v>
      </c>
      <c r="S431" s="63">
        <v>988</v>
      </c>
      <c r="T431" s="82">
        <v>889.2</v>
      </c>
    </row>
    <row r="432" spans="1:20" ht="15" customHeight="1" x14ac:dyDescent="0.15">
      <c r="A432" s="89" t="s">
        <v>689</v>
      </c>
      <c r="B432" s="90">
        <v>9430</v>
      </c>
      <c r="C432" s="73">
        <v>6.2E-4</v>
      </c>
      <c r="D432" s="27">
        <v>6.4000000000000005E-4</v>
      </c>
      <c r="E432" s="27">
        <v>5.5000000000000003E-4</v>
      </c>
      <c r="F432" s="27">
        <v>3.5E-4</v>
      </c>
      <c r="G432" s="27">
        <v>1.8000000000000001E-4</v>
      </c>
      <c r="H432" s="27">
        <v>6.0000000000000002E-5</v>
      </c>
      <c r="I432" s="27">
        <v>3.2000000000000003E-4</v>
      </c>
      <c r="J432" s="27" t="s">
        <v>877</v>
      </c>
      <c r="K432" s="27" t="s">
        <v>877</v>
      </c>
      <c r="L432" s="27">
        <v>5.1000000000000004E-4</v>
      </c>
      <c r="M432" s="27">
        <v>5.1000000000000004E-4</v>
      </c>
      <c r="N432" s="27">
        <v>3.5E-4</v>
      </c>
      <c r="O432" s="27">
        <v>1.1000000000000001E-3</v>
      </c>
      <c r="P432" s="35">
        <v>1.4999999999999999E-4</v>
      </c>
      <c r="Q432" s="75">
        <v>1.4999999999999999E-4</v>
      </c>
      <c r="R432" s="81">
        <v>449.51</v>
      </c>
      <c r="S432" s="63">
        <v>988</v>
      </c>
      <c r="T432" s="82">
        <v>889.2</v>
      </c>
    </row>
    <row r="433" spans="1:20" ht="15" customHeight="1" x14ac:dyDescent="0.15">
      <c r="A433" s="89" t="s">
        <v>691</v>
      </c>
      <c r="B433" s="90">
        <v>20900000</v>
      </c>
      <c r="C433" s="73">
        <v>3.2000000000000001E-7</v>
      </c>
      <c r="D433" s="27">
        <v>1.9999999999999999E-7</v>
      </c>
      <c r="E433" s="27">
        <v>1.9999999999999999E-7</v>
      </c>
      <c r="F433" s="27">
        <v>1.9000000000000001E-7</v>
      </c>
      <c r="G433" s="27">
        <v>1E-8</v>
      </c>
      <c r="H433" s="27">
        <v>1.2E-8</v>
      </c>
      <c r="I433" s="27">
        <v>6.1000000000000004E-8</v>
      </c>
      <c r="J433" s="27" t="s">
        <v>877</v>
      </c>
      <c r="K433" s="27" t="s">
        <v>877</v>
      </c>
      <c r="L433" s="27">
        <v>1.6E-7</v>
      </c>
      <c r="M433" s="27">
        <v>1.6E-7</v>
      </c>
      <c r="N433" s="27">
        <v>1.8E-7</v>
      </c>
      <c r="O433" s="27">
        <v>8.9999999999999996E-7</v>
      </c>
      <c r="P433" s="35">
        <v>3.2000000000000001E-9</v>
      </c>
      <c r="Q433" s="75">
        <v>3.1E-9</v>
      </c>
      <c r="R433" s="81">
        <v>449.51</v>
      </c>
      <c r="S433" s="63">
        <v>988</v>
      </c>
      <c r="T433" s="82">
        <v>889.2</v>
      </c>
    </row>
    <row r="434" spans="1:20" ht="15" customHeight="1" x14ac:dyDescent="0.15">
      <c r="A434" s="89" t="s">
        <v>692</v>
      </c>
      <c r="B434" s="90">
        <v>30100</v>
      </c>
      <c r="C434" s="73">
        <v>4.8000000000000001E-4</v>
      </c>
      <c r="D434" s="27">
        <v>4.8999999999999998E-4</v>
      </c>
      <c r="E434" s="27">
        <v>4.2999999999999999E-4</v>
      </c>
      <c r="F434" s="27">
        <v>2.7E-4</v>
      </c>
      <c r="G434" s="27">
        <v>1.3999999999999999E-4</v>
      </c>
      <c r="H434" s="27">
        <v>4.6E-5</v>
      </c>
      <c r="I434" s="27">
        <v>2.5000000000000001E-4</v>
      </c>
      <c r="J434" s="27" t="s">
        <v>877</v>
      </c>
      <c r="K434" s="27" t="s">
        <v>877</v>
      </c>
      <c r="L434" s="27">
        <v>3.8999999999999999E-4</v>
      </c>
      <c r="M434" s="27">
        <v>3.8999999999999999E-4</v>
      </c>
      <c r="N434" s="27">
        <v>2.7E-4</v>
      </c>
      <c r="O434" s="27">
        <v>8.1999999999999998E-4</v>
      </c>
      <c r="P434" s="35">
        <v>1.1E-4</v>
      </c>
      <c r="Q434" s="75">
        <v>1.1E-4</v>
      </c>
      <c r="R434" s="81">
        <v>449.51</v>
      </c>
      <c r="S434" s="63">
        <v>988</v>
      </c>
      <c r="T434" s="82">
        <v>889.2</v>
      </c>
    </row>
    <row r="435" spans="1:20" ht="15" customHeight="1" x14ac:dyDescent="0.15">
      <c r="A435" s="89" t="s">
        <v>693</v>
      </c>
      <c r="B435" s="90">
        <v>57400000</v>
      </c>
      <c r="C435" s="73">
        <v>3.8999999999999999E-6</v>
      </c>
      <c r="D435" s="27">
        <v>2.3999999999999999E-6</v>
      </c>
      <c r="E435" s="27">
        <v>1.7E-6</v>
      </c>
      <c r="F435" s="27">
        <v>7.7000000000000008E-6</v>
      </c>
      <c r="G435" s="27">
        <v>1.1000000000000001E-7</v>
      </c>
      <c r="H435" s="27">
        <v>6.0999999999999998E-7</v>
      </c>
      <c r="I435" s="27">
        <v>7.9999999999999996E-7</v>
      </c>
      <c r="J435" s="27" t="s">
        <v>877</v>
      </c>
      <c r="K435" s="27" t="s">
        <v>877</v>
      </c>
      <c r="L435" s="27">
        <v>1.9E-6</v>
      </c>
      <c r="M435" s="27">
        <v>1.9E-6</v>
      </c>
      <c r="N435" s="27">
        <v>7.3000000000000004E-6</v>
      </c>
      <c r="O435" s="27">
        <v>5.4999999999999999E-6</v>
      </c>
      <c r="P435" s="35">
        <v>1.4000000000000001E-7</v>
      </c>
      <c r="Q435" s="75">
        <v>1.4000000000000001E-7</v>
      </c>
      <c r="R435" s="81">
        <v>449.51</v>
      </c>
      <c r="S435" s="63">
        <v>988</v>
      </c>
      <c r="T435" s="82">
        <v>889.2</v>
      </c>
    </row>
    <row r="436" spans="1:20" ht="15" customHeight="1" x14ac:dyDescent="0.15">
      <c r="A436" s="89" t="s">
        <v>694</v>
      </c>
      <c r="B436" s="90">
        <v>798000</v>
      </c>
      <c r="C436" s="73">
        <v>6.8999999999999997E-5</v>
      </c>
      <c r="D436" s="27">
        <v>6.7999999999999999E-5</v>
      </c>
      <c r="E436" s="27">
        <v>5.8999999999999998E-5</v>
      </c>
      <c r="F436" s="27">
        <v>5.7000000000000003E-5</v>
      </c>
      <c r="G436" s="27">
        <v>1.5999999999999999E-5</v>
      </c>
      <c r="H436" s="27">
        <v>8.4999999999999999E-6</v>
      </c>
      <c r="I436" s="27">
        <v>3.3000000000000003E-5</v>
      </c>
      <c r="J436" s="27" t="s">
        <v>877</v>
      </c>
      <c r="K436" s="27" t="s">
        <v>877</v>
      </c>
      <c r="L436" s="27">
        <v>5.3999999999999998E-5</v>
      </c>
      <c r="M436" s="27">
        <v>5.3999999999999998E-5</v>
      </c>
      <c r="N436" s="27">
        <v>5.5999999999999999E-5</v>
      </c>
      <c r="O436" s="27">
        <v>1.1E-4</v>
      </c>
      <c r="P436" s="35">
        <v>1.4E-5</v>
      </c>
      <c r="Q436" s="75">
        <v>1.2999999999999999E-5</v>
      </c>
      <c r="R436" s="81">
        <v>449.51</v>
      </c>
      <c r="S436" s="63">
        <v>988</v>
      </c>
      <c r="T436" s="82">
        <v>889.2</v>
      </c>
    </row>
    <row r="437" spans="1:20" ht="15" customHeight="1" x14ac:dyDescent="0.15">
      <c r="A437" s="91" t="s">
        <v>695</v>
      </c>
      <c r="B437" s="90">
        <v>304000</v>
      </c>
      <c r="C437" s="73">
        <v>1.7000000000000001E-4</v>
      </c>
      <c r="D437" s="27">
        <v>1.7000000000000001E-4</v>
      </c>
      <c r="E437" s="27">
        <v>1.4999999999999999E-4</v>
      </c>
      <c r="F437" s="27">
        <v>9.8999999999999994E-5</v>
      </c>
      <c r="G437" s="27">
        <v>4.3999999999999999E-5</v>
      </c>
      <c r="H437" s="27">
        <v>1.5999999999999999E-5</v>
      </c>
      <c r="I437" s="27">
        <v>8.2999999999999998E-5</v>
      </c>
      <c r="J437" s="27" t="s">
        <v>877</v>
      </c>
      <c r="K437" s="27">
        <v>1.7</v>
      </c>
      <c r="L437" s="27">
        <v>1.2999999999999999E-4</v>
      </c>
      <c r="M437" s="27">
        <v>1.2999999999999999E-4</v>
      </c>
      <c r="N437" s="27">
        <v>9.7E-5</v>
      </c>
      <c r="O437" s="27">
        <v>2.7999999999999998E-4</v>
      </c>
      <c r="P437" s="35">
        <v>3.6000000000000001E-5</v>
      </c>
      <c r="Q437" s="75">
        <v>3.6000000000000001E-5</v>
      </c>
      <c r="R437" s="81">
        <v>449.51</v>
      </c>
      <c r="S437" s="63">
        <v>988</v>
      </c>
      <c r="T437" s="82">
        <v>889.2</v>
      </c>
    </row>
    <row r="438" spans="1:20" ht="16" customHeight="1" x14ac:dyDescent="0.15">
      <c r="A438" s="91" t="s">
        <v>696</v>
      </c>
      <c r="B438" s="90">
        <v>114000000</v>
      </c>
      <c r="C438" s="73" t="s">
        <v>877</v>
      </c>
      <c r="D438" s="27" t="s">
        <v>877</v>
      </c>
      <c r="E438" s="27" t="s">
        <v>877</v>
      </c>
      <c r="F438" s="27" t="s">
        <v>877</v>
      </c>
      <c r="G438" s="27" t="s">
        <v>877</v>
      </c>
      <c r="H438" s="27" t="s">
        <v>877</v>
      </c>
      <c r="I438" s="27" t="s">
        <v>877</v>
      </c>
      <c r="J438" s="27" t="s">
        <v>877</v>
      </c>
      <c r="K438" s="27" t="s">
        <v>877</v>
      </c>
      <c r="L438" s="27" t="s">
        <v>877</v>
      </c>
      <c r="M438" s="27" t="s">
        <v>877</v>
      </c>
      <c r="N438" s="27" t="s">
        <v>877</v>
      </c>
      <c r="O438" s="27" t="s">
        <v>877</v>
      </c>
      <c r="P438" s="35" t="s">
        <v>877</v>
      </c>
      <c r="Q438" s="74" t="s">
        <v>877</v>
      </c>
      <c r="R438" s="81">
        <v>449.51</v>
      </c>
      <c r="S438" s="63">
        <v>988</v>
      </c>
      <c r="T438" s="82">
        <v>889.2</v>
      </c>
    </row>
    <row r="439" spans="1:20" ht="16" customHeight="1" x14ac:dyDescent="0.15">
      <c r="A439" s="91" t="s">
        <v>697</v>
      </c>
      <c r="B439" s="90">
        <v>25500000</v>
      </c>
      <c r="C439" s="73" t="s">
        <v>877</v>
      </c>
      <c r="D439" s="27" t="s">
        <v>877</v>
      </c>
      <c r="E439" s="27" t="s">
        <v>877</v>
      </c>
      <c r="F439" s="27" t="s">
        <v>877</v>
      </c>
      <c r="G439" s="27" t="s">
        <v>877</v>
      </c>
      <c r="H439" s="27" t="s">
        <v>877</v>
      </c>
      <c r="I439" s="27" t="s">
        <v>877</v>
      </c>
      <c r="J439" s="27" t="s">
        <v>877</v>
      </c>
      <c r="K439" s="27" t="s">
        <v>877</v>
      </c>
      <c r="L439" s="27" t="s">
        <v>877</v>
      </c>
      <c r="M439" s="27" t="s">
        <v>877</v>
      </c>
      <c r="N439" s="27" t="s">
        <v>877</v>
      </c>
      <c r="O439" s="27" t="s">
        <v>877</v>
      </c>
      <c r="P439" s="35" t="s">
        <v>877</v>
      </c>
      <c r="Q439" s="74" t="s">
        <v>877</v>
      </c>
      <c r="R439" s="81">
        <v>449.51</v>
      </c>
      <c r="S439" s="63">
        <v>988</v>
      </c>
      <c r="T439" s="82">
        <v>889.2</v>
      </c>
    </row>
    <row r="440" spans="1:20" ht="16" customHeight="1" x14ac:dyDescent="0.15">
      <c r="A440" s="89" t="s">
        <v>698</v>
      </c>
      <c r="B440" s="90">
        <v>33600000</v>
      </c>
      <c r="C440" s="73" t="s">
        <v>877</v>
      </c>
      <c r="D440" s="27" t="s">
        <v>877</v>
      </c>
      <c r="E440" s="27" t="s">
        <v>877</v>
      </c>
      <c r="F440" s="27" t="s">
        <v>877</v>
      </c>
      <c r="G440" s="27" t="s">
        <v>877</v>
      </c>
      <c r="H440" s="27" t="s">
        <v>877</v>
      </c>
      <c r="I440" s="27" t="s">
        <v>877</v>
      </c>
      <c r="J440" s="27" t="s">
        <v>877</v>
      </c>
      <c r="K440" s="27" t="s">
        <v>877</v>
      </c>
      <c r="L440" s="27" t="s">
        <v>877</v>
      </c>
      <c r="M440" s="27" t="s">
        <v>877</v>
      </c>
      <c r="N440" s="27" t="s">
        <v>877</v>
      </c>
      <c r="O440" s="27" t="s">
        <v>877</v>
      </c>
      <c r="P440" s="35" t="s">
        <v>877</v>
      </c>
      <c r="Q440" s="74" t="s">
        <v>877</v>
      </c>
      <c r="R440" s="81">
        <v>449.51</v>
      </c>
      <c r="S440" s="63">
        <v>988</v>
      </c>
      <c r="T440" s="82">
        <v>889.2</v>
      </c>
    </row>
    <row r="441" spans="1:20" ht="16" customHeight="1" x14ac:dyDescent="0.15">
      <c r="A441" s="89" t="s">
        <v>699</v>
      </c>
      <c r="B441" s="90">
        <v>30700</v>
      </c>
      <c r="C441" s="73" t="s">
        <v>877</v>
      </c>
      <c r="D441" s="27" t="s">
        <v>877</v>
      </c>
      <c r="E441" s="27" t="s">
        <v>877</v>
      </c>
      <c r="F441" s="27" t="s">
        <v>877</v>
      </c>
      <c r="G441" s="27" t="s">
        <v>877</v>
      </c>
      <c r="H441" s="27" t="s">
        <v>877</v>
      </c>
      <c r="I441" s="27" t="s">
        <v>877</v>
      </c>
      <c r="J441" s="27" t="s">
        <v>877</v>
      </c>
      <c r="K441" s="27" t="s">
        <v>877</v>
      </c>
      <c r="L441" s="27" t="s">
        <v>877</v>
      </c>
      <c r="M441" s="27" t="s">
        <v>877</v>
      </c>
      <c r="N441" s="27" t="s">
        <v>877</v>
      </c>
      <c r="O441" s="27" t="s">
        <v>877</v>
      </c>
      <c r="P441" s="35" t="s">
        <v>877</v>
      </c>
      <c r="Q441" s="74" t="s">
        <v>877</v>
      </c>
      <c r="R441" s="81">
        <v>1750</v>
      </c>
      <c r="S441" s="63">
        <v>4785</v>
      </c>
      <c r="T441" s="82">
        <v>4306.5</v>
      </c>
    </row>
    <row r="442" spans="1:20" ht="16" customHeight="1" x14ac:dyDescent="0.15">
      <c r="A442" s="89" t="s">
        <v>700</v>
      </c>
      <c r="B442" s="90">
        <v>820</v>
      </c>
      <c r="C442" s="73" t="s">
        <v>877</v>
      </c>
      <c r="D442" s="27" t="s">
        <v>877</v>
      </c>
      <c r="E442" s="27" t="s">
        <v>877</v>
      </c>
      <c r="F442" s="27" t="s">
        <v>877</v>
      </c>
      <c r="G442" s="27" t="s">
        <v>877</v>
      </c>
      <c r="H442" s="27" t="s">
        <v>877</v>
      </c>
      <c r="I442" s="27" t="s">
        <v>877</v>
      </c>
      <c r="J442" s="27" t="s">
        <v>877</v>
      </c>
      <c r="K442" s="27" t="s">
        <v>877</v>
      </c>
      <c r="L442" s="27" t="s">
        <v>877</v>
      </c>
      <c r="M442" s="27" t="s">
        <v>877</v>
      </c>
      <c r="N442" s="27" t="s">
        <v>877</v>
      </c>
      <c r="O442" s="27" t="s">
        <v>877</v>
      </c>
      <c r="P442" s="35" t="s">
        <v>877</v>
      </c>
      <c r="Q442" s="74" t="s">
        <v>877</v>
      </c>
      <c r="R442" s="81">
        <v>1750</v>
      </c>
      <c r="S442" s="63">
        <v>4785</v>
      </c>
      <c r="T442" s="82">
        <v>4306.5</v>
      </c>
    </row>
    <row r="443" spans="1:20" ht="15" customHeight="1" x14ac:dyDescent="0.15">
      <c r="A443" s="89" t="s">
        <v>702</v>
      </c>
      <c r="B443" s="90">
        <v>0.21299999999999999</v>
      </c>
      <c r="C443" s="73">
        <v>1.5</v>
      </c>
      <c r="D443" s="27">
        <v>1.5</v>
      </c>
      <c r="E443" s="27">
        <v>1.3</v>
      </c>
      <c r="F443" s="27">
        <v>0.78</v>
      </c>
      <c r="G443" s="27">
        <v>0.43</v>
      </c>
      <c r="H443" s="27">
        <v>0.13</v>
      </c>
      <c r="I443" s="27">
        <v>0.77</v>
      </c>
      <c r="J443" s="27" t="s">
        <v>877</v>
      </c>
      <c r="K443" s="27" t="s">
        <v>877</v>
      </c>
      <c r="L443" s="27">
        <v>1.2</v>
      </c>
      <c r="M443" s="27">
        <v>1.2</v>
      </c>
      <c r="N443" s="27">
        <v>0.77</v>
      </c>
      <c r="O443" s="27">
        <v>2.6</v>
      </c>
      <c r="P443" s="35">
        <v>0.34</v>
      </c>
      <c r="Q443" s="75">
        <v>0.34</v>
      </c>
      <c r="R443" s="81">
        <v>1750</v>
      </c>
      <c r="S443" s="63">
        <v>4785</v>
      </c>
      <c r="T443" s="82">
        <v>4306.5</v>
      </c>
    </row>
    <row r="444" spans="1:20" ht="15" customHeight="1" x14ac:dyDescent="0.15">
      <c r="A444" s="89" t="s">
        <v>703</v>
      </c>
      <c r="B444" s="90">
        <v>2.0199999999999999E-2</v>
      </c>
      <c r="C444" s="73">
        <v>0.28999999999999998</v>
      </c>
      <c r="D444" s="27">
        <v>0.31</v>
      </c>
      <c r="E444" s="27">
        <v>0.26</v>
      </c>
      <c r="F444" s="27">
        <v>0.16</v>
      </c>
      <c r="G444" s="27">
        <v>8.5000000000000006E-2</v>
      </c>
      <c r="H444" s="27">
        <v>2.5999999999999999E-2</v>
      </c>
      <c r="I444" s="27">
        <v>0.15</v>
      </c>
      <c r="J444" s="27" t="s">
        <v>877</v>
      </c>
      <c r="K444" s="27">
        <v>3500</v>
      </c>
      <c r="L444" s="27">
        <v>0.24</v>
      </c>
      <c r="M444" s="27">
        <v>0.24</v>
      </c>
      <c r="N444" s="27">
        <v>0.15</v>
      </c>
      <c r="O444" s="27">
        <v>0.52</v>
      </c>
      <c r="P444" s="35">
        <v>6.8000000000000005E-2</v>
      </c>
      <c r="Q444" s="75">
        <v>6.8000000000000005E-2</v>
      </c>
      <c r="R444" s="81">
        <v>1750</v>
      </c>
      <c r="S444" s="63">
        <v>4785</v>
      </c>
      <c r="T444" s="82">
        <v>4306.5</v>
      </c>
    </row>
    <row r="445" spans="1:20" ht="15" customHeight="1" x14ac:dyDescent="0.15">
      <c r="A445" s="89" t="s">
        <v>704</v>
      </c>
      <c r="B445" s="90">
        <v>532000</v>
      </c>
      <c r="C445" s="73">
        <v>4.7999999999999998E-6</v>
      </c>
      <c r="D445" s="27">
        <v>4.8999999999999997E-6</v>
      </c>
      <c r="E445" s="27">
        <v>4.3000000000000003E-6</v>
      </c>
      <c r="F445" s="27">
        <v>2.6000000000000001E-6</v>
      </c>
      <c r="G445" s="27">
        <v>1.3E-6</v>
      </c>
      <c r="H445" s="27">
        <v>4.0999999999999999E-7</v>
      </c>
      <c r="I445" s="27">
        <v>2.3999999999999999E-6</v>
      </c>
      <c r="J445" s="27" t="s">
        <v>877</v>
      </c>
      <c r="K445" s="27">
        <v>6.3E-2</v>
      </c>
      <c r="L445" s="27">
        <v>3.8999999999999999E-6</v>
      </c>
      <c r="M445" s="27">
        <v>3.8999999999999999E-6</v>
      </c>
      <c r="N445" s="27">
        <v>2.6000000000000001E-6</v>
      </c>
      <c r="O445" s="27">
        <v>9.0000000000000002E-6</v>
      </c>
      <c r="P445" s="35">
        <v>9.4E-7</v>
      </c>
      <c r="Q445" s="75">
        <v>9.2999999999999999E-7</v>
      </c>
      <c r="R445" s="81">
        <v>1750</v>
      </c>
      <c r="S445" s="63">
        <v>4785</v>
      </c>
      <c r="T445" s="82">
        <v>4306.5</v>
      </c>
    </row>
    <row r="446" spans="1:20" ht="15" customHeight="1" x14ac:dyDescent="0.15">
      <c r="A446" s="91" t="s">
        <v>705</v>
      </c>
      <c r="B446" s="90">
        <v>1.09E-7</v>
      </c>
      <c r="C446" s="73">
        <v>0.82</v>
      </c>
      <c r="D446" s="27">
        <v>0.86</v>
      </c>
      <c r="E446" s="27">
        <v>0.74</v>
      </c>
      <c r="F446" s="27">
        <v>0.46</v>
      </c>
      <c r="G446" s="27">
        <v>0.24</v>
      </c>
      <c r="H446" s="27">
        <v>7.6999999999999999E-2</v>
      </c>
      <c r="I446" s="27">
        <v>0.43</v>
      </c>
      <c r="J446" s="27" t="s">
        <v>877</v>
      </c>
      <c r="K446" s="27" t="s">
        <v>877</v>
      </c>
      <c r="L446" s="27">
        <v>0.68</v>
      </c>
      <c r="M446" s="27">
        <v>0.68</v>
      </c>
      <c r="N446" s="27">
        <v>0.45</v>
      </c>
      <c r="O446" s="27">
        <v>1.5</v>
      </c>
      <c r="P446" s="35">
        <v>0.19</v>
      </c>
      <c r="Q446" s="75">
        <v>0.19</v>
      </c>
      <c r="R446" s="81">
        <v>1750</v>
      </c>
      <c r="S446" s="63">
        <v>4785</v>
      </c>
      <c r="T446" s="82">
        <v>4306.5</v>
      </c>
    </row>
    <row r="447" spans="1:20" ht="16" customHeight="1" x14ac:dyDescent="0.15">
      <c r="A447" s="89" t="s">
        <v>707</v>
      </c>
      <c r="B447" s="90">
        <v>36180152.123581849</v>
      </c>
      <c r="C447" s="73" t="s">
        <v>877</v>
      </c>
      <c r="D447" s="27" t="s">
        <v>877</v>
      </c>
      <c r="E447" s="27" t="s">
        <v>877</v>
      </c>
      <c r="F447" s="27" t="s">
        <v>877</v>
      </c>
      <c r="G447" s="27" t="s">
        <v>877</v>
      </c>
      <c r="H447" s="27" t="s">
        <v>877</v>
      </c>
      <c r="I447" s="27" t="s">
        <v>877</v>
      </c>
      <c r="J447" s="27" t="s">
        <v>877</v>
      </c>
      <c r="K447" s="27">
        <v>3.2000000000000002E-3</v>
      </c>
      <c r="L447" s="27" t="s">
        <v>877</v>
      </c>
      <c r="M447" s="27" t="s">
        <v>877</v>
      </c>
      <c r="N447" s="27" t="s">
        <v>877</v>
      </c>
      <c r="O447" s="27" t="s">
        <v>877</v>
      </c>
      <c r="P447" s="35" t="s">
        <v>877</v>
      </c>
      <c r="Q447" s="74" t="s">
        <v>877</v>
      </c>
      <c r="R447" s="81">
        <v>1750</v>
      </c>
      <c r="S447" s="63">
        <v>4785</v>
      </c>
      <c r="T447" s="82">
        <v>4306.5</v>
      </c>
    </row>
    <row r="448" spans="1:20" ht="15" customHeight="1" x14ac:dyDescent="0.15">
      <c r="A448" s="91" t="s">
        <v>709</v>
      </c>
      <c r="B448" s="90">
        <v>23200</v>
      </c>
      <c r="C448" s="73">
        <v>3.6999999999999999E-4</v>
      </c>
      <c r="D448" s="27">
        <v>3.8999999999999999E-4</v>
      </c>
      <c r="E448" s="27">
        <v>3.3E-4</v>
      </c>
      <c r="F448" s="27">
        <v>2.1000000000000001E-4</v>
      </c>
      <c r="G448" s="27">
        <v>1.1E-4</v>
      </c>
      <c r="H448" s="27">
        <v>3.4999999999999997E-5</v>
      </c>
      <c r="I448" s="27">
        <v>1.9000000000000001E-4</v>
      </c>
      <c r="J448" s="27" t="s">
        <v>877</v>
      </c>
      <c r="K448" s="27" t="s">
        <v>877</v>
      </c>
      <c r="L448" s="27">
        <v>3.1E-4</v>
      </c>
      <c r="M448" s="27">
        <v>3.1E-4</v>
      </c>
      <c r="N448" s="27">
        <v>2.1000000000000001E-4</v>
      </c>
      <c r="O448" s="27">
        <v>6.4999999999999997E-4</v>
      </c>
      <c r="P448" s="35">
        <v>8.7999999999999998E-5</v>
      </c>
      <c r="Q448" s="75">
        <v>8.7000000000000001E-5</v>
      </c>
      <c r="R448" s="81">
        <v>1750</v>
      </c>
      <c r="S448" s="63">
        <v>4785</v>
      </c>
      <c r="T448" s="82">
        <v>4306.5</v>
      </c>
    </row>
    <row r="449" spans="1:20" ht="16" customHeight="1" x14ac:dyDescent="0.15">
      <c r="A449" s="89" t="s">
        <v>710</v>
      </c>
      <c r="B449" s="90">
        <v>213000</v>
      </c>
      <c r="C449" s="73" t="s">
        <v>877</v>
      </c>
      <c r="D449" s="27" t="s">
        <v>877</v>
      </c>
      <c r="E449" s="27" t="s">
        <v>877</v>
      </c>
      <c r="F449" s="27" t="s">
        <v>877</v>
      </c>
      <c r="G449" s="27" t="s">
        <v>877</v>
      </c>
      <c r="H449" s="27" t="s">
        <v>877</v>
      </c>
      <c r="I449" s="27" t="s">
        <v>877</v>
      </c>
      <c r="J449" s="27" t="s">
        <v>877</v>
      </c>
      <c r="K449" s="27" t="s">
        <v>877</v>
      </c>
      <c r="L449" s="27" t="s">
        <v>877</v>
      </c>
      <c r="M449" s="27" t="s">
        <v>877</v>
      </c>
      <c r="N449" s="27" t="s">
        <v>877</v>
      </c>
      <c r="O449" s="27" t="s">
        <v>877</v>
      </c>
      <c r="P449" s="35" t="s">
        <v>877</v>
      </c>
      <c r="Q449" s="74" t="s">
        <v>877</v>
      </c>
      <c r="R449" s="81">
        <v>304</v>
      </c>
      <c r="S449" s="63">
        <v>1473</v>
      </c>
      <c r="T449" s="82">
        <v>1325.7</v>
      </c>
    </row>
    <row r="450" spans="1:20" ht="15" customHeight="1" x14ac:dyDescent="0.15">
      <c r="A450" s="89" t="s">
        <v>712</v>
      </c>
      <c r="B450" s="90">
        <v>464</v>
      </c>
      <c r="C450" s="73">
        <v>1.2999999999999999E-3</v>
      </c>
      <c r="D450" s="27">
        <v>1.2999999999999999E-3</v>
      </c>
      <c r="E450" s="27">
        <v>1.1999999999999999E-3</v>
      </c>
      <c r="F450" s="27">
        <v>7.5000000000000002E-4</v>
      </c>
      <c r="G450" s="27">
        <v>3.6999999999999999E-4</v>
      </c>
      <c r="H450" s="27">
        <v>1.2999999999999999E-4</v>
      </c>
      <c r="I450" s="27">
        <v>6.7000000000000002E-4</v>
      </c>
      <c r="J450" s="27" t="s">
        <v>877</v>
      </c>
      <c r="K450" s="27" t="s">
        <v>877</v>
      </c>
      <c r="L450" s="27">
        <v>1.1000000000000001E-3</v>
      </c>
      <c r="M450" s="27">
        <v>1.1000000000000001E-3</v>
      </c>
      <c r="N450" s="27">
        <v>7.2999999999999996E-4</v>
      </c>
      <c r="O450" s="27">
        <v>2.2000000000000001E-3</v>
      </c>
      <c r="P450" s="35">
        <v>3.1E-4</v>
      </c>
      <c r="Q450" s="75">
        <v>3.1E-4</v>
      </c>
      <c r="R450" s="81">
        <v>304</v>
      </c>
      <c r="S450" s="63">
        <v>1473</v>
      </c>
      <c r="T450" s="82">
        <v>1325.7</v>
      </c>
    </row>
    <row r="451" spans="1:20" ht="16" customHeight="1" x14ac:dyDescent="0.15">
      <c r="A451" s="89" t="s">
        <v>714</v>
      </c>
      <c r="B451" s="90">
        <v>204428378.16235751</v>
      </c>
      <c r="C451" s="73" t="s">
        <v>877</v>
      </c>
      <c r="D451" s="27" t="s">
        <v>877</v>
      </c>
      <c r="E451" s="27" t="s">
        <v>877</v>
      </c>
      <c r="F451" s="27" t="s">
        <v>877</v>
      </c>
      <c r="G451" s="27" t="s">
        <v>877</v>
      </c>
      <c r="H451" s="27" t="s">
        <v>877</v>
      </c>
      <c r="I451" s="27" t="s">
        <v>877</v>
      </c>
      <c r="J451" s="27" t="s">
        <v>877</v>
      </c>
      <c r="K451" s="27" t="s">
        <v>877</v>
      </c>
      <c r="L451" s="27" t="s">
        <v>877</v>
      </c>
      <c r="M451" s="27" t="s">
        <v>877</v>
      </c>
      <c r="N451" s="27" t="s">
        <v>877</v>
      </c>
      <c r="O451" s="27" t="s">
        <v>877</v>
      </c>
      <c r="P451" s="35" t="s">
        <v>877</v>
      </c>
      <c r="Q451" s="74" t="s">
        <v>877</v>
      </c>
      <c r="R451" s="81">
        <v>304</v>
      </c>
      <c r="S451" s="63">
        <v>1473</v>
      </c>
      <c r="T451" s="82">
        <v>1325.7</v>
      </c>
    </row>
    <row r="452" spans="1:20" ht="16" customHeight="1" x14ac:dyDescent="0.15">
      <c r="A452" s="89" t="s">
        <v>716</v>
      </c>
      <c r="B452" s="90">
        <v>191313480.71372351</v>
      </c>
      <c r="C452" s="73" t="s">
        <v>877</v>
      </c>
      <c r="D452" s="27" t="s">
        <v>877</v>
      </c>
      <c r="E452" s="27" t="s">
        <v>877</v>
      </c>
      <c r="F452" s="27" t="s">
        <v>877</v>
      </c>
      <c r="G452" s="27" t="s">
        <v>877</v>
      </c>
      <c r="H452" s="27" t="s">
        <v>877</v>
      </c>
      <c r="I452" s="27" t="s">
        <v>877</v>
      </c>
      <c r="J452" s="27" t="s">
        <v>877</v>
      </c>
      <c r="K452" s="27" t="s">
        <v>877</v>
      </c>
      <c r="L452" s="27" t="s">
        <v>877</v>
      </c>
      <c r="M452" s="27" t="s">
        <v>877</v>
      </c>
      <c r="N452" s="27" t="s">
        <v>877</v>
      </c>
      <c r="O452" s="27" t="s">
        <v>877</v>
      </c>
      <c r="P452" s="35" t="s">
        <v>877</v>
      </c>
      <c r="Q452" s="74" t="s">
        <v>877</v>
      </c>
      <c r="R452" s="81">
        <v>304</v>
      </c>
      <c r="S452" s="63">
        <v>1473</v>
      </c>
      <c r="T452" s="82">
        <v>1325.7</v>
      </c>
    </row>
    <row r="453" spans="1:20" ht="16" customHeight="1" x14ac:dyDescent="0.15">
      <c r="A453" s="89" t="s">
        <v>718</v>
      </c>
      <c r="B453" s="90">
        <v>297463732.38474381</v>
      </c>
      <c r="C453" s="73" t="s">
        <v>877</v>
      </c>
      <c r="D453" s="27" t="s">
        <v>877</v>
      </c>
      <c r="E453" s="27" t="s">
        <v>877</v>
      </c>
      <c r="F453" s="27" t="s">
        <v>877</v>
      </c>
      <c r="G453" s="27" t="s">
        <v>877</v>
      </c>
      <c r="H453" s="27" t="s">
        <v>877</v>
      </c>
      <c r="I453" s="27" t="s">
        <v>877</v>
      </c>
      <c r="J453" s="27" t="s">
        <v>877</v>
      </c>
      <c r="K453" s="27" t="s">
        <v>877</v>
      </c>
      <c r="L453" s="27" t="s">
        <v>877</v>
      </c>
      <c r="M453" s="27" t="s">
        <v>877</v>
      </c>
      <c r="N453" s="27" t="s">
        <v>877</v>
      </c>
      <c r="O453" s="27" t="s">
        <v>877</v>
      </c>
      <c r="P453" s="35" t="s">
        <v>877</v>
      </c>
      <c r="Q453" s="74" t="s">
        <v>877</v>
      </c>
      <c r="R453" s="81">
        <v>304</v>
      </c>
      <c r="S453" s="63">
        <v>1473</v>
      </c>
      <c r="T453" s="82">
        <v>1325.7</v>
      </c>
    </row>
    <row r="454" spans="1:20" ht="16" customHeight="1" x14ac:dyDescent="0.15">
      <c r="A454" s="89" t="s">
        <v>719</v>
      </c>
      <c r="B454" s="90">
        <v>410813925.74064451</v>
      </c>
      <c r="C454" s="73" t="s">
        <v>877</v>
      </c>
      <c r="D454" s="27" t="s">
        <v>877</v>
      </c>
      <c r="E454" s="27" t="s">
        <v>877</v>
      </c>
      <c r="F454" s="27" t="s">
        <v>877</v>
      </c>
      <c r="G454" s="27" t="s">
        <v>877</v>
      </c>
      <c r="H454" s="27" t="s">
        <v>877</v>
      </c>
      <c r="I454" s="27" t="s">
        <v>877</v>
      </c>
      <c r="J454" s="27" t="s">
        <v>877</v>
      </c>
      <c r="K454" s="27" t="s">
        <v>877</v>
      </c>
      <c r="L454" s="27" t="s">
        <v>877</v>
      </c>
      <c r="M454" s="27" t="s">
        <v>877</v>
      </c>
      <c r="N454" s="27" t="s">
        <v>877</v>
      </c>
      <c r="O454" s="27" t="s">
        <v>877</v>
      </c>
      <c r="P454" s="35" t="s">
        <v>877</v>
      </c>
      <c r="Q454" s="74" t="s">
        <v>877</v>
      </c>
      <c r="R454" s="81">
        <v>304</v>
      </c>
      <c r="S454" s="63">
        <v>1473</v>
      </c>
      <c r="T454" s="82">
        <v>1325.7</v>
      </c>
    </row>
    <row r="455" spans="1:20" ht="16" customHeight="1" x14ac:dyDescent="0.15">
      <c r="A455" s="89" t="s">
        <v>720</v>
      </c>
      <c r="B455" s="90">
        <v>5970</v>
      </c>
      <c r="C455" s="73" t="s">
        <v>877</v>
      </c>
      <c r="D455" s="27" t="s">
        <v>877</v>
      </c>
      <c r="E455" s="27" t="s">
        <v>877</v>
      </c>
      <c r="F455" s="27" t="s">
        <v>877</v>
      </c>
      <c r="G455" s="27" t="s">
        <v>877</v>
      </c>
      <c r="H455" s="27" t="s">
        <v>877</v>
      </c>
      <c r="I455" s="27" t="s">
        <v>877</v>
      </c>
      <c r="J455" s="27" t="s">
        <v>877</v>
      </c>
      <c r="K455" s="27" t="s">
        <v>877</v>
      </c>
      <c r="L455" s="27" t="s">
        <v>877</v>
      </c>
      <c r="M455" s="27" t="s">
        <v>877</v>
      </c>
      <c r="N455" s="27" t="s">
        <v>877</v>
      </c>
      <c r="O455" s="27" t="s">
        <v>877</v>
      </c>
      <c r="P455" s="35" t="s">
        <v>877</v>
      </c>
      <c r="Q455" s="74" t="s">
        <v>877</v>
      </c>
      <c r="R455" s="81">
        <v>1545</v>
      </c>
      <c r="S455" s="63">
        <v>1950</v>
      </c>
      <c r="T455" s="82">
        <v>1755</v>
      </c>
    </row>
    <row r="456" spans="1:20" ht="16" customHeight="1" x14ac:dyDescent="0.15">
      <c r="A456" s="89" t="s">
        <v>721</v>
      </c>
      <c r="B456" s="90">
        <v>1090</v>
      </c>
      <c r="C456" s="73" t="s">
        <v>877</v>
      </c>
      <c r="D456" s="27" t="s">
        <v>877</v>
      </c>
      <c r="E456" s="27" t="s">
        <v>877</v>
      </c>
      <c r="F456" s="27" t="s">
        <v>877</v>
      </c>
      <c r="G456" s="27" t="s">
        <v>877</v>
      </c>
      <c r="H456" s="27" t="s">
        <v>877</v>
      </c>
      <c r="I456" s="27" t="s">
        <v>877</v>
      </c>
      <c r="J456" s="27" t="s">
        <v>877</v>
      </c>
      <c r="K456" s="27" t="s">
        <v>877</v>
      </c>
      <c r="L456" s="27" t="s">
        <v>877</v>
      </c>
      <c r="M456" s="27" t="s">
        <v>877</v>
      </c>
      <c r="N456" s="27" t="s">
        <v>877</v>
      </c>
      <c r="O456" s="27" t="s">
        <v>877</v>
      </c>
      <c r="P456" s="35" t="s">
        <v>877</v>
      </c>
      <c r="Q456" s="74" t="s">
        <v>877</v>
      </c>
      <c r="R456" s="81">
        <v>1545</v>
      </c>
      <c r="S456" s="63">
        <v>1950</v>
      </c>
      <c r="T456" s="82">
        <v>1755</v>
      </c>
    </row>
    <row r="457" spans="1:20" ht="16" customHeight="1" x14ac:dyDescent="0.15">
      <c r="A457" s="89" t="s">
        <v>722</v>
      </c>
      <c r="B457" s="90">
        <v>135000</v>
      </c>
      <c r="C457" s="73" t="s">
        <v>877</v>
      </c>
      <c r="D457" s="27" t="s">
        <v>877</v>
      </c>
      <c r="E457" s="27" t="s">
        <v>877</v>
      </c>
      <c r="F457" s="27" t="s">
        <v>877</v>
      </c>
      <c r="G457" s="27" t="s">
        <v>877</v>
      </c>
      <c r="H457" s="27" t="s">
        <v>877</v>
      </c>
      <c r="I457" s="27" t="s">
        <v>877</v>
      </c>
      <c r="J457" s="27" t="s">
        <v>877</v>
      </c>
      <c r="K457" s="27" t="s">
        <v>877</v>
      </c>
      <c r="L457" s="27" t="s">
        <v>877</v>
      </c>
      <c r="M457" s="27" t="s">
        <v>877</v>
      </c>
      <c r="N457" s="27" t="s">
        <v>877</v>
      </c>
      <c r="O457" s="27" t="s">
        <v>877</v>
      </c>
      <c r="P457" s="35" t="s">
        <v>877</v>
      </c>
      <c r="Q457" s="74" t="s">
        <v>877</v>
      </c>
      <c r="R457" s="81">
        <v>1135</v>
      </c>
      <c r="S457" s="63">
        <v>4131</v>
      </c>
      <c r="T457" s="82">
        <v>3717.9</v>
      </c>
    </row>
    <row r="458" spans="1:20" ht="15" customHeight="1" x14ac:dyDescent="0.15">
      <c r="A458" s="89" t="s">
        <v>723</v>
      </c>
      <c r="B458" s="90">
        <v>21.5</v>
      </c>
      <c r="C458" s="73">
        <v>0.35</v>
      </c>
      <c r="D458" s="27">
        <v>0.36</v>
      </c>
      <c r="E458" s="27">
        <v>0.32</v>
      </c>
      <c r="F458" s="27">
        <v>0.2</v>
      </c>
      <c r="G458" s="27">
        <v>0.1</v>
      </c>
      <c r="H458" s="27">
        <v>3.3000000000000002E-2</v>
      </c>
      <c r="I458" s="27">
        <v>0.18</v>
      </c>
      <c r="J458" s="27" t="s">
        <v>877</v>
      </c>
      <c r="K458" s="27">
        <v>3900</v>
      </c>
      <c r="L458" s="27">
        <v>0.28999999999999998</v>
      </c>
      <c r="M458" s="27">
        <v>0.28999999999999998</v>
      </c>
      <c r="N458" s="27">
        <v>0.19</v>
      </c>
      <c r="O458" s="27">
        <v>0.61</v>
      </c>
      <c r="P458" s="35">
        <v>8.4000000000000005E-2</v>
      </c>
      <c r="Q458" s="75">
        <v>8.3000000000000004E-2</v>
      </c>
      <c r="R458" s="81">
        <v>1135</v>
      </c>
      <c r="S458" s="63">
        <v>4131</v>
      </c>
      <c r="T458" s="82">
        <v>3717.9</v>
      </c>
    </row>
    <row r="459" spans="1:20" ht="15" customHeight="1" x14ac:dyDescent="0.15">
      <c r="A459" s="89" t="s">
        <v>725</v>
      </c>
      <c r="B459" s="90">
        <v>9.6799999999999994E-3</v>
      </c>
      <c r="C459" s="73">
        <v>6.3E-2</v>
      </c>
      <c r="D459" s="27">
        <v>6.6000000000000003E-2</v>
      </c>
      <c r="E459" s="27">
        <v>5.7000000000000002E-2</v>
      </c>
      <c r="F459" s="27">
        <v>3.4000000000000002E-2</v>
      </c>
      <c r="G459" s="27">
        <v>1.7999999999999999E-2</v>
      </c>
      <c r="H459" s="27">
        <v>5.7000000000000002E-3</v>
      </c>
      <c r="I459" s="27">
        <v>3.3000000000000002E-2</v>
      </c>
      <c r="J459" s="27" t="s">
        <v>877</v>
      </c>
      <c r="K459" s="27">
        <v>760</v>
      </c>
      <c r="L459" s="27">
        <v>5.1999999999999998E-2</v>
      </c>
      <c r="M459" s="27">
        <v>5.1999999999999998E-2</v>
      </c>
      <c r="N459" s="27">
        <v>3.3000000000000002E-2</v>
      </c>
      <c r="O459" s="27">
        <v>0.11</v>
      </c>
      <c r="P459" s="35">
        <v>1.4999999999999999E-2</v>
      </c>
      <c r="Q459" s="75">
        <v>1.4999999999999999E-2</v>
      </c>
      <c r="R459" s="81">
        <v>1135</v>
      </c>
      <c r="S459" s="63">
        <v>4131</v>
      </c>
      <c r="T459" s="82">
        <v>3717.9</v>
      </c>
    </row>
    <row r="460" spans="1:20" ht="15" customHeight="1" x14ac:dyDescent="0.15">
      <c r="A460" s="89" t="s">
        <v>726</v>
      </c>
      <c r="B460" s="90">
        <v>6.2500000000000003E-3</v>
      </c>
      <c r="C460" s="73">
        <v>6.0999999999999999E-2</v>
      </c>
      <c r="D460" s="27">
        <v>6.4000000000000001E-2</v>
      </c>
      <c r="E460" s="27">
        <v>5.5E-2</v>
      </c>
      <c r="F460" s="27">
        <v>3.3000000000000002E-2</v>
      </c>
      <c r="G460" s="27">
        <v>1.7999999999999999E-2</v>
      </c>
      <c r="H460" s="27">
        <v>5.4999999999999997E-3</v>
      </c>
      <c r="I460" s="27">
        <v>3.2000000000000001E-2</v>
      </c>
      <c r="J460" s="27" t="s">
        <v>877</v>
      </c>
      <c r="K460" s="27">
        <v>740</v>
      </c>
      <c r="L460" s="27">
        <v>5.0999999999999997E-2</v>
      </c>
      <c r="M460" s="27">
        <v>5.0999999999999997E-2</v>
      </c>
      <c r="N460" s="27">
        <v>3.2000000000000001E-2</v>
      </c>
      <c r="O460" s="27">
        <v>0.11</v>
      </c>
      <c r="P460" s="35">
        <v>1.4E-2</v>
      </c>
      <c r="Q460" s="75">
        <v>1.4E-2</v>
      </c>
      <c r="R460" s="81">
        <v>1135</v>
      </c>
      <c r="S460" s="63">
        <v>4131</v>
      </c>
      <c r="T460" s="82">
        <v>3717.9</v>
      </c>
    </row>
    <row r="461" spans="1:20" ht="15" customHeight="1" x14ac:dyDescent="0.15">
      <c r="A461" s="89" t="s">
        <v>728</v>
      </c>
      <c r="B461" s="90">
        <v>2.1600000000000001E-6</v>
      </c>
      <c r="C461" s="73">
        <v>8.4000000000000005E-2</v>
      </c>
      <c r="D461" s="27">
        <v>8.6999999999999994E-2</v>
      </c>
      <c r="E461" s="27">
        <v>7.4999999999999997E-2</v>
      </c>
      <c r="F461" s="27">
        <v>4.5999999999999999E-2</v>
      </c>
      <c r="G461" s="27">
        <v>2.4E-2</v>
      </c>
      <c r="H461" s="27">
        <v>7.7999999999999996E-3</v>
      </c>
      <c r="I461" s="27">
        <v>4.3999999999999997E-2</v>
      </c>
      <c r="J461" s="27" t="s">
        <v>877</v>
      </c>
      <c r="K461" s="27">
        <v>950</v>
      </c>
      <c r="L461" s="27">
        <v>6.9000000000000006E-2</v>
      </c>
      <c r="M461" s="27">
        <v>6.9000000000000006E-2</v>
      </c>
      <c r="N461" s="27">
        <v>4.4999999999999998E-2</v>
      </c>
      <c r="O461" s="27">
        <v>0.15</v>
      </c>
      <c r="P461" s="35">
        <v>0.02</v>
      </c>
      <c r="Q461" s="75">
        <v>0.02</v>
      </c>
      <c r="R461" s="81">
        <v>1135</v>
      </c>
      <c r="S461" s="63">
        <v>4131</v>
      </c>
      <c r="T461" s="82">
        <v>3717.9</v>
      </c>
    </row>
    <row r="462" spans="1:20" ht="15" customHeight="1" x14ac:dyDescent="0.15">
      <c r="A462" s="89" t="s">
        <v>730</v>
      </c>
      <c r="B462" s="90">
        <v>6.4700000000000001E-5</v>
      </c>
      <c r="C462" s="73">
        <v>5.6000000000000001E-2</v>
      </c>
      <c r="D462" s="27">
        <v>5.8999999999999997E-2</v>
      </c>
      <c r="E462" s="27">
        <v>5.0999999999999997E-2</v>
      </c>
      <c r="F462" s="27">
        <v>3.1E-2</v>
      </c>
      <c r="G462" s="27">
        <v>1.6E-2</v>
      </c>
      <c r="H462" s="27">
        <v>5.1000000000000004E-3</v>
      </c>
      <c r="I462" s="27">
        <v>0.03</v>
      </c>
      <c r="J462" s="27" t="s">
        <v>877</v>
      </c>
      <c r="K462" s="27">
        <v>680</v>
      </c>
      <c r="L462" s="27">
        <v>4.7E-2</v>
      </c>
      <c r="M462" s="27">
        <v>4.7E-2</v>
      </c>
      <c r="N462" s="27">
        <v>0.03</v>
      </c>
      <c r="O462" s="27">
        <v>0.1</v>
      </c>
      <c r="P462" s="35">
        <v>1.2999999999999999E-2</v>
      </c>
      <c r="Q462" s="75">
        <v>1.2999999999999999E-2</v>
      </c>
      <c r="R462" s="81">
        <v>1135</v>
      </c>
      <c r="S462" s="63">
        <v>4131</v>
      </c>
      <c r="T462" s="82">
        <v>3717.9</v>
      </c>
    </row>
    <row r="463" spans="1:20" ht="15" customHeight="1" x14ac:dyDescent="0.15">
      <c r="A463" s="89" t="s">
        <v>732</v>
      </c>
      <c r="B463" s="90">
        <v>81600</v>
      </c>
      <c r="C463" s="73">
        <v>4.6999999999999997E-5</v>
      </c>
      <c r="D463" s="27">
        <v>4.8999999999999998E-5</v>
      </c>
      <c r="E463" s="27">
        <v>4.1999999999999998E-5</v>
      </c>
      <c r="F463" s="27">
        <v>2.5999999999999998E-5</v>
      </c>
      <c r="G463" s="27">
        <v>1.2999999999999999E-5</v>
      </c>
      <c r="H463" s="27">
        <v>4.4000000000000002E-6</v>
      </c>
      <c r="I463" s="27">
        <v>2.4000000000000001E-5</v>
      </c>
      <c r="J463" s="27" t="s">
        <v>877</v>
      </c>
      <c r="K463" s="27">
        <v>0.54</v>
      </c>
      <c r="L463" s="27">
        <v>3.8999999999999999E-5</v>
      </c>
      <c r="M463" s="27">
        <v>3.8999999999999999E-5</v>
      </c>
      <c r="N463" s="27">
        <v>2.5999999999999998E-5</v>
      </c>
      <c r="O463" s="27">
        <v>8.2999999999999998E-5</v>
      </c>
      <c r="P463" s="35">
        <v>1.1E-5</v>
      </c>
      <c r="Q463" s="75">
        <v>1.1E-5</v>
      </c>
      <c r="R463" s="81">
        <v>1135</v>
      </c>
      <c r="S463" s="63">
        <v>4131</v>
      </c>
      <c r="T463" s="82">
        <v>3717.9</v>
      </c>
    </row>
    <row r="464" spans="1:20" ht="15" customHeight="1" x14ac:dyDescent="0.15">
      <c r="A464" s="91" t="s">
        <v>734</v>
      </c>
      <c r="B464" s="90">
        <v>3.3599999999999999E-7</v>
      </c>
      <c r="C464" s="73">
        <v>7.2999999999999995E-2</v>
      </c>
      <c r="D464" s="27">
        <v>7.5999999999999998E-2</v>
      </c>
      <c r="E464" s="27">
        <v>6.6000000000000003E-2</v>
      </c>
      <c r="F464" s="27">
        <v>0.04</v>
      </c>
      <c r="G464" s="27">
        <v>2.1000000000000001E-2</v>
      </c>
      <c r="H464" s="27">
        <v>6.7999999999999996E-3</v>
      </c>
      <c r="I464" s="27">
        <v>3.7999999999999999E-2</v>
      </c>
      <c r="J464" s="27" t="s">
        <v>877</v>
      </c>
      <c r="K464" s="27">
        <v>840</v>
      </c>
      <c r="L464" s="27">
        <v>0.06</v>
      </c>
      <c r="M464" s="27">
        <v>0.06</v>
      </c>
      <c r="N464" s="27">
        <v>3.9E-2</v>
      </c>
      <c r="O464" s="27">
        <v>0.13</v>
      </c>
      <c r="P464" s="35">
        <v>1.7000000000000001E-2</v>
      </c>
      <c r="Q464" s="75">
        <v>1.7000000000000001E-2</v>
      </c>
      <c r="R464" s="81">
        <v>1135</v>
      </c>
      <c r="S464" s="63">
        <v>4131</v>
      </c>
      <c r="T464" s="82">
        <v>3717.9</v>
      </c>
    </row>
    <row r="465" spans="1:20" ht="16" customHeight="1" x14ac:dyDescent="0.15">
      <c r="A465" s="89" t="s">
        <v>736</v>
      </c>
      <c r="B465" s="90">
        <v>33400000</v>
      </c>
      <c r="C465" s="73" t="s">
        <v>877</v>
      </c>
      <c r="D465" s="27" t="s">
        <v>877</v>
      </c>
      <c r="E465" s="27" t="s">
        <v>877</v>
      </c>
      <c r="F465" s="27" t="s">
        <v>877</v>
      </c>
      <c r="G465" s="27" t="s">
        <v>877</v>
      </c>
      <c r="H465" s="27" t="s">
        <v>877</v>
      </c>
      <c r="I465" s="27" t="s">
        <v>877</v>
      </c>
      <c r="J465" s="27" t="s">
        <v>877</v>
      </c>
      <c r="K465" s="27" t="s">
        <v>877</v>
      </c>
      <c r="L465" s="27" t="s">
        <v>877</v>
      </c>
      <c r="M465" s="27" t="s">
        <v>877</v>
      </c>
      <c r="N465" s="27" t="s">
        <v>877</v>
      </c>
      <c r="O465" s="27" t="s">
        <v>877</v>
      </c>
      <c r="P465" s="35" t="s">
        <v>877</v>
      </c>
      <c r="Q465" s="74" t="s">
        <v>877</v>
      </c>
      <c r="R465" s="81">
        <v>1135</v>
      </c>
      <c r="S465" s="63">
        <v>4131</v>
      </c>
      <c r="T465" s="82">
        <v>3717.9</v>
      </c>
    </row>
    <row r="466" spans="1:20" ht="16" customHeight="1" x14ac:dyDescent="0.15">
      <c r="A466" s="89" t="s">
        <v>738</v>
      </c>
      <c r="B466" s="90">
        <v>926000</v>
      </c>
      <c r="C466" s="73" t="s">
        <v>877</v>
      </c>
      <c r="D466" s="27" t="s">
        <v>877</v>
      </c>
      <c r="E466" s="27" t="s">
        <v>877</v>
      </c>
      <c r="F466" s="27" t="s">
        <v>877</v>
      </c>
      <c r="G466" s="27" t="s">
        <v>877</v>
      </c>
      <c r="H466" s="27" t="s">
        <v>877</v>
      </c>
      <c r="I466" s="27" t="s">
        <v>877</v>
      </c>
      <c r="J466" s="27" t="s">
        <v>877</v>
      </c>
      <c r="K466" s="27" t="s">
        <v>877</v>
      </c>
      <c r="L466" s="27" t="s">
        <v>877</v>
      </c>
      <c r="M466" s="27" t="s">
        <v>877</v>
      </c>
      <c r="N466" s="27" t="s">
        <v>877</v>
      </c>
      <c r="O466" s="27" t="s">
        <v>877</v>
      </c>
      <c r="P466" s="35" t="s">
        <v>877</v>
      </c>
      <c r="Q466" s="74" t="s">
        <v>877</v>
      </c>
      <c r="R466" s="81">
        <v>1135</v>
      </c>
      <c r="S466" s="63">
        <v>4131</v>
      </c>
      <c r="T466" s="82">
        <v>3717.9</v>
      </c>
    </row>
    <row r="467" spans="1:20" ht="15" customHeight="1" x14ac:dyDescent="0.15">
      <c r="A467" s="91" t="s">
        <v>740</v>
      </c>
      <c r="B467" s="90">
        <v>8080</v>
      </c>
      <c r="C467" s="73">
        <v>6.4999999999999996E-6</v>
      </c>
      <c r="D467" s="27">
        <v>6.6000000000000003E-6</v>
      </c>
      <c r="E467" s="27">
        <v>5.6999999999999996E-6</v>
      </c>
      <c r="F467" s="27">
        <v>3.7000000000000002E-6</v>
      </c>
      <c r="G467" s="27">
        <v>1.7999999999999999E-6</v>
      </c>
      <c r="H467" s="27">
        <v>6.3E-7</v>
      </c>
      <c r="I467" s="27">
        <v>3.3000000000000002E-6</v>
      </c>
      <c r="J467" s="27" t="s">
        <v>877</v>
      </c>
      <c r="K467" s="27" t="s">
        <v>877</v>
      </c>
      <c r="L467" s="27">
        <v>5.2000000000000002E-6</v>
      </c>
      <c r="M467" s="27">
        <v>5.2000000000000002E-6</v>
      </c>
      <c r="N467" s="27">
        <v>3.5999999999999998E-6</v>
      </c>
      <c r="O467" s="27">
        <v>1.1E-5</v>
      </c>
      <c r="P467" s="35">
        <v>1.5E-6</v>
      </c>
      <c r="Q467" s="75">
        <v>1.5E-6</v>
      </c>
      <c r="R467" s="81">
        <v>1910</v>
      </c>
      <c r="S467" s="63">
        <v>3407</v>
      </c>
      <c r="T467" s="82">
        <v>3066.3</v>
      </c>
    </row>
    <row r="468" spans="1:20" ht="16" customHeight="1" x14ac:dyDescent="0.15">
      <c r="A468" s="91" t="s">
        <v>741</v>
      </c>
      <c r="B468" s="90">
        <v>5.1094926184746393E-14</v>
      </c>
      <c r="C468" s="73" t="s">
        <v>877</v>
      </c>
      <c r="D468" s="27" t="s">
        <v>877</v>
      </c>
      <c r="E468" s="27" t="s">
        <v>877</v>
      </c>
      <c r="F468" s="27" t="s">
        <v>877</v>
      </c>
      <c r="G468" s="27" t="s">
        <v>877</v>
      </c>
      <c r="H468" s="27" t="s">
        <v>877</v>
      </c>
      <c r="I468" s="27" t="s">
        <v>877</v>
      </c>
      <c r="J468" s="27" t="s">
        <v>877</v>
      </c>
      <c r="K468" s="27" t="s">
        <v>877</v>
      </c>
      <c r="L468" s="27" t="s">
        <v>877</v>
      </c>
      <c r="M468" s="27" t="s">
        <v>877</v>
      </c>
      <c r="N468" s="27" t="s">
        <v>877</v>
      </c>
      <c r="O468" s="27" t="s">
        <v>877</v>
      </c>
      <c r="P468" s="35" t="s">
        <v>877</v>
      </c>
      <c r="Q468" s="74" t="s">
        <v>877</v>
      </c>
      <c r="R468" s="81">
        <v>1910</v>
      </c>
      <c r="S468" s="63">
        <v>3407</v>
      </c>
      <c r="T468" s="82">
        <v>3066.3</v>
      </c>
    </row>
    <row r="469" spans="1:20" ht="16" customHeight="1" x14ac:dyDescent="0.15">
      <c r="A469" s="89" t="s">
        <v>743</v>
      </c>
      <c r="B469" s="90">
        <v>965846258.75438726</v>
      </c>
      <c r="C469" s="73" t="s">
        <v>877</v>
      </c>
      <c r="D469" s="27" t="s">
        <v>877</v>
      </c>
      <c r="E469" s="27" t="s">
        <v>877</v>
      </c>
      <c r="F469" s="27" t="s">
        <v>877</v>
      </c>
      <c r="G469" s="27" t="s">
        <v>877</v>
      </c>
      <c r="H469" s="27" t="s">
        <v>877</v>
      </c>
      <c r="I469" s="27" t="s">
        <v>877</v>
      </c>
      <c r="J469" s="27" t="s">
        <v>877</v>
      </c>
      <c r="K469" s="27" t="s">
        <v>877</v>
      </c>
      <c r="L469" s="27" t="s">
        <v>877</v>
      </c>
      <c r="M469" s="27" t="s">
        <v>877</v>
      </c>
      <c r="N469" s="27" t="s">
        <v>877</v>
      </c>
      <c r="O469" s="27" t="s">
        <v>877</v>
      </c>
      <c r="P469" s="35" t="s">
        <v>877</v>
      </c>
      <c r="Q469" s="74" t="s">
        <v>877</v>
      </c>
      <c r="R469" s="81">
        <v>1910</v>
      </c>
      <c r="S469" s="63">
        <v>3407</v>
      </c>
      <c r="T469" s="82">
        <v>3066.3</v>
      </c>
    </row>
    <row r="470" spans="1:20" ht="15" customHeight="1" x14ac:dyDescent="0.15">
      <c r="A470" s="89" t="s">
        <v>744</v>
      </c>
      <c r="B470" s="90">
        <v>5950</v>
      </c>
      <c r="C470" s="73">
        <v>1.2999999999999999E-4</v>
      </c>
      <c r="D470" s="27">
        <v>1.2999999999999999E-4</v>
      </c>
      <c r="E470" s="27">
        <v>1.1E-4</v>
      </c>
      <c r="F470" s="27">
        <v>7.2999999999999999E-5</v>
      </c>
      <c r="G470" s="27">
        <v>3.6000000000000001E-5</v>
      </c>
      <c r="H470" s="27">
        <v>1.2E-5</v>
      </c>
      <c r="I470" s="27">
        <v>6.6000000000000005E-5</v>
      </c>
      <c r="J470" s="27" t="s">
        <v>877</v>
      </c>
      <c r="K470" s="27" t="s">
        <v>877</v>
      </c>
      <c r="L470" s="27">
        <v>1E-4</v>
      </c>
      <c r="M470" s="27">
        <v>1E-4</v>
      </c>
      <c r="N470" s="27">
        <v>7.2000000000000002E-5</v>
      </c>
      <c r="O470" s="27">
        <v>2.1000000000000001E-4</v>
      </c>
      <c r="P470" s="35">
        <v>3.0000000000000001E-5</v>
      </c>
      <c r="Q470" s="75">
        <v>3.0000000000000001E-5</v>
      </c>
      <c r="R470" s="81">
        <v>3414</v>
      </c>
      <c r="S470" s="63">
        <v>5555</v>
      </c>
      <c r="T470" s="82">
        <v>4999.5</v>
      </c>
    </row>
    <row r="471" spans="1:20" ht="15" customHeight="1" x14ac:dyDescent="0.15">
      <c r="A471" s="89" t="s">
        <v>745</v>
      </c>
      <c r="B471" s="90">
        <v>9400</v>
      </c>
      <c r="C471" s="73">
        <v>2.7999999999999998E-4</v>
      </c>
      <c r="D471" s="27">
        <v>2.9E-4</v>
      </c>
      <c r="E471" s="27">
        <v>2.5000000000000001E-4</v>
      </c>
      <c r="F471" s="27">
        <v>1.6000000000000001E-4</v>
      </c>
      <c r="G471" s="27">
        <v>8.0000000000000007E-5</v>
      </c>
      <c r="H471" s="27">
        <v>2.6999999999999999E-5</v>
      </c>
      <c r="I471" s="27">
        <v>1.4999999999999999E-4</v>
      </c>
      <c r="J471" s="27" t="s">
        <v>877</v>
      </c>
      <c r="K471" s="27" t="s">
        <v>877</v>
      </c>
      <c r="L471" s="27">
        <v>2.3000000000000001E-4</v>
      </c>
      <c r="M471" s="27">
        <v>2.3000000000000001E-4</v>
      </c>
      <c r="N471" s="27">
        <v>1.6000000000000001E-4</v>
      </c>
      <c r="O471" s="27">
        <v>4.8000000000000001E-4</v>
      </c>
      <c r="P471" s="35">
        <v>6.7000000000000002E-5</v>
      </c>
      <c r="Q471" s="75">
        <v>6.6000000000000005E-5</v>
      </c>
      <c r="R471" s="81">
        <v>3414</v>
      </c>
      <c r="S471" s="63">
        <v>5555</v>
      </c>
      <c r="T471" s="82">
        <v>4999.5</v>
      </c>
    </row>
    <row r="472" spans="1:20" ht="15" customHeight="1" x14ac:dyDescent="0.15">
      <c r="A472" s="89" t="s">
        <v>746</v>
      </c>
      <c r="B472" s="90">
        <v>701000</v>
      </c>
      <c r="C472" s="73">
        <v>1.5E-5</v>
      </c>
      <c r="D472" s="27">
        <v>1.5E-5</v>
      </c>
      <c r="E472" s="27">
        <v>1.2999999999999999E-5</v>
      </c>
      <c r="F472" s="27">
        <v>8.4999999999999999E-6</v>
      </c>
      <c r="G472" s="27">
        <v>3.8E-6</v>
      </c>
      <c r="H472" s="27">
        <v>1.3E-6</v>
      </c>
      <c r="I472" s="27">
        <v>7.4000000000000003E-6</v>
      </c>
      <c r="J472" s="27" t="s">
        <v>877</v>
      </c>
      <c r="K472" s="27" t="s">
        <v>877</v>
      </c>
      <c r="L472" s="27">
        <v>1.2E-5</v>
      </c>
      <c r="M472" s="27">
        <v>1.2E-5</v>
      </c>
      <c r="N472" s="27">
        <v>8.3000000000000002E-6</v>
      </c>
      <c r="O472" s="27">
        <v>2.6999999999999999E-5</v>
      </c>
      <c r="P472" s="35">
        <v>2.9000000000000002E-6</v>
      </c>
      <c r="Q472" s="75">
        <v>2.9000000000000002E-6</v>
      </c>
      <c r="R472" s="81">
        <v>3414</v>
      </c>
      <c r="S472" s="63">
        <v>5555</v>
      </c>
      <c r="T472" s="82">
        <v>4999.5</v>
      </c>
    </row>
    <row r="473" spans="1:20" ht="15" customHeight="1" x14ac:dyDescent="0.15">
      <c r="A473" s="89" t="s">
        <v>747</v>
      </c>
      <c r="B473" s="90">
        <v>10000</v>
      </c>
      <c r="C473" s="73">
        <v>1.4E-3</v>
      </c>
      <c r="D473" s="27">
        <v>1.4E-3</v>
      </c>
      <c r="E473" s="27">
        <v>1.1999999999999999E-3</v>
      </c>
      <c r="F473" s="27">
        <v>8.0999999999999996E-4</v>
      </c>
      <c r="G473" s="27">
        <v>4.0000000000000002E-4</v>
      </c>
      <c r="H473" s="27">
        <v>1.3999999999999999E-4</v>
      </c>
      <c r="I473" s="27">
        <v>7.2999999999999996E-4</v>
      </c>
      <c r="J473" s="27" t="s">
        <v>877</v>
      </c>
      <c r="K473" s="27" t="s">
        <v>877</v>
      </c>
      <c r="L473" s="27">
        <v>1.1000000000000001E-3</v>
      </c>
      <c r="M473" s="27">
        <v>1.1000000000000001E-3</v>
      </c>
      <c r="N473" s="27">
        <v>7.9000000000000001E-4</v>
      </c>
      <c r="O473" s="27">
        <v>2.3999999999999998E-3</v>
      </c>
      <c r="P473" s="35">
        <v>3.3E-4</v>
      </c>
      <c r="Q473" s="75">
        <v>3.3E-4</v>
      </c>
      <c r="R473" s="81">
        <v>3414</v>
      </c>
      <c r="S473" s="63">
        <v>5555</v>
      </c>
      <c r="T473" s="82">
        <v>4999.5</v>
      </c>
    </row>
    <row r="474" spans="1:20" ht="16" customHeight="1" x14ac:dyDescent="0.15">
      <c r="A474" s="89" t="s">
        <v>748</v>
      </c>
      <c r="B474" s="90">
        <v>1470000</v>
      </c>
      <c r="C474" s="73" t="s">
        <v>877</v>
      </c>
      <c r="D474" s="27" t="s">
        <v>877</v>
      </c>
      <c r="E474" s="27" t="s">
        <v>877</v>
      </c>
      <c r="F474" s="27" t="s">
        <v>877</v>
      </c>
      <c r="G474" s="27" t="s">
        <v>877</v>
      </c>
      <c r="H474" s="27" t="s">
        <v>877</v>
      </c>
      <c r="I474" s="27" t="s">
        <v>877</v>
      </c>
      <c r="J474" s="27" t="s">
        <v>877</v>
      </c>
      <c r="K474" s="27" t="s">
        <v>877</v>
      </c>
      <c r="L474" s="27" t="s">
        <v>877</v>
      </c>
      <c r="M474" s="27" t="s">
        <v>877</v>
      </c>
      <c r="N474" s="27" t="s">
        <v>877</v>
      </c>
      <c r="O474" s="27" t="s">
        <v>877</v>
      </c>
      <c r="P474" s="35" t="s">
        <v>877</v>
      </c>
      <c r="Q474" s="74" t="s">
        <v>877</v>
      </c>
      <c r="R474" s="81">
        <v>-111.75</v>
      </c>
      <c r="S474" s="63">
        <v>-108.099</v>
      </c>
      <c r="T474" s="82">
        <v>-111.75</v>
      </c>
    </row>
    <row r="475" spans="1:20" ht="16" customHeight="1" x14ac:dyDescent="0.15">
      <c r="A475" s="91" t="s">
        <v>750</v>
      </c>
      <c r="B475" s="90">
        <v>28200</v>
      </c>
      <c r="C475" s="73" t="s">
        <v>877</v>
      </c>
      <c r="D475" s="27" t="s">
        <v>877</v>
      </c>
      <c r="E475" s="27" t="s">
        <v>877</v>
      </c>
      <c r="F475" s="27" t="s">
        <v>877</v>
      </c>
      <c r="G475" s="27" t="s">
        <v>877</v>
      </c>
      <c r="H475" s="27" t="s">
        <v>877</v>
      </c>
      <c r="I475" s="27" t="s">
        <v>877</v>
      </c>
      <c r="J475" s="27" t="s">
        <v>877</v>
      </c>
      <c r="K475" s="27" t="s">
        <v>877</v>
      </c>
      <c r="L475" s="27" t="s">
        <v>877</v>
      </c>
      <c r="M475" s="27" t="s">
        <v>877</v>
      </c>
      <c r="N475" s="27" t="s">
        <v>877</v>
      </c>
      <c r="O475" s="27" t="s">
        <v>877</v>
      </c>
      <c r="P475" s="35" t="s">
        <v>877</v>
      </c>
      <c r="Q475" s="74" t="s">
        <v>877</v>
      </c>
      <c r="R475" s="81">
        <v>-111.75</v>
      </c>
      <c r="S475" s="63">
        <v>-108.099</v>
      </c>
      <c r="T475" s="82">
        <v>-111.75</v>
      </c>
    </row>
    <row r="476" spans="1:20" ht="16" customHeight="1" x14ac:dyDescent="0.15">
      <c r="A476" s="89" t="s">
        <v>752</v>
      </c>
      <c r="B476" s="90">
        <v>127000</v>
      </c>
      <c r="C476" s="73" t="s">
        <v>877</v>
      </c>
      <c r="D476" s="27" t="s">
        <v>877</v>
      </c>
      <c r="E476" s="27" t="s">
        <v>877</v>
      </c>
      <c r="F476" s="27" t="s">
        <v>877</v>
      </c>
      <c r="G476" s="27" t="s">
        <v>877</v>
      </c>
      <c r="H476" s="27" t="s">
        <v>877</v>
      </c>
      <c r="I476" s="27" t="s">
        <v>877</v>
      </c>
      <c r="J476" s="27" t="s">
        <v>877</v>
      </c>
      <c r="K476" s="27" t="s">
        <v>877</v>
      </c>
      <c r="L476" s="27" t="s">
        <v>877</v>
      </c>
      <c r="M476" s="27" t="s">
        <v>877</v>
      </c>
      <c r="N476" s="27" t="s">
        <v>877</v>
      </c>
      <c r="O476" s="27" t="s">
        <v>877</v>
      </c>
      <c r="P476" s="35" t="s">
        <v>877</v>
      </c>
      <c r="Q476" s="74" t="s">
        <v>877</v>
      </c>
      <c r="R476" s="81">
        <v>-111.75</v>
      </c>
      <c r="S476" s="63">
        <v>-108.099</v>
      </c>
      <c r="T476" s="82">
        <v>-111.75</v>
      </c>
    </row>
    <row r="477" spans="1:20" ht="15" customHeight="1" x14ac:dyDescent="0.15">
      <c r="A477" s="89" t="s">
        <v>754</v>
      </c>
      <c r="B477" s="90">
        <v>83800</v>
      </c>
      <c r="C477" s="73">
        <v>5.9999999999999995E-8</v>
      </c>
      <c r="D477" s="27">
        <v>7.1999999999999996E-8</v>
      </c>
      <c r="E477" s="27">
        <v>5.5999999999999999E-8</v>
      </c>
      <c r="F477" s="27">
        <v>2.4E-8</v>
      </c>
      <c r="G477" s="27">
        <v>2.7999999999999999E-8</v>
      </c>
      <c r="H477" s="27">
        <v>4.2000000000000004E-9</v>
      </c>
      <c r="I477" s="27">
        <v>4.4999999999999999E-8</v>
      </c>
      <c r="J477" s="27" t="s">
        <v>877</v>
      </c>
      <c r="K477" s="27">
        <v>5.5000000000000003E-4</v>
      </c>
      <c r="L477" s="27">
        <v>5.8999999999999999E-8</v>
      </c>
      <c r="M477" s="27">
        <v>5.8999999999999999E-8</v>
      </c>
      <c r="N477" s="27">
        <v>2.3000000000000001E-8</v>
      </c>
      <c r="O477" s="27">
        <v>1.1000000000000001E-7</v>
      </c>
      <c r="P477" s="35">
        <v>2.4999999999999999E-8</v>
      </c>
      <c r="Q477" s="75">
        <v>2.4999999999999999E-8</v>
      </c>
      <c r="R477" s="81">
        <v>-111.75</v>
      </c>
      <c r="S477" s="63">
        <v>-108.099</v>
      </c>
      <c r="T477" s="82">
        <v>-111.75</v>
      </c>
    </row>
    <row r="478" spans="1:20" ht="15" customHeight="1" x14ac:dyDescent="0.15">
      <c r="A478" s="89" t="s">
        <v>756</v>
      </c>
      <c r="B478" s="90">
        <v>187000</v>
      </c>
      <c r="C478" s="73">
        <v>2.2999999999999999E-7</v>
      </c>
      <c r="D478" s="27">
        <v>2.7000000000000001E-7</v>
      </c>
      <c r="E478" s="27">
        <v>2.1E-7</v>
      </c>
      <c r="F478" s="27">
        <v>8.9999999999999999E-8</v>
      </c>
      <c r="G478" s="27">
        <v>1.1000000000000001E-7</v>
      </c>
      <c r="H478" s="27">
        <v>1.6000000000000001E-8</v>
      </c>
      <c r="I478" s="27">
        <v>1.6999999999999999E-7</v>
      </c>
      <c r="J478" s="27" t="s">
        <v>877</v>
      </c>
      <c r="K478" s="27">
        <v>2.0999999999999999E-3</v>
      </c>
      <c r="L478" s="27">
        <v>2.2000000000000001E-7</v>
      </c>
      <c r="M478" s="27">
        <v>2.2000000000000001E-7</v>
      </c>
      <c r="N478" s="27">
        <v>8.7999999999999994E-8</v>
      </c>
      <c r="O478" s="27">
        <v>3.9999999999999998E-7</v>
      </c>
      <c r="P478" s="35">
        <v>9.2000000000000003E-8</v>
      </c>
      <c r="Q478" s="75">
        <v>9.0999999999999994E-8</v>
      </c>
      <c r="R478" s="81">
        <v>-111.75</v>
      </c>
      <c r="S478" s="63">
        <v>-108.099</v>
      </c>
      <c r="T478" s="82">
        <v>-111.75</v>
      </c>
    </row>
    <row r="479" spans="1:20" ht="15" customHeight="1" x14ac:dyDescent="0.15">
      <c r="A479" s="89" t="s">
        <v>757</v>
      </c>
      <c r="B479" s="90">
        <v>449000</v>
      </c>
      <c r="C479" s="73">
        <v>2.1E-7</v>
      </c>
      <c r="D479" s="27">
        <v>2.6E-7</v>
      </c>
      <c r="E479" s="27">
        <v>1.9999999999999999E-7</v>
      </c>
      <c r="F479" s="27">
        <v>8.3999999999999998E-8</v>
      </c>
      <c r="G479" s="27">
        <v>9.9E-8</v>
      </c>
      <c r="H479" s="27">
        <v>1.4999999999999999E-8</v>
      </c>
      <c r="I479" s="27">
        <v>1.6E-7</v>
      </c>
      <c r="J479" s="27" t="s">
        <v>877</v>
      </c>
      <c r="K479" s="27" t="s">
        <v>877</v>
      </c>
      <c r="L479" s="27">
        <v>2.1E-7</v>
      </c>
      <c r="M479" s="27">
        <v>2.1E-7</v>
      </c>
      <c r="N479" s="27">
        <v>8.3000000000000002E-8</v>
      </c>
      <c r="O479" s="27">
        <v>3.8000000000000001E-7</v>
      </c>
      <c r="P479" s="35">
        <v>8.4999999999999994E-8</v>
      </c>
      <c r="Q479" s="75">
        <v>8.3999999999999998E-8</v>
      </c>
      <c r="R479" s="81">
        <v>-111.75</v>
      </c>
      <c r="S479" s="63">
        <v>-108.099</v>
      </c>
      <c r="T479" s="82">
        <v>-111.75</v>
      </c>
    </row>
    <row r="480" spans="1:20" ht="15" customHeight="1" x14ac:dyDescent="0.15">
      <c r="A480" s="89" t="s">
        <v>758</v>
      </c>
      <c r="B480" s="90">
        <v>2550000</v>
      </c>
      <c r="C480" s="73">
        <v>1.5E-6</v>
      </c>
      <c r="D480" s="27">
        <v>1.7E-6</v>
      </c>
      <c r="E480" s="27">
        <v>1.3999999999999999E-6</v>
      </c>
      <c r="F480" s="27">
        <v>6.3E-7</v>
      </c>
      <c r="G480" s="27">
        <v>4.8999999999999997E-7</v>
      </c>
      <c r="H480" s="27">
        <v>9.3999999999999995E-8</v>
      </c>
      <c r="I480" s="27">
        <v>9.2999999999999999E-7</v>
      </c>
      <c r="J480" s="27" t="s">
        <v>877</v>
      </c>
      <c r="K480" s="27">
        <v>1.7000000000000001E-2</v>
      </c>
      <c r="L480" s="27">
        <v>1.3999999999999999E-6</v>
      </c>
      <c r="M480" s="27">
        <v>1.3999999999999999E-6</v>
      </c>
      <c r="N480" s="27">
        <v>6.1999999999999999E-7</v>
      </c>
      <c r="O480" s="27">
        <v>2.9000000000000002E-6</v>
      </c>
      <c r="P480" s="35">
        <v>3.4999999999999998E-7</v>
      </c>
      <c r="Q480" s="75">
        <v>3.3999999999999997E-7</v>
      </c>
      <c r="R480" s="81">
        <v>-111.75</v>
      </c>
      <c r="S480" s="63">
        <v>-108.099</v>
      </c>
      <c r="T480" s="82">
        <v>-111.75</v>
      </c>
    </row>
    <row r="481" spans="1:20" ht="15" customHeight="1" x14ac:dyDescent="0.15">
      <c r="A481" s="91" t="s">
        <v>759</v>
      </c>
      <c r="B481" s="90">
        <v>91100000</v>
      </c>
      <c r="C481" s="73">
        <v>8.6999999999999998E-8</v>
      </c>
      <c r="D481" s="27">
        <v>5.5999999999999999E-8</v>
      </c>
      <c r="E481" s="27">
        <v>4.4999999999999999E-8</v>
      </c>
      <c r="F481" s="27">
        <v>4.1999999999999999E-8</v>
      </c>
      <c r="G481" s="27">
        <v>1.4E-8</v>
      </c>
      <c r="H481" s="27">
        <v>2.8999999999999999E-9</v>
      </c>
      <c r="I481" s="27">
        <v>2.7E-8</v>
      </c>
      <c r="J481" s="27" t="s">
        <v>877</v>
      </c>
      <c r="K481" s="27" t="s">
        <v>877</v>
      </c>
      <c r="L481" s="27">
        <v>4.8E-8</v>
      </c>
      <c r="M481" s="27">
        <v>4.8E-8</v>
      </c>
      <c r="N481" s="27">
        <v>3.8999999999999998E-8</v>
      </c>
      <c r="O481" s="27">
        <v>3.9999999999999998E-7</v>
      </c>
      <c r="P481" s="35">
        <v>9.8999999999999993E-9</v>
      </c>
      <c r="Q481" s="75">
        <v>9.8000000000000001E-9</v>
      </c>
      <c r="R481" s="81">
        <v>-111.75</v>
      </c>
      <c r="S481" s="63">
        <v>-108.099</v>
      </c>
      <c r="T481" s="82">
        <v>-111.75</v>
      </c>
    </row>
    <row r="482" spans="1:20" ht="15" customHeight="1" x14ac:dyDescent="0.15">
      <c r="A482" s="89" t="s">
        <v>760</v>
      </c>
      <c r="B482" s="90">
        <v>359397193.50697422</v>
      </c>
      <c r="C482" s="73">
        <v>2.6000000000000001E-8</v>
      </c>
      <c r="D482" s="27">
        <v>2.6000000000000001E-8</v>
      </c>
      <c r="E482" s="27">
        <v>2.3000000000000001E-8</v>
      </c>
      <c r="F482" s="27">
        <v>1.4999999999999999E-8</v>
      </c>
      <c r="G482" s="27">
        <v>7.2E-9</v>
      </c>
      <c r="H482" s="27">
        <v>2.5000000000000001E-9</v>
      </c>
      <c r="I482" s="27">
        <v>1.3000000000000001E-8</v>
      </c>
      <c r="J482" s="27" t="s">
        <v>877</v>
      </c>
      <c r="K482" s="27" t="s">
        <v>877</v>
      </c>
      <c r="L482" s="27">
        <v>2.0999999999999999E-8</v>
      </c>
      <c r="M482" s="27">
        <v>2.0999999999999999E-8</v>
      </c>
      <c r="N482" s="27">
        <v>1.4E-8</v>
      </c>
      <c r="O482" s="27">
        <v>4.3000000000000001E-8</v>
      </c>
      <c r="P482" s="35">
        <v>6.1E-9</v>
      </c>
      <c r="Q482" s="75">
        <v>6E-9</v>
      </c>
      <c r="R482" s="81">
        <v>-111.75</v>
      </c>
      <c r="S482" s="63">
        <v>-108.099</v>
      </c>
      <c r="T482" s="82">
        <v>-111.75</v>
      </c>
    </row>
    <row r="483" spans="1:20" ht="15" customHeight="1" x14ac:dyDescent="0.15">
      <c r="A483" s="89" t="s">
        <v>761</v>
      </c>
      <c r="B483" s="90">
        <v>96200000</v>
      </c>
      <c r="C483" s="73">
        <v>1.3E-6</v>
      </c>
      <c r="D483" s="27">
        <v>5.4000000000000002E-7</v>
      </c>
      <c r="E483" s="27">
        <v>4.7999999999999996E-7</v>
      </c>
      <c r="F483" s="27">
        <v>7.5000000000000002E-7</v>
      </c>
      <c r="G483" s="27">
        <v>5.0000000000000001E-9</v>
      </c>
      <c r="H483" s="27">
        <v>2.6000000000000001E-8</v>
      </c>
      <c r="I483" s="27">
        <v>1.1000000000000001E-7</v>
      </c>
      <c r="J483" s="27" t="s">
        <v>877</v>
      </c>
      <c r="K483" s="27" t="s">
        <v>877</v>
      </c>
      <c r="L483" s="27">
        <v>4.4999999999999998E-7</v>
      </c>
      <c r="M483" s="27">
        <v>4.4999999999999998E-7</v>
      </c>
      <c r="N483" s="27">
        <v>6.9999999999999997E-7</v>
      </c>
      <c r="O483" s="27">
        <v>4.5000000000000001E-6</v>
      </c>
      <c r="P483" s="35">
        <v>8.0000000000000003E-10</v>
      </c>
      <c r="Q483" s="75">
        <v>7.7000000000000003E-10</v>
      </c>
      <c r="R483" s="81">
        <v>-111.75</v>
      </c>
      <c r="S483" s="63">
        <v>-108.099</v>
      </c>
      <c r="T483" s="82">
        <v>-111.75</v>
      </c>
    </row>
    <row r="484" spans="1:20" ht="15" customHeight="1" x14ac:dyDescent="0.15">
      <c r="A484" s="89" t="s">
        <v>762</v>
      </c>
      <c r="B484" s="90">
        <v>13900</v>
      </c>
      <c r="C484" s="73">
        <v>4.4000000000000003E-3</v>
      </c>
      <c r="D484" s="27">
        <v>4.4999999999999997E-3</v>
      </c>
      <c r="E484" s="27">
        <v>3.8999999999999998E-3</v>
      </c>
      <c r="F484" s="27">
        <v>2.5000000000000001E-3</v>
      </c>
      <c r="G484" s="27">
        <v>1.1999999999999999E-3</v>
      </c>
      <c r="H484" s="27">
        <v>4.2999999999999999E-4</v>
      </c>
      <c r="I484" s="27">
        <v>2.3E-3</v>
      </c>
      <c r="J484" s="27" t="s">
        <v>877</v>
      </c>
      <c r="K484" s="27">
        <v>45</v>
      </c>
      <c r="L484" s="27">
        <v>3.5999999999999999E-3</v>
      </c>
      <c r="M484" s="27">
        <v>3.5999999999999999E-3</v>
      </c>
      <c r="N484" s="27">
        <v>2.5000000000000001E-3</v>
      </c>
      <c r="O484" s="27">
        <v>7.4000000000000003E-3</v>
      </c>
      <c r="P484" s="35">
        <v>1E-3</v>
      </c>
      <c r="Q484" s="75">
        <v>1E-3</v>
      </c>
      <c r="R484" s="81">
        <v>1522</v>
      </c>
      <c r="S484" s="63">
        <v>3345</v>
      </c>
      <c r="T484" s="82">
        <v>3010.5</v>
      </c>
    </row>
    <row r="485" spans="1:20" ht="16" customHeight="1" x14ac:dyDescent="0.15">
      <c r="A485" s="89" t="s">
        <v>763</v>
      </c>
      <c r="B485" s="90">
        <v>7891269498.6043463</v>
      </c>
      <c r="C485" s="73" t="s">
        <v>877</v>
      </c>
      <c r="D485" s="27" t="s">
        <v>877</v>
      </c>
      <c r="E485" s="27" t="s">
        <v>877</v>
      </c>
      <c r="F485" s="27" t="s">
        <v>877</v>
      </c>
      <c r="G485" s="27" t="s">
        <v>877</v>
      </c>
      <c r="H485" s="27" t="s">
        <v>877</v>
      </c>
      <c r="I485" s="27" t="s">
        <v>877</v>
      </c>
      <c r="J485" s="27" t="s">
        <v>877</v>
      </c>
      <c r="K485" s="27" t="s">
        <v>877</v>
      </c>
      <c r="L485" s="27" t="s">
        <v>877</v>
      </c>
      <c r="M485" s="27" t="s">
        <v>877</v>
      </c>
      <c r="N485" s="27" t="s">
        <v>877</v>
      </c>
      <c r="O485" s="27" t="s">
        <v>877</v>
      </c>
      <c r="P485" s="35" t="s">
        <v>877</v>
      </c>
      <c r="Q485" s="74" t="s">
        <v>877</v>
      </c>
      <c r="R485" s="81">
        <v>1522</v>
      </c>
      <c r="S485" s="63">
        <v>3345</v>
      </c>
      <c r="T485" s="82">
        <v>3010.5</v>
      </c>
    </row>
    <row r="486" spans="1:20" ht="15" customHeight="1" x14ac:dyDescent="0.15">
      <c r="A486" s="89" t="s">
        <v>764</v>
      </c>
      <c r="B486" s="90">
        <v>544000</v>
      </c>
      <c r="C486" s="73">
        <v>2.9E-5</v>
      </c>
      <c r="D486" s="27">
        <v>3.0000000000000001E-5</v>
      </c>
      <c r="E486" s="27">
        <v>2.5999999999999998E-5</v>
      </c>
      <c r="F486" s="27">
        <v>1.5999999999999999E-5</v>
      </c>
      <c r="G486" s="27">
        <v>8.1000000000000004E-6</v>
      </c>
      <c r="H486" s="27">
        <v>2.6000000000000001E-6</v>
      </c>
      <c r="I486" s="27">
        <v>1.5E-5</v>
      </c>
      <c r="J486" s="27" t="s">
        <v>877</v>
      </c>
      <c r="K486" s="27">
        <v>0.36</v>
      </c>
      <c r="L486" s="27">
        <v>2.4000000000000001E-5</v>
      </c>
      <c r="M486" s="27">
        <v>2.4000000000000001E-5</v>
      </c>
      <c r="N486" s="27">
        <v>1.5999999999999999E-5</v>
      </c>
      <c r="O486" s="27">
        <v>5.3000000000000001E-5</v>
      </c>
      <c r="P486" s="35">
        <v>6.3999999999999997E-6</v>
      </c>
      <c r="Q486" s="75">
        <v>6.2999999999999998E-6</v>
      </c>
      <c r="R486" s="81">
        <v>1522</v>
      </c>
      <c r="S486" s="63">
        <v>3345</v>
      </c>
      <c r="T486" s="82">
        <v>3010.5</v>
      </c>
    </row>
    <row r="487" spans="1:20" ht="16" customHeight="1" x14ac:dyDescent="0.15">
      <c r="A487" s="89" t="s">
        <v>765</v>
      </c>
      <c r="B487" s="90">
        <v>10900000</v>
      </c>
      <c r="C487" s="73" t="s">
        <v>877</v>
      </c>
      <c r="D487" s="27" t="s">
        <v>877</v>
      </c>
      <c r="E487" s="27" t="s">
        <v>877</v>
      </c>
      <c r="F487" s="27" t="s">
        <v>877</v>
      </c>
      <c r="G487" s="27" t="s">
        <v>877</v>
      </c>
      <c r="H487" s="27" t="s">
        <v>877</v>
      </c>
      <c r="I487" s="27" t="s">
        <v>877</v>
      </c>
      <c r="J487" s="27" t="s">
        <v>877</v>
      </c>
      <c r="K487" s="27" t="s">
        <v>877</v>
      </c>
      <c r="L487" s="27" t="s">
        <v>877</v>
      </c>
      <c r="M487" s="27" t="s">
        <v>877</v>
      </c>
      <c r="N487" s="27" t="s">
        <v>877</v>
      </c>
      <c r="O487" s="27" t="s">
        <v>877</v>
      </c>
      <c r="P487" s="35" t="s">
        <v>877</v>
      </c>
      <c r="Q487" s="74" t="s">
        <v>877</v>
      </c>
      <c r="R487" s="81">
        <v>1522</v>
      </c>
      <c r="S487" s="63">
        <v>3345</v>
      </c>
      <c r="T487" s="82">
        <v>3010.5</v>
      </c>
    </row>
    <row r="488" spans="1:20" ht="15" customHeight="1" x14ac:dyDescent="0.15">
      <c r="A488" s="89" t="s">
        <v>766</v>
      </c>
      <c r="B488" s="90">
        <v>24500</v>
      </c>
      <c r="C488" s="73">
        <v>4.4000000000000002E-4</v>
      </c>
      <c r="D488" s="27">
        <v>4.4999999999999999E-4</v>
      </c>
      <c r="E488" s="27">
        <v>3.8999999999999999E-4</v>
      </c>
      <c r="F488" s="27">
        <v>2.5000000000000001E-4</v>
      </c>
      <c r="G488" s="27">
        <v>1.2E-4</v>
      </c>
      <c r="H488" s="27">
        <v>4.1999999999999998E-5</v>
      </c>
      <c r="I488" s="27">
        <v>2.3000000000000001E-4</v>
      </c>
      <c r="J488" s="27" t="s">
        <v>877</v>
      </c>
      <c r="K488" s="27">
        <v>4.7</v>
      </c>
      <c r="L488" s="27">
        <v>3.6000000000000002E-4</v>
      </c>
      <c r="M488" s="27">
        <v>3.6000000000000002E-4</v>
      </c>
      <c r="N488" s="27">
        <v>2.4000000000000001E-4</v>
      </c>
      <c r="O488" s="27">
        <v>7.5000000000000002E-4</v>
      </c>
      <c r="P488" s="35">
        <v>1E-4</v>
      </c>
      <c r="Q488" s="75">
        <v>1E-4</v>
      </c>
      <c r="R488" s="81">
        <v>1522</v>
      </c>
      <c r="S488" s="63">
        <v>3345</v>
      </c>
      <c r="T488" s="82">
        <v>3010.5</v>
      </c>
    </row>
    <row r="489" spans="1:20" ht="15" customHeight="1" x14ac:dyDescent="0.15">
      <c r="A489" s="89" t="s">
        <v>767</v>
      </c>
      <c r="B489" s="90">
        <v>41600000</v>
      </c>
      <c r="C489" s="73">
        <v>9.1999999999999998E-7</v>
      </c>
      <c r="D489" s="27">
        <v>6.1999999999999999E-7</v>
      </c>
      <c r="E489" s="27">
        <v>5.7000000000000005E-7</v>
      </c>
      <c r="F489" s="27">
        <v>5.4000000000000002E-7</v>
      </c>
      <c r="G489" s="27">
        <v>8.3999999999999998E-8</v>
      </c>
      <c r="H489" s="27">
        <v>4.3999999999999997E-8</v>
      </c>
      <c r="I489" s="27">
        <v>2.2999999999999999E-7</v>
      </c>
      <c r="J489" s="27" t="s">
        <v>877</v>
      </c>
      <c r="K489" s="27" t="s">
        <v>877</v>
      </c>
      <c r="L489" s="27">
        <v>4.8999999999999997E-7</v>
      </c>
      <c r="M489" s="27">
        <v>4.8999999999999997E-7</v>
      </c>
      <c r="N489" s="27">
        <v>5.2E-7</v>
      </c>
      <c r="O489" s="27">
        <v>2.5000000000000002E-6</v>
      </c>
      <c r="P489" s="35">
        <v>6.4000000000000004E-8</v>
      </c>
      <c r="Q489" s="75">
        <v>6.2999999999999995E-8</v>
      </c>
      <c r="R489" s="81">
        <v>1522</v>
      </c>
      <c r="S489" s="63">
        <v>3345</v>
      </c>
      <c r="T489" s="82">
        <v>3010.5</v>
      </c>
    </row>
    <row r="490" spans="1:20" ht="15" customHeight="1" x14ac:dyDescent="0.15">
      <c r="A490" s="89" t="s">
        <v>768</v>
      </c>
      <c r="B490" s="90">
        <v>9630000</v>
      </c>
      <c r="C490" s="73">
        <v>3.4000000000000001E-6</v>
      </c>
      <c r="D490" s="27">
        <v>3.0000000000000001E-6</v>
      </c>
      <c r="E490" s="27">
        <v>2.7E-6</v>
      </c>
      <c r="F490" s="27">
        <v>1.9E-6</v>
      </c>
      <c r="G490" s="27">
        <v>4.4000000000000002E-7</v>
      </c>
      <c r="H490" s="27">
        <v>2.1E-7</v>
      </c>
      <c r="I490" s="27">
        <v>1.1999999999999999E-6</v>
      </c>
      <c r="J490" s="27" t="s">
        <v>877</v>
      </c>
      <c r="K490" s="27" t="s">
        <v>877</v>
      </c>
      <c r="L490" s="27">
        <v>2.3E-6</v>
      </c>
      <c r="M490" s="27">
        <v>2.3E-6</v>
      </c>
      <c r="N490" s="27">
        <v>1.9E-6</v>
      </c>
      <c r="O490" s="27">
        <v>7.3000000000000004E-6</v>
      </c>
      <c r="P490" s="35">
        <v>2.3999999999999998E-7</v>
      </c>
      <c r="Q490" s="75">
        <v>2.2999999999999999E-7</v>
      </c>
      <c r="R490" s="81">
        <v>1522</v>
      </c>
      <c r="S490" s="63">
        <v>3345</v>
      </c>
      <c r="T490" s="82">
        <v>3010.5</v>
      </c>
    </row>
    <row r="491" spans="1:20" ht="15" customHeight="1" x14ac:dyDescent="0.15">
      <c r="A491" s="91" t="s">
        <v>770</v>
      </c>
      <c r="B491" s="90">
        <v>3340000</v>
      </c>
      <c r="C491" s="73">
        <v>7.4000000000000003E-6</v>
      </c>
      <c r="D491" s="27">
        <v>7.3000000000000004E-6</v>
      </c>
      <c r="E491" s="27">
        <v>6.4999999999999996E-6</v>
      </c>
      <c r="F491" s="27">
        <v>4.0999999999999997E-6</v>
      </c>
      <c r="G491" s="27">
        <v>1.5999999999999999E-6</v>
      </c>
      <c r="H491" s="27">
        <v>5.7999999999999995E-7</v>
      </c>
      <c r="I491" s="27">
        <v>3.4000000000000001E-6</v>
      </c>
      <c r="J491" s="27" t="s">
        <v>877</v>
      </c>
      <c r="K491" s="27" t="s">
        <v>877</v>
      </c>
      <c r="L491" s="27">
        <v>5.6999999999999996E-6</v>
      </c>
      <c r="M491" s="27">
        <v>5.6999999999999996E-6</v>
      </c>
      <c r="N491" s="27">
        <v>3.9999999999999998E-6</v>
      </c>
      <c r="O491" s="27">
        <v>1.4E-5</v>
      </c>
      <c r="P491" s="35">
        <v>1.1000000000000001E-6</v>
      </c>
      <c r="Q491" s="75">
        <v>1.1000000000000001E-6</v>
      </c>
      <c r="R491" s="81">
        <v>1522</v>
      </c>
      <c r="S491" s="63">
        <v>3345</v>
      </c>
      <c r="T491" s="82">
        <v>3010.5</v>
      </c>
    </row>
    <row r="492" spans="1:20" ht="16" customHeight="1" x14ac:dyDescent="0.15">
      <c r="A492" s="91" t="s">
        <v>771</v>
      </c>
      <c r="B492" s="90">
        <v>105000000</v>
      </c>
      <c r="C492" s="73" t="s">
        <v>877</v>
      </c>
      <c r="D492" s="27" t="s">
        <v>877</v>
      </c>
      <c r="E492" s="27" t="s">
        <v>877</v>
      </c>
      <c r="F492" s="27" t="s">
        <v>877</v>
      </c>
      <c r="G492" s="27" t="s">
        <v>877</v>
      </c>
      <c r="H492" s="27" t="s">
        <v>877</v>
      </c>
      <c r="I492" s="27" t="s">
        <v>877</v>
      </c>
      <c r="J492" s="27" t="s">
        <v>877</v>
      </c>
      <c r="K492" s="27" t="s">
        <v>877</v>
      </c>
      <c r="L492" s="27" t="s">
        <v>877</v>
      </c>
      <c r="M492" s="27" t="s">
        <v>877</v>
      </c>
      <c r="N492" s="27" t="s">
        <v>877</v>
      </c>
      <c r="O492" s="27" t="s">
        <v>877</v>
      </c>
      <c r="P492" s="35" t="s">
        <v>877</v>
      </c>
      <c r="Q492" s="74" t="s">
        <v>877</v>
      </c>
      <c r="R492" s="81">
        <v>1522</v>
      </c>
      <c r="S492" s="63">
        <v>3345</v>
      </c>
      <c r="T492" s="82">
        <v>3010.5</v>
      </c>
    </row>
    <row r="493" spans="1:20" ht="16" customHeight="1" x14ac:dyDescent="0.15">
      <c r="A493" s="89" t="s">
        <v>773</v>
      </c>
      <c r="B493" s="90">
        <v>185000000</v>
      </c>
      <c r="C493" s="73" t="s">
        <v>877</v>
      </c>
      <c r="D493" s="27" t="s">
        <v>877</v>
      </c>
      <c r="E493" s="27" t="s">
        <v>877</v>
      </c>
      <c r="F493" s="27" t="s">
        <v>877</v>
      </c>
      <c r="G493" s="27" t="s">
        <v>877</v>
      </c>
      <c r="H493" s="27" t="s">
        <v>877</v>
      </c>
      <c r="I493" s="27" t="s">
        <v>877</v>
      </c>
      <c r="J493" s="27" t="s">
        <v>877</v>
      </c>
      <c r="K493" s="27" t="s">
        <v>877</v>
      </c>
      <c r="L493" s="27" t="s">
        <v>877</v>
      </c>
      <c r="M493" s="27" t="s">
        <v>877</v>
      </c>
      <c r="N493" s="27" t="s">
        <v>877</v>
      </c>
      <c r="O493" s="27" t="s">
        <v>877</v>
      </c>
      <c r="P493" s="35" t="s">
        <v>877</v>
      </c>
      <c r="Q493" s="74" t="s">
        <v>877</v>
      </c>
      <c r="R493" s="81">
        <v>1522</v>
      </c>
      <c r="S493" s="63">
        <v>3345</v>
      </c>
      <c r="T493" s="82">
        <v>3010.5</v>
      </c>
    </row>
    <row r="494" spans="1:20" ht="15" customHeight="1" x14ac:dyDescent="0.15">
      <c r="A494" s="89" t="s">
        <v>774</v>
      </c>
      <c r="B494" s="90">
        <v>8240</v>
      </c>
      <c r="C494" s="73">
        <v>1.0999999999999999E-2</v>
      </c>
      <c r="D494" s="27">
        <v>1.0999999999999999E-2</v>
      </c>
      <c r="E494" s="27">
        <v>9.4999999999999998E-3</v>
      </c>
      <c r="F494" s="27">
        <v>6.1999999999999998E-3</v>
      </c>
      <c r="G494" s="27">
        <v>3.0000000000000001E-3</v>
      </c>
      <c r="H494" s="27">
        <v>1.1000000000000001E-3</v>
      </c>
      <c r="I494" s="27">
        <v>5.5999999999999999E-3</v>
      </c>
      <c r="J494" s="27" t="s">
        <v>877</v>
      </c>
      <c r="K494" s="27">
        <v>110</v>
      </c>
      <c r="L494" s="27">
        <v>8.6999999999999994E-3</v>
      </c>
      <c r="M494" s="27">
        <v>8.6999999999999994E-3</v>
      </c>
      <c r="N494" s="27">
        <v>6.1000000000000004E-3</v>
      </c>
      <c r="O494" s="27">
        <v>1.7999999999999999E-2</v>
      </c>
      <c r="P494" s="35">
        <v>2.5999999999999999E-3</v>
      </c>
      <c r="Q494" s="75">
        <v>2.5000000000000001E-3</v>
      </c>
      <c r="R494" s="81">
        <v>419.52699999999999</v>
      </c>
      <c r="S494" s="63">
        <v>907</v>
      </c>
      <c r="T494" s="82">
        <v>816.30000000000007</v>
      </c>
    </row>
    <row r="495" spans="1:20" ht="15" customHeight="1" x14ac:dyDescent="0.15">
      <c r="A495" s="89" t="s">
        <v>776</v>
      </c>
      <c r="B495" s="90">
        <v>936000</v>
      </c>
      <c r="C495" s="73">
        <v>1.1E-4</v>
      </c>
      <c r="D495" s="27">
        <v>1.1E-4</v>
      </c>
      <c r="E495" s="27">
        <v>9.5000000000000005E-5</v>
      </c>
      <c r="F495" s="27">
        <v>6.0999999999999999E-5</v>
      </c>
      <c r="G495" s="27">
        <v>3.1000000000000001E-5</v>
      </c>
      <c r="H495" s="27">
        <v>1.0000000000000001E-5</v>
      </c>
      <c r="I495" s="27">
        <v>5.5999999999999999E-5</v>
      </c>
      <c r="J495" s="27" t="s">
        <v>877</v>
      </c>
      <c r="K495" s="27" t="s">
        <v>877</v>
      </c>
      <c r="L495" s="27">
        <v>8.7000000000000001E-5</v>
      </c>
      <c r="M495" s="27">
        <v>8.7000000000000001E-5</v>
      </c>
      <c r="N495" s="27">
        <v>6.0000000000000002E-5</v>
      </c>
      <c r="O495" s="27">
        <v>1.8000000000000001E-4</v>
      </c>
      <c r="P495" s="35">
        <v>2.5999999999999998E-5</v>
      </c>
      <c r="Q495" s="75">
        <v>2.5000000000000001E-5</v>
      </c>
      <c r="R495" s="81">
        <v>419.52699999999999</v>
      </c>
      <c r="S495" s="63">
        <v>907</v>
      </c>
      <c r="T495" s="82">
        <v>816.30000000000007</v>
      </c>
    </row>
    <row r="496" spans="1:20" ht="16" customHeight="1" x14ac:dyDescent="0.15">
      <c r="A496" s="89" t="s">
        <v>778</v>
      </c>
      <c r="B496" s="90">
        <v>449000</v>
      </c>
      <c r="C496" s="73" t="s">
        <v>877</v>
      </c>
      <c r="D496" s="27" t="s">
        <v>877</v>
      </c>
      <c r="E496" s="27" t="s">
        <v>877</v>
      </c>
      <c r="F496" s="27" t="s">
        <v>877</v>
      </c>
      <c r="G496" s="27" t="s">
        <v>877</v>
      </c>
      <c r="H496" s="27" t="s">
        <v>877</v>
      </c>
      <c r="I496" s="27" t="s">
        <v>877</v>
      </c>
      <c r="J496" s="27" t="s">
        <v>877</v>
      </c>
      <c r="K496" s="27" t="s">
        <v>877</v>
      </c>
      <c r="L496" s="27" t="s">
        <v>877</v>
      </c>
      <c r="M496" s="27" t="s">
        <v>877</v>
      </c>
      <c r="N496" s="27" t="s">
        <v>877</v>
      </c>
      <c r="O496" s="27" t="s">
        <v>877</v>
      </c>
      <c r="P496" s="35" t="s">
        <v>877</v>
      </c>
      <c r="Q496" s="74" t="s">
        <v>877</v>
      </c>
      <c r="R496" s="81">
        <v>1854</v>
      </c>
      <c r="S496" s="63">
        <v>4406</v>
      </c>
      <c r="T496" s="82">
        <v>3965.4</v>
      </c>
    </row>
    <row r="497" spans="1:20" ht="15" customHeight="1" x14ac:dyDescent="0.15">
      <c r="A497" s="89" t="s">
        <v>780</v>
      </c>
      <c r="B497" s="90">
        <v>2.5100000000000001E-3</v>
      </c>
      <c r="C497" s="73">
        <v>4.0999999999999999E-4</v>
      </c>
      <c r="D497" s="27">
        <v>4.2000000000000002E-4</v>
      </c>
      <c r="E497" s="27">
        <v>3.6999999999999999E-4</v>
      </c>
      <c r="F497" s="27">
        <v>2.3000000000000001E-4</v>
      </c>
      <c r="G497" s="27">
        <v>1.2E-4</v>
      </c>
      <c r="H497" s="27">
        <v>3.8000000000000002E-5</v>
      </c>
      <c r="I497" s="27">
        <v>2.1000000000000001E-4</v>
      </c>
      <c r="J497" s="27" t="s">
        <v>877</v>
      </c>
      <c r="K497" s="27" t="s">
        <v>877</v>
      </c>
      <c r="L497" s="27">
        <v>3.3E-4</v>
      </c>
      <c r="M497" s="27">
        <v>3.3E-4</v>
      </c>
      <c r="N497" s="27">
        <v>2.2000000000000001E-4</v>
      </c>
      <c r="O497" s="27">
        <v>7.1000000000000002E-4</v>
      </c>
      <c r="P497" s="35">
        <v>9.6000000000000002E-5</v>
      </c>
      <c r="Q497" s="75">
        <v>9.6000000000000002E-5</v>
      </c>
      <c r="R497" s="81">
        <v>1854</v>
      </c>
      <c r="S497" s="63">
        <v>4406</v>
      </c>
      <c r="T497" s="82">
        <v>3965.4</v>
      </c>
    </row>
    <row r="498" spans="1:20" ht="15" customHeight="1" x14ac:dyDescent="0.15">
      <c r="A498" s="89" t="s">
        <v>782</v>
      </c>
      <c r="B498" s="90">
        <v>21500</v>
      </c>
      <c r="C498" s="73">
        <v>1.6000000000000001E-3</v>
      </c>
      <c r="D498" s="27">
        <v>1.6999999999999999E-3</v>
      </c>
      <c r="E498" s="27">
        <v>1.5E-3</v>
      </c>
      <c r="F498" s="27">
        <v>9.3999999999999997E-4</v>
      </c>
      <c r="G498" s="27">
        <v>4.6000000000000001E-4</v>
      </c>
      <c r="H498" s="27">
        <v>1.6000000000000001E-4</v>
      </c>
      <c r="I498" s="27">
        <v>8.4999999999999995E-4</v>
      </c>
      <c r="J498" s="27" t="s">
        <v>877</v>
      </c>
      <c r="K498" s="27">
        <v>17</v>
      </c>
      <c r="L498" s="27">
        <v>1.2999999999999999E-3</v>
      </c>
      <c r="M498" s="27">
        <v>1.2999999999999999E-3</v>
      </c>
      <c r="N498" s="27">
        <v>9.2000000000000003E-4</v>
      </c>
      <c r="O498" s="27">
        <v>2.8E-3</v>
      </c>
      <c r="P498" s="35">
        <v>3.8999999999999999E-4</v>
      </c>
      <c r="Q498" s="75">
        <v>3.8999999999999999E-4</v>
      </c>
      <c r="R498" s="81">
        <v>1854</v>
      </c>
      <c r="S498" s="63">
        <v>4406</v>
      </c>
      <c r="T498" s="82">
        <v>3965.4</v>
      </c>
    </row>
    <row r="499" spans="1:20" ht="16" customHeight="1" thickBot="1" x14ac:dyDescent="0.2">
      <c r="A499" s="92" t="s">
        <v>784</v>
      </c>
      <c r="B499" s="93">
        <v>1910000</v>
      </c>
      <c r="C499" s="76">
        <v>3.6999999999999998E-5</v>
      </c>
      <c r="D499" s="77">
        <v>3.8000000000000002E-5</v>
      </c>
      <c r="E499" s="77">
        <v>3.3000000000000003E-5</v>
      </c>
      <c r="F499" s="77">
        <v>2.0999999999999999E-5</v>
      </c>
      <c r="G499" s="77">
        <v>9.3000000000000007E-6</v>
      </c>
      <c r="H499" s="77">
        <v>3.1999999999999999E-6</v>
      </c>
      <c r="I499" s="77">
        <v>1.8E-5</v>
      </c>
      <c r="J499" s="78" t="s">
        <v>877</v>
      </c>
      <c r="K499" s="27" t="s">
        <v>877</v>
      </c>
      <c r="L499" s="77">
        <v>3.0000000000000001E-5</v>
      </c>
      <c r="M499" s="77">
        <v>3.0000000000000001E-5</v>
      </c>
      <c r="N499" s="77">
        <v>2.0000000000000002E-5</v>
      </c>
      <c r="O499" s="77">
        <v>6.7000000000000002E-5</v>
      </c>
      <c r="P499" s="77">
        <v>6.9E-6</v>
      </c>
      <c r="Q499" s="79">
        <v>6.9E-6</v>
      </c>
      <c r="R499" s="84">
        <v>1854</v>
      </c>
      <c r="S499" s="85">
        <v>4406</v>
      </c>
      <c r="T499" s="86">
        <v>3965.4</v>
      </c>
    </row>
  </sheetData>
  <mergeCells count="3">
    <mergeCell ref="C1:Q1"/>
    <mergeCell ref="R1:T1"/>
    <mergeCell ref="A1:B1"/>
  </mergeCells>
  <conditionalFormatting sqref="B2:O2 B3:J498 L3:O498">
    <cfRule type="containsErrors" dxfId="105" priority="180">
      <formula>ISERROR(B2)</formula>
    </cfRule>
  </conditionalFormatting>
  <conditionalFormatting sqref="C3:Q499">
    <cfRule type="containsText" dxfId="104" priority="1" operator="containsText" text="no">
      <formula>NOT(ISERROR(SEARCH("no",C3)))</formula>
    </cfRule>
  </conditionalFormatting>
  <conditionalFormatting sqref="K3:K24 K33:K499">
    <cfRule type="containsErrors" dxfId="103" priority="4">
      <formula>ISERROR(K3)</formula>
    </cfRule>
  </conditionalFormatting>
  <conditionalFormatting sqref="K25:K32">
    <cfRule type="containsErrors" dxfId="102" priority="2">
      <formula>ISERROR(K25)</formula>
    </cfRule>
  </conditionalFormatting>
  <conditionalFormatting sqref="P2:P498">
    <cfRule type="containsErrors" dxfId="101" priority="178">
      <formula>ISERROR(P2)</formula>
    </cfRule>
  </conditionalFormatting>
  <conditionalFormatting sqref="Q3:Q7">
    <cfRule type="containsErrors" dxfId="100" priority="142">
      <formula>ISERROR(Q3)</formula>
    </cfRule>
  </conditionalFormatting>
  <conditionalFormatting sqref="Q13">
    <cfRule type="containsErrors" dxfId="99" priority="141">
      <formula>ISERROR(Q13)</formula>
    </cfRule>
  </conditionalFormatting>
  <conditionalFormatting sqref="Q15:Q20">
    <cfRule type="containsErrors" dxfId="98" priority="135">
      <formula>ISERROR(Q15)</formula>
    </cfRule>
  </conditionalFormatting>
  <conditionalFormatting sqref="Q22:Q23">
    <cfRule type="containsErrors" dxfId="97" priority="133">
      <formula>ISERROR(Q22)</formula>
    </cfRule>
  </conditionalFormatting>
  <conditionalFormatting sqref="Q25:Q28">
    <cfRule type="containsErrors" dxfId="96" priority="129">
      <formula>ISERROR(Q25)</formula>
    </cfRule>
  </conditionalFormatting>
  <conditionalFormatting sqref="Q31:Q33">
    <cfRule type="containsErrors" dxfId="95" priority="126">
      <formula>ISERROR(Q31)</formula>
    </cfRule>
  </conditionalFormatting>
  <conditionalFormatting sqref="Q35:Q40">
    <cfRule type="containsErrors" dxfId="94" priority="120">
      <formula>ISERROR(Q35)</formula>
    </cfRule>
  </conditionalFormatting>
  <conditionalFormatting sqref="Q42">
    <cfRule type="containsErrors" dxfId="93" priority="119">
      <formula>ISERROR(Q42)</formula>
    </cfRule>
  </conditionalFormatting>
  <conditionalFormatting sqref="Q47">
    <cfRule type="containsErrors" dxfId="92" priority="118">
      <formula>ISERROR(Q47)</formula>
    </cfRule>
  </conditionalFormatting>
  <conditionalFormatting sqref="Q49">
    <cfRule type="containsErrors" dxfId="91" priority="117">
      <formula>ISERROR(Q49)</formula>
    </cfRule>
  </conditionalFormatting>
  <conditionalFormatting sqref="Q51">
    <cfRule type="containsErrors" dxfId="90" priority="116">
      <formula>ISERROR(Q51)</formula>
    </cfRule>
  </conditionalFormatting>
  <conditionalFormatting sqref="Q54:Q58">
    <cfRule type="containsErrors" dxfId="89" priority="106">
      <formula>ISERROR(Q54)</formula>
    </cfRule>
  </conditionalFormatting>
  <conditionalFormatting sqref="Q62">
    <cfRule type="containsErrors" dxfId="88" priority="105">
      <formula>ISERROR(Q62)</formula>
    </cfRule>
  </conditionalFormatting>
  <conditionalFormatting sqref="Q64:Q66">
    <cfRule type="containsErrors" dxfId="87" priority="102">
      <formula>ISERROR(Q64)</formula>
    </cfRule>
  </conditionalFormatting>
  <conditionalFormatting sqref="Q68">
    <cfRule type="containsErrors" dxfId="86" priority="101">
      <formula>ISERROR(Q68)</formula>
    </cfRule>
  </conditionalFormatting>
  <conditionalFormatting sqref="Q71:Q72">
    <cfRule type="containsErrors" dxfId="85" priority="111">
      <formula>ISERROR(Q71)</formula>
    </cfRule>
  </conditionalFormatting>
  <conditionalFormatting sqref="Q76:Q80">
    <cfRule type="containsErrors" dxfId="84" priority="112">
      <formula>ISERROR(Q76)</formula>
    </cfRule>
  </conditionalFormatting>
  <conditionalFormatting sqref="Q85:Q89">
    <cfRule type="containsErrors" dxfId="83" priority="110">
      <formula>ISERROR(Q85)</formula>
    </cfRule>
  </conditionalFormatting>
  <conditionalFormatting sqref="Q95:Q98">
    <cfRule type="containsErrors" dxfId="82" priority="109">
      <formula>ISERROR(Q95)</formula>
    </cfRule>
  </conditionalFormatting>
  <conditionalFormatting sqref="Q103:Q104">
    <cfRule type="containsErrors" dxfId="81" priority="100">
      <formula>ISERROR(Q103)</formula>
    </cfRule>
  </conditionalFormatting>
  <conditionalFormatting sqref="Q106:Q108">
    <cfRule type="containsErrors" dxfId="80" priority="99">
      <formula>ISERROR(Q106)</formula>
    </cfRule>
  </conditionalFormatting>
  <conditionalFormatting sqref="Q110">
    <cfRule type="containsErrors" dxfId="79" priority="98">
      <formula>ISERROR(Q110)</formula>
    </cfRule>
  </conditionalFormatting>
  <conditionalFormatting sqref="Q112">
    <cfRule type="containsErrors" dxfId="78" priority="97">
      <formula>ISERROR(Q112)</formula>
    </cfRule>
  </conditionalFormatting>
  <conditionalFormatting sqref="Q116">
    <cfRule type="containsErrors" dxfId="77" priority="96">
      <formula>ISERROR(Q116)</formula>
    </cfRule>
  </conditionalFormatting>
  <conditionalFormatting sqref="Q119:Q122">
    <cfRule type="containsErrors" dxfId="76" priority="95">
      <formula>ISERROR(Q119)</formula>
    </cfRule>
  </conditionalFormatting>
  <conditionalFormatting sqref="Q124">
    <cfRule type="containsErrors" dxfId="75" priority="94">
      <formula>ISERROR(Q124)</formula>
    </cfRule>
  </conditionalFormatting>
  <conditionalFormatting sqref="Q126">
    <cfRule type="containsErrors" dxfId="74" priority="93">
      <formula>ISERROR(Q126)</formula>
    </cfRule>
  </conditionalFormatting>
  <conditionalFormatting sqref="Q131:Q132">
    <cfRule type="containsErrors" dxfId="73" priority="91">
      <formula>ISERROR(Q131)</formula>
    </cfRule>
  </conditionalFormatting>
  <conditionalFormatting sqref="Q136:Q138">
    <cfRule type="containsErrors" dxfId="72" priority="88">
      <formula>ISERROR(Q136)</formula>
    </cfRule>
  </conditionalFormatting>
  <conditionalFormatting sqref="Q142:Q144">
    <cfRule type="containsErrors" dxfId="71" priority="85">
      <formula>ISERROR(Q142)</formula>
    </cfRule>
  </conditionalFormatting>
  <conditionalFormatting sqref="Q147">
    <cfRule type="containsErrors" dxfId="70" priority="84">
      <formula>ISERROR(Q147)</formula>
    </cfRule>
  </conditionalFormatting>
  <conditionalFormatting sqref="Q150:Q152">
    <cfRule type="containsErrors" dxfId="69" priority="81">
      <formula>ISERROR(Q150)</formula>
    </cfRule>
  </conditionalFormatting>
  <conditionalFormatting sqref="Q157">
    <cfRule type="containsErrors" dxfId="68" priority="80">
      <formula>ISERROR(Q157)</formula>
    </cfRule>
  </conditionalFormatting>
  <conditionalFormatting sqref="Q161:Q163">
    <cfRule type="containsErrors" dxfId="67" priority="77">
      <formula>ISERROR(Q161)</formula>
    </cfRule>
  </conditionalFormatting>
  <conditionalFormatting sqref="Q167:Q168">
    <cfRule type="containsErrors" dxfId="66" priority="75">
      <formula>ISERROR(Q167)</formula>
    </cfRule>
  </conditionalFormatting>
  <conditionalFormatting sqref="Q173">
    <cfRule type="containsErrors" dxfId="65" priority="74">
      <formula>ISERROR(Q173)</formula>
    </cfRule>
  </conditionalFormatting>
  <conditionalFormatting sqref="Q175:Q179">
    <cfRule type="containsErrors" dxfId="64" priority="73">
      <formula>ISERROR(Q175)</formula>
    </cfRule>
  </conditionalFormatting>
  <conditionalFormatting sqref="Q181:Q187">
    <cfRule type="containsErrors" dxfId="63" priority="72">
      <formula>ISERROR(Q181)</formula>
    </cfRule>
  </conditionalFormatting>
  <conditionalFormatting sqref="Q189:Q191">
    <cfRule type="containsErrors" dxfId="62" priority="71">
      <formula>ISERROR(Q189)</formula>
    </cfRule>
  </conditionalFormatting>
  <conditionalFormatting sqref="Q196">
    <cfRule type="containsErrors" dxfId="61" priority="70">
      <formula>ISERROR(Q196)</formula>
    </cfRule>
  </conditionalFormatting>
  <conditionalFormatting sqref="Q203">
    <cfRule type="containsErrors" dxfId="60" priority="69">
      <formula>ISERROR(Q203)</formula>
    </cfRule>
  </conditionalFormatting>
  <conditionalFormatting sqref="Q205">
    <cfRule type="containsErrors" dxfId="59" priority="68">
      <formula>ISERROR(Q205)</formula>
    </cfRule>
  </conditionalFormatting>
  <conditionalFormatting sqref="Q207:Q212">
    <cfRule type="containsErrors" dxfId="58" priority="67">
      <formula>ISERROR(Q207)</formula>
    </cfRule>
  </conditionalFormatting>
  <conditionalFormatting sqref="Q217">
    <cfRule type="containsErrors" dxfId="57" priority="66">
      <formula>ISERROR(Q217)</formula>
    </cfRule>
  </conditionalFormatting>
  <conditionalFormatting sqref="Q219:Q220">
    <cfRule type="containsErrors" dxfId="56" priority="65">
      <formula>ISERROR(Q219)</formula>
    </cfRule>
  </conditionalFormatting>
  <conditionalFormatting sqref="Q223:Q224">
    <cfRule type="containsErrors" dxfId="55" priority="64">
      <formula>ISERROR(Q223)</formula>
    </cfRule>
  </conditionalFormatting>
  <conditionalFormatting sqref="Q231:Q233">
    <cfRule type="containsErrors" dxfId="54" priority="63">
      <formula>ISERROR(Q231)</formula>
    </cfRule>
  </conditionalFormatting>
  <conditionalFormatting sqref="Q235:Q237">
    <cfRule type="containsErrors" dxfId="53" priority="62">
      <formula>ISERROR(Q235)</formula>
    </cfRule>
  </conditionalFormatting>
  <conditionalFormatting sqref="Q240:Q244">
    <cfRule type="containsErrors" dxfId="52" priority="61">
      <formula>ISERROR(Q240)</formula>
    </cfRule>
  </conditionalFormatting>
  <conditionalFormatting sqref="Q246">
    <cfRule type="containsErrors" dxfId="51" priority="58">
      <formula>ISERROR(Q246)</formula>
    </cfRule>
  </conditionalFormatting>
  <conditionalFormatting sqref="Q248:Q249">
    <cfRule type="containsErrors" dxfId="50" priority="56">
      <formula>ISERROR(Q248)</formula>
    </cfRule>
  </conditionalFormatting>
  <conditionalFormatting sqref="Q252">
    <cfRule type="containsErrors" dxfId="49" priority="55">
      <formula>ISERROR(Q252)</formula>
    </cfRule>
  </conditionalFormatting>
  <conditionalFormatting sqref="Q256">
    <cfRule type="containsErrors" dxfId="48" priority="54">
      <formula>ISERROR(Q256)</formula>
    </cfRule>
  </conditionalFormatting>
  <conditionalFormatting sqref="Q261">
    <cfRule type="containsErrors" dxfId="47" priority="53">
      <formula>ISERROR(Q261)</formula>
    </cfRule>
  </conditionalFormatting>
  <conditionalFormatting sqref="Q263:Q267">
    <cfRule type="containsErrors" dxfId="46" priority="60">
      <formula>ISERROR(Q263)</formula>
    </cfRule>
  </conditionalFormatting>
  <conditionalFormatting sqref="Q269:Q274">
    <cfRule type="containsErrors" dxfId="45" priority="59">
      <formula>ISERROR(Q269)</formula>
    </cfRule>
  </conditionalFormatting>
  <conditionalFormatting sqref="Q279">
    <cfRule type="containsErrors" dxfId="44" priority="52">
      <formula>ISERROR(Q279)</formula>
    </cfRule>
  </conditionalFormatting>
  <conditionalFormatting sqref="Q281:Q284">
    <cfRule type="containsErrors" dxfId="43" priority="49">
      <formula>ISERROR(Q281)</formula>
    </cfRule>
  </conditionalFormatting>
  <conditionalFormatting sqref="Q286:Q294">
    <cfRule type="containsErrors" dxfId="42" priority="48">
      <formula>ISERROR(Q286)</formula>
    </cfRule>
  </conditionalFormatting>
  <conditionalFormatting sqref="Q298:Q302">
    <cfRule type="containsErrors" dxfId="41" priority="47">
      <formula>ISERROR(Q298)</formula>
    </cfRule>
  </conditionalFormatting>
  <conditionalFormatting sqref="Q304">
    <cfRule type="containsErrors" dxfId="40" priority="50">
      <formula>ISERROR(Q304)</formula>
    </cfRule>
  </conditionalFormatting>
  <conditionalFormatting sqref="Q310:Q315">
    <cfRule type="containsErrors" dxfId="39" priority="46">
      <formula>ISERROR(Q310)</formula>
    </cfRule>
  </conditionalFormatting>
  <conditionalFormatting sqref="Q317:Q319">
    <cfRule type="containsErrors" dxfId="38" priority="45">
      <formula>ISERROR(Q317)</formula>
    </cfRule>
  </conditionalFormatting>
  <conditionalFormatting sqref="Q323">
    <cfRule type="containsErrors" dxfId="37" priority="51">
      <formula>ISERROR(Q323)</formula>
    </cfRule>
  </conditionalFormatting>
  <conditionalFormatting sqref="Q330:Q331">
    <cfRule type="containsErrors" dxfId="36" priority="43">
      <formula>ISERROR(Q330)</formula>
    </cfRule>
  </conditionalFormatting>
  <conditionalFormatting sqref="Q333:Q334">
    <cfRule type="containsErrors" dxfId="35" priority="41">
      <formula>ISERROR(Q333)</formula>
    </cfRule>
  </conditionalFormatting>
  <conditionalFormatting sqref="Q338:Q343">
    <cfRule type="containsErrors" dxfId="34" priority="36">
      <formula>ISERROR(Q338)</formula>
    </cfRule>
  </conditionalFormatting>
  <conditionalFormatting sqref="Q345">
    <cfRule type="containsErrors" dxfId="33" priority="40">
      <formula>ISERROR(Q345)</formula>
    </cfRule>
  </conditionalFormatting>
  <conditionalFormatting sqref="Q347:Q348">
    <cfRule type="containsErrors" dxfId="32" priority="38">
      <formula>ISERROR(Q347)</formula>
    </cfRule>
  </conditionalFormatting>
  <conditionalFormatting sqref="Q354">
    <cfRule type="containsErrors" dxfId="31" priority="37">
      <formula>ISERROR(Q354)</formula>
    </cfRule>
  </conditionalFormatting>
  <conditionalFormatting sqref="Q356:Q362">
    <cfRule type="containsErrors" dxfId="30" priority="35">
      <formula>ISERROR(Q356)</formula>
    </cfRule>
  </conditionalFormatting>
  <conditionalFormatting sqref="Q364:Q369">
    <cfRule type="containsErrors" dxfId="29" priority="34">
      <formula>ISERROR(Q364)</formula>
    </cfRule>
  </conditionalFormatting>
  <conditionalFormatting sqref="Q372:Q374">
    <cfRule type="containsErrors" dxfId="28" priority="33">
      <formula>ISERROR(Q372)</formula>
    </cfRule>
  </conditionalFormatting>
  <conditionalFormatting sqref="Q376:Q377">
    <cfRule type="containsErrors" dxfId="27" priority="31">
      <formula>ISERROR(Q376)</formula>
    </cfRule>
  </conditionalFormatting>
  <conditionalFormatting sqref="Q380:Q382">
    <cfRule type="containsErrors" dxfId="26" priority="28">
      <formula>ISERROR(Q380)</formula>
    </cfRule>
  </conditionalFormatting>
  <conditionalFormatting sqref="Q384">
    <cfRule type="containsErrors" dxfId="25" priority="27">
      <formula>ISERROR(Q384)</formula>
    </cfRule>
  </conditionalFormatting>
  <conditionalFormatting sqref="Q387">
    <cfRule type="containsErrors" dxfId="24" priority="26">
      <formula>ISERROR(Q387)</formula>
    </cfRule>
  </conditionalFormatting>
  <conditionalFormatting sqref="Q389">
    <cfRule type="containsErrors" dxfId="23" priority="25">
      <formula>ISERROR(Q389)</formula>
    </cfRule>
  </conditionalFormatting>
  <conditionalFormatting sqref="Q391:Q397">
    <cfRule type="containsErrors" dxfId="22" priority="19">
      <formula>ISERROR(Q391)</formula>
    </cfRule>
  </conditionalFormatting>
  <conditionalFormatting sqref="Q400">
    <cfRule type="containsErrors" dxfId="21" priority="24">
      <formula>ISERROR(Q400)</formula>
    </cfRule>
  </conditionalFormatting>
  <conditionalFormatting sqref="Q405:Q406">
    <cfRule type="containsErrors" dxfId="20" priority="22">
      <formula>ISERROR(Q405)</formula>
    </cfRule>
  </conditionalFormatting>
  <conditionalFormatting sqref="Q408">
    <cfRule type="containsErrors" dxfId="19" priority="21">
      <formula>ISERROR(Q408)</formula>
    </cfRule>
  </conditionalFormatting>
  <conditionalFormatting sqref="Q411">
    <cfRule type="containsErrors" dxfId="18" priority="20">
      <formula>ISERROR(Q411)</formula>
    </cfRule>
  </conditionalFormatting>
  <conditionalFormatting sqref="Q414:Q418">
    <cfRule type="containsErrors" dxfId="17" priority="18">
      <formula>ISERROR(Q414)</formula>
    </cfRule>
  </conditionalFormatting>
  <conditionalFormatting sqref="Q421:Q428">
    <cfRule type="containsErrors" dxfId="16" priority="17">
      <formula>ISERROR(Q421)</formula>
    </cfRule>
  </conditionalFormatting>
  <conditionalFormatting sqref="Q438:Q442">
    <cfRule type="containsErrors" dxfId="15" priority="152">
      <formula>ISERROR(Q438)</formula>
    </cfRule>
  </conditionalFormatting>
  <conditionalFormatting sqref="Q447">
    <cfRule type="containsErrors" dxfId="14" priority="157">
      <formula>ISERROR(Q447)</formula>
    </cfRule>
  </conditionalFormatting>
  <conditionalFormatting sqref="Q449">
    <cfRule type="containsErrors" dxfId="13" priority="158">
      <formula>ISERROR(Q449)</formula>
    </cfRule>
  </conditionalFormatting>
  <conditionalFormatting sqref="Q451:Q457">
    <cfRule type="containsErrors" dxfId="12" priority="159">
      <formula>ISERROR(Q451)</formula>
    </cfRule>
  </conditionalFormatting>
  <conditionalFormatting sqref="Q465:Q466">
    <cfRule type="containsErrors" dxfId="11" priority="166">
      <formula>ISERROR(Q465)</formula>
    </cfRule>
  </conditionalFormatting>
  <conditionalFormatting sqref="Q468:Q469">
    <cfRule type="containsErrors" dxfId="10" priority="168">
      <formula>ISERROR(Q468)</formula>
    </cfRule>
  </conditionalFormatting>
  <conditionalFormatting sqref="Q474:Q476">
    <cfRule type="containsErrors" dxfId="9" priority="170">
      <formula>ISERROR(Q474)</formula>
    </cfRule>
  </conditionalFormatting>
  <conditionalFormatting sqref="Q485">
    <cfRule type="containsErrors" dxfId="8" priority="173">
      <formula>ISERROR(Q485)</formula>
    </cfRule>
  </conditionalFormatting>
  <conditionalFormatting sqref="Q487">
    <cfRule type="containsErrors" dxfId="7" priority="174">
      <formula>ISERROR(Q487)</formula>
    </cfRule>
  </conditionalFormatting>
  <conditionalFormatting sqref="Q492:Q493">
    <cfRule type="containsErrors" dxfId="6" priority="175">
      <formula>ISERROR(Q492)</formula>
    </cfRule>
  </conditionalFormatting>
  <conditionalFormatting sqref="Q496">
    <cfRule type="containsErrors" dxfId="5" priority="177">
      <formula>ISERROR(Q496)</formula>
    </cfRule>
  </conditionalFormatting>
  <conditionalFormatting sqref="Q499">
    <cfRule type="containsErrors" dxfId="4" priority="113">
      <formula>ISERROR(Q499)</formula>
    </cfRule>
  </conditionalFormatting>
  <conditionalFormatting sqref="S37:T38">
    <cfRule type="containsErrors" dxfId="3" priority="11">
      <formula>ISERROR(S37)</formula>
    </cfRule>
  </conditionalFormatting>
  <conditionalFormatting sqref="S58:T58">
    <cfRule type="containsErrors" dxfId="2" priority="9">
      <formula>ISERROR(S58)</formula>
    </cfRule>
  </conditionalFormatting>
  <conditionalFormatting sqref="S86:T89">
    <cfRule type="containsErrors" dxfId="1" priority="7">
      <formula>ISERROR(S86)</formula>
    </cfRule>
  </conditionalFormatting>
  <conditionalFormatting sqref="S136:T137">
    <cfRule type="containsErrors" dxfId="0" priority="5">
      <formula>ISERROR(S136)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60"/>
  <sheetViews>
    <sheetView zoomScaleNormal="100" workbookViewId="0">
      <selection activeCell="K21" sqref="K21"/>
    </sheetView>
  </sheetViews>
  <sheetFormatPr baseColWidth="10" defaultColWidth="8.83203125" defaultRowHeight="20" customHeight="1" x14ac:dyDescent="0.15"/>
  <cols>
    <col min="1" max="20" width="30.6640625" style="11" customWidth="1"/>
    <col min="21" max="23" width="8.83203125" style="11" customWidth="1"/>
    <col min="24" max="16384" width="8.83203125" style="11"/>
  </cols>
  <sheetData>
    <row r="1" spans="1:20" ht="20" customHeight="1" x14ac:dyDescent="0.2">
      <c r="A1" t="s">
        <v>879</v>
      </c>
      <c r="B1" t="s">
        <v>880</v>
      </c>
      <c r="C1" t="s">
        <v>881</v>
      </c>
      <c r="D1" t="s">
        <v>882</v>
      </c>
      <c r="E1" t="s">
        <v>860</v>
      </c>
      <c r="F1" t="s">
        <v>861</v>
      </c>
      <c r="G1" t="s">
        <v>862</v>
      </c>
      <c r="H1" t="s">
        <v>883</v>
      </c>
      <c r="I1" s="21" t="s">
        <v>884</v>
      </c>
      <c r="J1" s="16" t="s">
        <v>885</v>
      </c>
      <c r="K1" t="s">
        <v>10</v>
      </c>
      <c r="L1" t="s">
        <v>886</v>
      </c>
      <c r="M1" s="21" t="s">
        <v>887</v>
      </c>
      <c r="N1" s="70" t="s">
        <v>865</v>
      </c>
      <c r="O1" t="s">
        <v>866</v>
      </c>
      <c r="P1" s="20" t="s">
        <v>867</v>
      </c>
      <c r="Q1" s="16" t="s">
        <v>888</v>
      </c>
      <c r="R1" s="16" t="s">
        <v>871</v>
      </c>
      <c r="S1" t="s">
        <v>889</v>
      </c>
      <c r="T1" t="s">
        <v>872</v>
      </c>
    </row>
    <row r="2" spans="1:20" ht="20" customHeight="1" x14ac:dyDescent="0.2">
      <c r="A2" t="s">
        <v>880</v>
      </c>
      <c r="B2" t="s">
        <v>890</v>
      </c>
      <c r="C2" t="s">
        <v>891</v>
      </c>
      <c r="D2" t="s">
        <v>892</v>
      </c>
      <c r="E2" t="s">
        <v>893</v>
      </c>
      <c r="F2" t="s">
        <v>894</v>
      </c>
      <c r="G2" s="68" t="s">
        <v>895</v>
      </c>
      <c r="H2" s="69" t="s">
        <v>896</v>
      </c>
      <c r="I2" s="24" t="s">
        <v>897</v>
      </c>
      <c r="J2" s="16" t="s">
        <v>898</v>
      </c>
      <c r="K2" t="s">
        <v>899</v>
      </c>
      <c r="L2" t="s">
        <v>900</v>
      </c>
      <c r="M2" s="24" t="s">
        <v>901</v>
      </c>
      <c r="N2" s="24" t="s">
        <v>902</v>
      </c>
      <c r="O2" t="s">
        <v>866</v>
      </c>
      <c r="P2" s="23" t="s">
        <v>884</v>
      </c>
      <c r="Q2" s="16" t="s">
        <v>903</v>
      </c>
      <c r="R2" s="16" t="s">
        <v>904</v>
      </c>
      <c r="S2" t="s">
        <v>889</v>
      </c>
      <c r="T2" t="s">
        <v>905</v>
      </c>
    </row>
    <row r="3" spans="1:20" ht="20" customHeight="1" x14ac:dyDescent="0.2">
      <c r="A3" t="s">
        <v>906</v>
      </c>
      <c r="C3" t="s">
        <v>907</v>
      </c>
      <c r="E3" t="s">
        <v>908</v>
      </c>
      <c r="G3" s="68" t="s">
        <v>909</v>
      </c>
      <c r="H3" s="69"/>
      <c r="I3" s="16" t="s">
        <v>910</v>
      </c>
      <c r="K3" t="s">
        <v>911</v>
      </c>
      <c r="M3" s="16" t="s">
        <v>912</v>
      </c>
      <c r="P3" s="11" t="s">
        <v>887</v>
      </c>
      <c r="Q3" s="16" t="s">
        <v>913</v>
      </c>
      <c r="R3" s="16"/>
      <c r="T3" t="s">
        <v>914</v>
      </c>
    </row>
    <row r="4" spans="1:20" ht="20" customHeight="1" x14ac:dyDescent="0.2">
      <c r="A4" t="s">
        <v>915</v>
      </c>
      <c r="C4" t="s">
        <v>916</v>
      </c>
      <c r="G4" s="68" t="s">
        <v>917</v>
      </c>
      <c r="H4" s="69"/>
      <c r="I4" s="24" t="s">
        <v>918</v>
      </c>
      <c r="K4" t="s">
        <v>919</v>
      </c>
      <c r="M4" s="24" t="s">
        <v>920</v>
      </c>
      <c r="P4" s="22" t="s">
        <v>885</v>
      </c>
      <c r="Q4" s="16" t="s">
        <v>921</v>
      </c>
      <c r="R4" s="16"/>
      <c r="T4" t="s">
        <v>922</v>
      </c>
    </row>
    <row r="5" spans="1:20" ht="20" customHeight="1" x14ac:dyDescent="0.2">
      <c r="A5" t="s">
        <v>860</v>
      </c>
      <c r="C5" t="s">
        <v>923</v>
      </c>
      <c r="G5" s="68" t="s">
        <v>924</v>
      </c>
      <c r="H5" s="69"/>
      <c r="I5" s="16" t="s">
        <v>925</v>
      </c>
      <c r="K5" t="s">
        <v>926</v>
      </c>
      <c r="P5" s="11" t="s">
        <v>888</v>
      </c>
      <c r="Q5" s="16" t="s">
        <v>927</v>
      </c>
      <c r="R5" s="16"/>
      <c r="T5" t="s">
        <v>928</v>
      </c>
    </row>
    <row r="6" spans="1:20" ht="20" customHeight="1" x14ac:dyDescent="0.2">
      <c r="A6" t="s">
        <v>861</v>
      </c>
      <c r="C6" t="s">
        <v>929</v>
      </c>
      <c r="G6" s="68" t="s">
        <v>930</v>
      </c>
      <c r="H6" s="69"/>
      <c r="I6" s="24" t="s">
        <v>931</v>
      </c>
      <c r="K6" t="s">
        <v>932</v>
      </c>
      <c r="Q6" s="16" t="s">
        <v>933</v>
      </c>
      <c r="R6" s="16"/>
      <c r="T6" t="s">
        <v>934</v>
      </c>
    </row>
    <row r="7" spans="1:20" ht="20" customHeight="1" x14ac:dyDescent="0.2">
      <c r="A7" t="s">
        <v>862</v>
      </c>
      <c r="C7" t="s">
        <v>935</v>
      </c>
      <c r="G7" s="68" t="s">
        <v>936</v>
      </c>
      <c r="H7" s="69"/>
      <c r="I7" s="16" t="s">
        <v>937</v>
      </c>
      <c r="K7" t="s">
        <v>938</v>
      </c>
      <c r="Q7" s="16" t="s">
        <v>939</v>
      </c>
      <c r="R7" s="16"/>
      <c r="T7" t="s">
        <v>940</v>
      </c>
    </row>
    <row r="8" spans="1:20" ht="20" customHeight="1" x14ac:dyDescent="0.2">
      <c r="A8" t="s">
        <v>941</v>
      </c>
      <c r="C8" t="s">
        <v>942</v>
      </c>
      <c r="G8" s="68" t="s">
        <v>943</v>
      </c>
      <c r="H8" s="69"/>
      <c r="I8" s="24" t="s">
        <v>944</v>
      </c>
      <c r="K8" t="s">
        <v>945</v>
      </c>
      <c r="Q8" s="16" t="s">
        <v>946</v>
      </c>
      <c r="R8" s="16"/>
      <c r="T8" t="s">
        <v>947</v>
      </c>
    </row>
    <row r="9" spans="1:20" ht="20" customHeight="1" x14ac:dyDescent="0.2">
      <c r="A9" t="s">
        <v>10</v>
      </c>
      <c r="C9" t="s">
        <v>948</v>
      </c>
      <c r="G9" s="68" t="s">
        <v>949</v>
      </c>
      <c r="H9" s="69"/>
      <c r="I9" s="16" t="s">
        <v>950</v>
      </c>
      <c r="K9" t="s">
        <v>951</v>
      </c>
      <c r="Q9" s="16" t="s">
        <v>952</v>
      </c>
      <c r="R9" s="16"/>
      <c r="T9" t="s">
        <v>953</v>
      </c>
    </row>
    <row r="10" spans="1:20" ht="20" customHeight="1" x14ac:dyDescent="0.2">
      <c r="A10" t="s">
        <v>954</v>
      </c>
      <c r="I10" s="24" t="s">
        <v>955</v>
      </c>
      <c r="K10" t="s">
        <v>956</v>
      </c>
      <c r="T10" t="s">
        <v>957</v>
      </c>
    </row>
    <row r="11" spans="1:20" ht="20" customHeight="1" x14ac:dyDescent="0.2">
      <c r="A11" t="s">
        <v>865</v>
      </c>
      <c r="I11" s="16" t="s">
        <v>958</v>
      </c>
      <c r="K11" t="s">
        <v>959</v>
      </c>
      <c r="T11" t="s">
        <v>960</v>
      </c>
    </row>
    <row r="12" spans="1:20" ht="20" customHeight="1" x14ac:dyDescent="0.2">
      <c r="A12" t="s">
        <v>866</v>
      </c>
      <c r="I12" s="24" t="s">
        <v>961</v>
      </c>
      <c r="K12" t="s">
        <v>962</v>
      </c>
    </row>
    <row r="13" spans="1:20" ht="20" customHeight="1" x14ac:dyDescent="0.2">
      <c r="A13" t="s">
        <v>867</v>
      </c>
      <c r="I13" s="16" t="s">
        <v>963</v>
      </c>
      <c r="K13" t="s">
        <v>964</v>
      </c>
    </row>
    <row r="14" spans="1:20" ht="20" customHeight="1" x14ac:dyDescent="0.2">
      <c r="A14" t="s">
        <v>871</v>
      </c>
      <c r="I14" s="24" t="s">
        <v>965</v>
      </c>
      <c r="K14" t="s">
        <v>966</v>
      </c>
    </row>
    <row r="15" spans="1:20" ht="20" customHeight="1" x14ac:dyDescent="0.2">
      <c r="A15" t="s">
        <v>967</v>
      </c>
      <c r="I15" s="16" t="s">
        <v>968</v>
      </c>
      <c r="K15" t="s">
        <v>969</v>
      </c>
    </row>
    <row r="16" spans="1:20" ht="20" customHeight="1" x14ac:dyDescent="0.2">
      <c r="A16" t="s">
        <v>872</v>
      </c>
      <c r="I16" s="24" t="s">
        <v>970</v>
      </c>
      <c r="K16" t="s">
        <v>971</v>
      </c>
    </row>
    <row r="17" spans="9:11" ht="20" customHeight="1" x14ac:dyDescent="0.2">
      <c r="I17" s="16" t="s">
        <v>972</v>
      </c>
      <c r="K17" t="s">
        <v>973</v>
      </c>
    </row>
    <row r="18" spans="9:11" ht="20" customHeight="1" x14ac:dyDescent="0.2">
      <c r="I18" s="24" t="s">
        <v>974</v>
      </c>
      <c r="K18" t="s">
        <v>975</v>
      </c>
    </row>
    <row r="19" spans="9:11" ht="20" customHeight="1" x14ac:dyDescent="0.2">
      <c r="I19" s="16" t="s">
        <v>976</v>
      </c>
      <c r="K19" t="s">
        <v>977</v>
      </c>
    </row>
    <row r="20" spans="9:11" ht="20" customHeight="1" x14ac:dyDescent="0.2">
      <c r="I20" s="24" t="s">
        <v>978</v>
      </c>
      <c r="K20" t="s">
        <v>979</v>
      </c>
    </row>
    <row r="21" spans="9:11" ht="20" customHeight="1" x14ac:dyDescent="0.2">
      <c r="I21" s="16" t="s">
        <v>980</v>
      </c>
      <c r="K21" t="s">
        <v>12</v>
      </c>
    </row>
    <row r="22" spans="9:11" ht="20" customHeight="1" x14ac:dyDescent="0.15">
      <c r="I22" s="24" t="s">
        <v>981</v>
      </c>
    </row>
    <row r="23" spans="9:11" ht="20" customHeight="1" x14ac:dyDescent="0.15">
      <c r="I23" s="16" t="s">
        <v>982</v>
      </c>
    </row>
    <row r="24" spans="9:11" ht="20" customHeight="1" x14ac:dyDescent="0.15">
      <c r="I24" s="24" t="s">
        <v>983</v>
      </c>
    </row>
    <row r="25" spans="9:11" ht="20" customHeight="1" x14ac:dyDescent="0.15">
      <c r="I25" s="16" t="s">
        <v>984</v>
      </c>
    </row>
    <row r="26" spans="9:11" ht="20" customHeight="1" x14ac:dyDescent="0.15">
      <c r="I26" s="24" t="s">
        <v>985</v>
      </c>
    </row>
    <row r="27" spans="9:11" ht="20" customHeight="1" x14ac:dyDescent="0.15">
      <c r="I27" s="16" t="s">
        <v>986</v>
      </c>
    </row>
    <row r="28" spans="9:11" ht="20" customHeight="1" x14ac:dyDescent="0.15">
      <c r="I28" s="24" t="s">
        <v>987</v>
      </c>
    </row>
    <row r="29" spans="9:11" ht="20" customHeight="1" x14ac:dyDescent="0.15">
      <c r="I29" s="16" t="s">
        <v>988</v>
      </c>
    </row>
    <row r="30" spans="9:11" ht="20" customHeight="1" x14ac:dyDescent="0.15">
      <c r="I30" s="24" t="s">
        <v>989</v>
      </c>
    </row>
    <row r="31" spans="9:11" ht="20" customHeight="1" x14ac:dyDescent="0.15">
      <c r="I31" s="16" t="s">
        <v>990</v>
      </c>
    </row>
    <row r="32" spans="9:11" ht="20" customHeight="1" x14ac:dyDescent="0.15">
      <c r="I32" s="24" t="s">
        <v>991</v>
      </c>
    </row>
    <row r="33" spans="9:9" ht="20" customHeight="1" x14ac:dyDescent="0.15">
      <c r="I33" s="16" t="s">
        <v>992</v>
      </c>
    </row>
    <row r="34" spans="9:9" ht="20" customHeight="1" x14ac:dyDescent="0.15">
      <c r="I34" s="24" t="s">
        <v>993</v>
      </c>
    </row>
    <row r="35" spans="9:9" ht="20" customHeight="1" x14ac:dyDescent="0.15">
      <c r="I35" s="16" t="s">
        <v>994</v>
      </c>
    </row>
    <row r="36" spans="9:9" ht="20" customHeight="1" x14ac:dyDescent="0.15">
      <c r="I36" s="24" t="s">
        <v>995</v>
      </c>
    </row>
    <row r="37" spans="9:9" ht="20" customHeight="1" x14ac:dyDescent="0.15">
      <c r="I37" s="16" t="s">
        <v>996</v>
      </c>
    </row>
    <row r="38" spans="9:9" ht="20" customHeight="1" x14ac:dyDescent="0.15">
      <c r="I38" s="24" t="s">
        <v>997</v>
      </c>
    </row>
    <row r="39" spans="9:9" ht="20" customHeight="1" x14ac:dyDescent="0.15">
      <c r="I39" s="16" t="s">
        <v>998</v>
      </c>
    </row>
    <row r="40" spans="9:9" ht="20" customHeight="1" x14ac:dyDescent="0.15">
      <c r="I40" s="24" t="s">
        <v>999</v>
      </c>
    </row>
    <row r="41" spans="9:9" ht="20" customHeight="1" x14ac:dyDescent="0.15">
      <c r="I41" s="16" t="s">
        <v>1000</v>
      </c>
    </row>
    <row r="42" spans="9:9" ht="20" customHeight="1" x14ac:dyDescent="0.15">
      <c r="I42" s="24" t="s">
        <v>1001</v>
      </c>
    </row>
    <row r="43" spans="9:9" ht="20" customHeight="1" x14ac:dyDescent="0.15">
      <c r="I43" s="16" t="s">
        <v>1002</v>
      </c>
    </row>
    <row r="44" spans="9:9" ht="20" customHeight="1" x14ac:dyDescent="0.15">
      <c r="I44" s="24" t="s">
        <v>1003</v>
      </c>
    </row>
    <row r="45" spans="9:9" ht="20" customHeight="1" x14ac:dyDescent="0.15">
      <c r="I45" s="16" t="s">
        <v>1004</v>
      </c>
    </row>
    <row r="46" spans="9:9" ht="20" customHeight="1" x14ac:dyDescent="0.15">
      <c r="I46" s="24" t="s">
        <v>1005</v>
      </c>
    </row>
    <row r="47" spans="9:9" ht="20" customHeight="1" x14ac:dyDescent="0.15">
      <c r="I47" s="16" t="s">
        <v>1006</v>
      </c>
    </row>
    <row r="48" spans="9:9" ht="20" customHeight="1" x14ac:dyDescent="0.15">
      <c r="I48" s="24" t="s">
        <v>1007</v>
      </c>
    </row>
    <row r="49" spans="9:9" ht="20" customHeight="1" x14ac:dyDescent="0.15">
      <c r="I49" s="16" t="s">
        <v>1008</v>
      </c>
    </row>
    <row r="50" spans="9:9" ht="20" customHeight="1" x14ac:dyDescent="0.15">
      <c r="I50" s="24" t="s">
        <v>1009</v>
      </c>
    </row>
    <row r="51" spans="9:9" ht="20" customHeight="1" x14ac:dyDescent="0.15">
      <c r="I51" s="16" t="s">
        <v>1010</v>
      </c>
    </row>
    <row r="52" spans="9:9" ht="20" customHeight="1" x14ac:dyDescent="0.15">
      <c r="I52" s="24" t="s">
        <v>1011</v>
      </c>
    </row>
    <row r="53" spans="9:9" ht="20" customHeight="1" x14ac:dyDescent="0.15">
      <c r="I53" s="16" t="s">
        <v>1012</v>
      </c>
    </row>
    <row r="54" spans="9:9" ht="20" customHeight="1" x14ac:dyDescent="0.15">
      <c r="I54" s="24" t="s">
        <v>1013</v>
      </c>
    </row>
    <row r="55" spans="9:9" ht="20" customHeight="1" x14ac:dyDescent="0.15">
      <c r="I55" s="16" t="s">
        <v>1014</v>
      </c>
    </row>
    <row r="56" spans="9:9" ht="20" customHeight="1" x14ac:dyDescent="0.15">
      <c r="I56" s="24" t="s">
        <v>1015</v>
      </c>
    </row>
    <row r="57" spans="9:9" ht="20" customHeight="1" x14ac:dyDescent="0.15">
      <c r="I57" s="16" t="s">
        <v>1016</v>
      </c>
    </row>
    <row r="58" spans="9:9" ht="20" customHeight="1" x14ac:dyDescent="0.15">
      <c r="I58" s="24" t="s">
        <v>1017</v>
      </c>
    </row>
    <row r="59" spans="9:9" ht="20" customHeight="1" x14ac:dyDescent="0.15">
      <c r="I59" s="16" t="s">
        <v>1018</v>
      </c>
    </row>
    <row r="60" spans="9:9" ht="20" customHeight="1" x14ac:dyDescent="0.15">
      <c r="I60" s="25" t="s">
        <v>1019</v>
      </c>
    </row>
  </sheetData>
  <pageMargins left="0.75" right="0.75" top="1" bottom="1" header="0.5" footer="0.5"/>
  <tableParts count="17">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Source Term Template</vt:lpstr>
      <vt:lpstr>Documentation for APAD</vt:lpstr>
      <vt:lpstr>Radionuclide Info</vt:lpstr>
      <vt:lpstr>FacilityIDList</vt:lpstr>
      <vt:lpstr>ATR</vt:lpstr>
      <vt:lpstr>ATRComplex</vt:lpstr>
      <vt:lpstr>ATRMTR</vt:lpstr>
      <vt:lpstr>CFA</vt:lpstr>
      <vt:lpstr>CITRC</vt:lpstr>
      <vt:lpstr>DCF</vt:lpstr>
      <vt:lpstr>IRC</vt:lpstr>
      <vt:lpstr>IRCP</vt:lpstr>
      <vt:lpstr>MFC</vt:lpstr>
      <vt:lpstr>MFCMS</vt:lpstr>
      <vt:lpstr>NSL</vt:lpstr>
      <vt:lpstr>NSTR</vt:lpstr>
      <vt:lpstr>REC</vt:lpstr>
      <vt:lpstr>RESL</vt:lpstr>
      <vt:lpstr>RRTRSouth</vt:lpstr>
      <vt:lpstr>SMC</vt:lpstr>
      <vt:lpstr>source</vt:lpstr>
      <vt:lpstr>temp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Verdoorn</dc:creator>
  <cp:lastModifiedBy>Matthew Edward Louis</cp:lastModifiedBy>
  <cp:lastPrinted>2019-03-28T12:56:49Z</cp:lastPrinted>
  <dcterms:created xsi:type="dcterms:W3CDTF">2018-04-09T18:15:47Z</dcterms:created>
  <dcterms:modified xsi:type="dcterms:W3CDTF">2025-07-30T18:58:37Z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0x01010042FED9B871426D40BC7E078382C9B5C2</vt:lpwstr>
  </property>
</Properties>
</file>