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amtimin_loyola_edu/Documents/"/>
    </mc:Choice>
  </mc:AlternateContent>
  <xr:revisionPtr revIDLastSave="207" documentId="8_{EDE65FA1-B223-1141-B342-24B6F221C3AF}" xr6:coauthVersionLast="47" xr6:coauthVersionMax="47" xr10:uidLastSave="{6A460AC8-164C-C843-9A83-81B021B7E27B}"/>
  <bookViews>
    <workbookView xWindow="0" yWindow="740" windowWidth="29400" windowHeight="16760" xr2:uid="{D0A7B7BD-D9FA-4051-98C2-D0FF5A26E7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E28" i="1"/>
  <c r="B30" i="1"/>
  <c r="B31" i="1"/>
  <c r="B32" i="1"/>
  <c r="B33" i="1"/>
  <c r="B34" i="1"/>
  <c r="B35" i="1"/>
  <c r="B36" i="1"/>
  <c r="B37" i="1"/>
  <c r="E21" i="1"/>
  <c r="E22" i="1"/>
  <c r="E23" i="1"/>
  <c r="E24" i="1"/>
  <c r="E25" i="1"/>
  <c r="E26" i="1"/>
  <c r="E27" i="1"/>
  <c r="B27" i="1"/>
  <c r="B26" i="1"/>
  <c r="B25" i="1"/>
  <c r="B24" i="1"/>
  <c r="B23" i="1"/>
  <c r="B22" i="1"/>
  <c r="B21" i="1"/>
  <c r="A14" i="1"/>
  <c r="B14" i="1" s="1"/>
  <c r="B16" i="1"/>
  <c r="A4" i="1"/>
  <c r="B4" i="1" s="1"/>
  <c r="B9" i="1"/>
  <c r="B18" i="1"/>
  <c r="B13" i="1"/>
  <c r="B17" i="1"/>
  <c r="B7" i="1"/>
  <c r="B8" i="1"/>
  <c r="B12" i="1"/>
  <c r="B5" i="1"/>
  <c r="B10" i="1"/>
  <c r="B6" i="1"/>
  <c r="B15" i="1"/>
  <c r="B2" i="1"/>
  <c r="B3" i="1"/>
  <c r="B19" i="1"/>
  <c r="B11" i="1"/>
</calcChain>
</file>

<file path=xl/sharedStrings.xml><?xml version="1.0" encoding="utf-8"?>
<sst xmlns="http://schemas.openxmlformats.org/spreadsheetml/2006/main" count="6" uniqueCount="6">
  <si>
    <t>acid/conjugate base</t>
  </si>
  <si>
    <t>pH</t>
  </si>
  <si>
    <t>measured pH (1)</t>
  </si>
  <si>
    <t>measured pH (2)</t>
  </si>
  <si>
    <t>pKa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</si>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</sst>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2">
    <font>
      <sz val="11"/>
      <color theme="1"/>
      <name val="Aptos Narrow"/>
      <family val="2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 measurements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</c:f>
              <c:numCache>
                <c:formatCode>0.000</c:formatCode>
                <c:ptCount val="18"/>
                <c:pt idx="0">
                  <c:v>0.11764705882352899</c:v>
                </c:pt>
                <c:pt idx="1">
                  <c:v>0.12</c:v>
                </c:pt>
                <c:pt idx="2">
                  <c:v>0.33333333333333331</c:v>
                </c:pt>
                <c:pt idx="3">
                  <c:v>0.54545454545454541</c:v>
                </c:pt>
                <c:pt idx="4">
                  <c:v>0.78947368421052633</c:v>
                </c:pt>
                <c:pt idx="5">
                  <c:v>0.8</c:v>
                </c:pt>
                <c:pt idx="6">
                  <c:v>0.8571428571428571</c:v>
                </c:pt>
                <c:pt idx="7">
                  <c:v>1</c:v>
                </c:pt>
                <c:pt idx="8">
                  <c:v>1.3333333333333333</c:v>
                </c:pt>
                <c:pt idx="9">
                  <c:v>1.5</c:v>
                </c:pt>
                <c:pt idx="10">
                  <c:v>1.8</c:v>
                </c:pt>
                <c:pt idx="11">
                  <c:v>2.8571428571428572</c:v>
                </c:pt>
                <c:pt idx="12">
                  <c:v>3</c:v>
                </c:pt>
                <c:pt idx="13">
                  <c:v>5</c:v>
                </c:pt>
                <c:pt idx="14">
                  <c:v>6.3333333333333304</c:v>
                </c:pt>
                <c:pt idx="15">
                  <c:v>7.25</c:v>
                </c:pt>
                <c:pt idx="16">
                  <c:v>10.666666666666666</c:v>
                </c:pt>
                <c:pt idx="17">
                  <c:v>13.333333333333334</c:v>
                </c:pt>
              </c:numCache>
            </c:numRef>
          </c:xVal>
          <c:yVal>
            <c:numRef>
              <c:f>Sheet1!$B$2:$B$19</c:f>
              <c:numCache>
                <c:formatCode>0.000</c:formatCode>
                <c:ptCount val="18"/>
                <c:pt idx="0">
                  <c:v>5.6694189257142948</c:v>
                </c:pt>
                <c:pt idx="1">
                  <c:v>5.6608187539523751</c:v>
                </c:pt>
                <c:pt idx="2">
                  <c:v>5.2171212547196628</c:v>
                </c:pt>
                <c:pt idx="3">
                  <c:v>5.0032414347745817</c:v>
                </c:pt>
                <c:pt idx="4">
                  <c:v>4.8426623418971477</c:v>
                </c:pt>
                <c:pt idx="5">
                  <c:v>4.8369100130080565</c:v>
                </c:pt>
                <c:pt idx="6">
                  <c:v>4.8069467896306133</c:v>
                </c:pt>
                <c:pt idx="7">
                  <c:v>4.74</c:v>
                </c:pt>
                <c:pt idx="8">
                  <c:v>4.6150612633917003</c:v>
                </c:pt>
                <c:pt idx="9">
                  <c:v>4.5639087409443189</c:v>
                </c:pt>
                <c:pt idx="10">
                  <c:v>4.4847274948966938</c:v>
                </c:pt>
                <c:pt idx="11">
                  <c:v>4.2840680443502759</c:v>
                </c:pt>
                <c:pt idx="12">
                  <c:v>4.2628787452803376</c:v>
                </c:pt>
                <c:pt idx="13">
                  <c:v>4.0410299956639815</c:v>
                </c:pt>
                <c:pt idx="14">
                  <c:v>3.938367653766834</c:v>
                </c:pt>
                <c:pt idx="15">
                  <c:v>3.8796619934290066</c:v>
                </c:pt>
                <c:pt idx="16">
                  <c:v>3.7119712763997565</c:v>
                </c:pt>
                <c:pt idx="17">
                  <c:v>3.6150612633917003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0-45CE-A8EA-42431764E63F}"/>
            </c:ext>
          </c:extLst>
        </c:ser>
        <c:ser>
          <c:idx val="1"/>
          <c:order val="1"/>
          <c:tx>
            <c:v>First trial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Sheet1!$A$4:$A$14</c:f>
              <c:numCache>
                <c:formatCode>0.000</c:formatCode>
                <c:ptCount val="11"/>
                <c:pt idx="0">
                  <c:v>0.33333333333333331</c:v>
                </c:pt>
                <c:pt idx="1">
                  <c:v>0.54545454545454541</c:v>
                </c:pt>
                <c:pt idx="2">
                  <c:v>0.78947368421052633</c:v>
                </c:pt>
                <c:pt idx="3">
                  <c:v>0.8</c:v>
                </c:pt>
                <c:pt idx="4">
                  <c:v>0.8571428571428571</c:v>
                </c:pt>
                <c:pt idx="5">
                  <c:v>1</c:v>
                </c:pt>
                <c:pt idx="6">
                  <c:v>1.3333333333333333</c:v>
                </c:pt>
                <c:pt idx="7">
                  <c:v>1.5</c:v>
                </c:pt>
                <c:pt idx="8">
                  <c:v>1.8</c:v>
                </c:pt>
                <c:pt idx="9">
                  <c:v>2.8571428571428572</c:v>
                </c:pt>
                <c:pt idx="10">
                  <c:v>3</c:v>
                </c:pt>
              </c:numCache>
            </c:numRef>
          </c:xVal>
          <c:yVal>
            <c:numRef>
              <c:f>Sheet1!$C$4:$C$14</c:f>
              <c:numCache>
                <c:formatCode>General</c:formatCode>
                <c:ptCount val="11"/>
                <c:pt idx="0">
                  <c:v>4.82</c:v>
                </c:pt>
                <c:pt idx="5">
                  <c:v>4.43</c:v>
                </c:pt>
                <c:pt idx="10">
                  <c:v>3.84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A7-F845-B6D0-CE42F9D344D6}"/>
            </c:ext>
          </c:extLst>
        </c:ser>
        <c:ser>
          <c:idx val="2"/>
          <c:order val="2"/>
          <c:tx>
            <c:v>Second trial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Sheet1!$A$4:$A$14</c:f>
              <c:numCache>
                <c:formatCode>0.000</c:formatCode>
                <c:ptCount val="11"/>
                <c:pt idx="0">
                  <c:v>0.33333333333333331</c:v>
                </c:pt>
                <c:pt idx="1">
                  <c:v>0.54545454545454541</c:v>
                </c:pt>
                <c:pt idx="2">
                  <c:v>0.78947368421052633</c:v>
                </c:pt>
                <c:pt idx="3">
                  <c:v>0.8</c:v>
                </c:pt>
                <c:pt idx="4">
                  <c:v>0.8571428571428571</c:v>
                </c:pt>
                <c:pt idx="5">
                  <c:v>1</c:v>
                </c:pt>
                <c:pt idx="6">
                  <c:v>1.3333333333333333</c:v>
                </c:pt>
                <c:pt idx="7">
                  <c:v>1.5</c:v>
                </c:pt>
                <c:pt idx="8">
                  <c:v>1.8</c:v>
                </c:pt>
                <c:pt idx="9">
                  <c:v>2.8571428571428572</c:v>
                </c:pt>
                <c:pt idx="10">
                  <c:v>3</c:v>
                </c:pt>
              </c:numCache>
            </c:numRef>
          </c:xVal>
          <c:yVal>
            <c:numRef>
              <c:f>Sheet1!$D$4:$D$14</c:f>
              <c:numCache>
                <c:formatCode>General</c:formatCode>
                <c:ptCount val="11"/>
                <c:pt idx="0">
                  <c:v>4.71</c:v>
                </c:pt>
                <c:pt idx="5">
                  <c:v>4.26</c:v>
                </c:pt>
                <c:pt idx="10">
                  <c:v>3.71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A7-F845-B6D0-CE42F9D34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353935"/>
        <c:axId val="232360175"/>
      </c:scatterChart>
      <c:valAx>
        <c:axId val="2323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Acid/Conjugate</a:t>
                </a:r>
                <a:r>
                  <a:rPr lang="en-US" baseline="0"/>
                  <a:t> </a:t>
                </a:r>
                <a:r>
                  <a:rPr lang="en-US"/>
                  <a:t>Base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360175"/>
        <c:crosses val="autoZero"/>
        <c:crossBetween val="midCat"/>
      </c:valAx>
      <c:valAx>
        <c:axId val="232360175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353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 measurements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Theoretical curve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0.000</c:formatCode>
                <c:ptCount val="26"/>
                <c:pt idx="0">
                  <c:v>0.11764705882352899</c:v>
                </c:pt>
                <c:pt idx="1">
                  <c:v>0.12</c:v>
                </c:pt>
                <c:pt idx="2">
                  <c:v>0.33333333333333331</c:v>
                </c:pt>
                <c:pt idx="3">
                  <c:v>0.54545454545454541</c:v>
                </c:pt>
                <c:pt idx="4">
                  <c:v>0.78947368421052633</c:v>
                </c:pt>
                <c:pt idx="5">
                  <c:v>0.8</c:v>
                </c:pt>
                <c:pt idx="6">
                  <c:v>0.8571428571428571</c:v>
                </c:pt>
                <c:pt idx="7">
                  <c:v>1</c:v>
                </c:pt>
                <c:pt idx="8">
                  <c:v>1.3333333333333333</c:v>
                </c:pt>
                <c:pt idx="9">
                  <c:v>1.5</c:v>
                </c:pt>
                <c:pt idx="10">
                  <c:v>1.8</c:v>
                </c:pt>
                <c:pt idx="11">
                  <c:v>2.8571428571428572</c:v>
                </c:pt>
                <c:pt idx="12">
                  <c:v>3</c:v>
                </c:pt>
                <c:pt idx="13">
                  <c:v>5</c:v>
                </c:pt>
                <c:pt idx="14">
                  <c:v>6.3333333333333304</c:v>
                </c:pt>
                <c:pt idx="15">
                  <c:v>7.25</c:v>
                </c:pt>
                <c:pt idx="16">
                  <c:v>10.666666666666666</c:v>
                </c:pt>
                <c:pt idx="17">
                  <c:v>13.333333333333334</c:v>
                </c:pt>
                <c:pt idx="19">
                  <c:v>0.1</c:v>
                </c:pt>
                <c:pt idx="20" formatCode="#\ ?/?">
                  <c:v>0.2</c:v>
                </c:pt>
                <c:pt idx="21">
                  <c:v>0.4</c:v>
                </c:pt>
                <c:pt idx="22">
                  <c:v>0.8</c:v>
                </c:pt>
                <c:pt idx="23">
                  <c:v>1.6</c:v>
                </c:pt>
                <c:pt idx="24">
                  <c:v>3.2</c:v>
                </c:pt>
                <c:pt idx="25">
                  <c:v>6.4</c:v>
                </c:pt>
              </c:numCache>
            </c:numRef>
          </c:xVal>
          <c:yVal>
            <c:numRef>
              <c:f>Sheet1!$B$2:$B$27</c:f>
              <c:numCache>
                <c:formatCode>0.000</c:formatCode>
                <c:ptCount val="26"/>
                <c:pt idx="0">
                  <c:v>5.6694189257142948</c:v>
                </c:pt>
                <c:pt idx="1">
                  <c:v>5.6608187539523751</c:v>
                </c:pt>
                <c:pt idx="2">
                  <c:v>5.2171212547196628</c:v>
                </c:pt>
                <c:pt idx="3">
                  <c:v>5.0032414347745817</c:v>
                </c:pt>
                <c:pt idx="4">
                  <c:v>4.8426623418971477</c:v>
                </c:pt>
                <c:pt idx="5">
                  <c:v>4.8369100130080565</c:v>
                </c:pt>
                <c:pt idx="6">
                  <c:v>4.8069467896306133</c:v>
                </c:pt>
                <c:pt idx="7">
                  <c:v>4.74</c:v>
                </c:pt>
                <c:pt idx="8">
                  <c:v>4.6150612633917003</c:v>
                </c:pt>
                <c:pt idx="9">
                  <c:v>4.5639087409443189</c:v>
                </c:pt>
                <c:pt idx="10">
                  <c:v>4.4847274948966938</c:v>
                </c:pt>
                <c:pt idx="11">
                  <c:v>4.2840680443502759</c:v>
                </c:pt>
                <c:pt idx="12">
                  <c:v>4.2628787452803376</c:v>
                </c:pt>
                <c:pt idx="13">
                  <c:v>4.0410299956639815</c:v>
                </c:pt>
                <c:pt idx="14">
                  <c:v>3.938367653766834</c:v>
                </c:pt>
                <c:pt idx="15">
                  <c:v>3.8796619934290066</c:v>
                </c:pt>
                <c:pt idx="16">
                  <c:v>3.7119712763997565</c:v>
                </c:pt>
                <c:pt idx="17">
                  <c:v>3.6150612633917003</c:v>
                </c:pt>
                <c:pt idx="19">
                  <c:v>5.74</c:v>
                </c:pt>
                <c:pt idx="20">
                  <c:v>5.438970004336019</c:v>
                </c:pt>
                <c:pt idx="21">
                  <c:v>5.1379400086720377</c:v>
                </c:pt>
                <c:pt idx="22">
                  <c:v>4.8369100130080565</c:v>
                </c:pt>
                <c:pt idx="23">
                  <c:v>4.5358800173440752</c:v>
                </c:pt>
                <c:pt idx="24">
                  <c:v>4.2348500216800939</c:v>
                </c:pt>
                <c:pt idx="25">
                  <c:v>3.9338200260161131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3-E34F-B096-5FBC9874CD7F}"/>
            </c:ext>
          </c:extLst>
        </c:ser>
        <c:ser>
          <c:idx val="1"/>
          <c:order val="1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Sheet1!$A$21:$A$27</c:f>
              <c:numCache>
                <c:formatCode>#\ ?/?</c:formatCode>
                <c:ptCount val="7"/>
                <c:pt idx="0" formatCode="0.000">
                  <c:v>0.1</c:v>
                </c:pt>
                <c:pt idx="1">
                  <c:v>0.2</c:v>
                </c:pt>
                <c:pt idx="2" formatCode="0.000">
                  <c:v>0.4</c:v>
                </c:pt>
                <c:pt idx="3" formatCode="0.000">
                  <c:v>0.8</c:v>
                </c:pt>
                <c:pt idx="4" formatCode="0.000">
                  <c:v>1.6</c:v>
                </c:pt>
                <c:pt idx="5" formatCode="0.000">
                  <c:v>3.2</c:v>
                </c:pt>
                <c:pt idx="6" formatCode="0.000">
                  <c:v>6.4</c:v>
                </c:pt>
              </c:numCache>
            </c:numRef>
          </c:xVal>
          <c:yVal>
            <c:numRef>
              <c:f>Sheet1!$C$21:$C$27</c:f>
              <c:numCache>
                <c:formatCode>0.00</c:formatCode>
                <c:ptCount val="7"/>
                <c:pt idx="0">
                  <c:v>5.5538348276496698</c:v>
                </c:pt>
                <c:pt idx="1">
                  <c:v>5.2769699997370596</c:v>
                </c:pt>
                <c:pt idx="2">
                  <c:v>4.8616727578681598</c:v>
                </c:pt>
                <c:pt idx="3">
                  <c:v>4.5848079299555602</c:v>
                </c:pt>
                <c:pt idx="4">
                  <c:v>4.2156548260720896</c:v>
                </c:pt>
                <c:pt idx="5">
                  <c:v>3.5696368942760199</c:v>
                </c:pt>
                <c:pt idx="6">
                  <c:v>3.24662792837798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F3-E34F-B096-5FBC9874CD7F}"/>
            </c:ext>
          </c:extLst>
        </c:ser>
        <c:ser>
          <c:idx val="2"/>
          <c:order val="2"/>
          <c:tx>
            <c:v>Fit to data</c:v>
          </c:tx>
          <c:spPr>
            <a:ln w="254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Sheet1!$A$21:$A$28</c:f>
              <c:numCache>
                <c:formatCode>#\ ?/?</c:formatCode>
                <c:ptCount val="8"/>
                <c:pt idx="0" formatCode="0.000">
                  <c:v>0.1</c:v>
                </c:pt>
                <c:pt idx="1">
                  <c:v>0.2</c:v>
                </c:pt>
                <c:pt idx="2" formatCode="0.000">
                  <c:v>0.4</c:v>
                </c:pt>
                <c:pt idx="3" formatCode="0.000">
                  <c:v>0.8</c:v>
                </c:pt>
                <c:pt idx="4" formatCode="0.000">
                  <c:v>1.6</c:v>
                </c:pt>
                <c:pt idx="5" formatCode="0.000">
                  <c:v>3.2</c:v>
                </c:pt>
                <c:pt idx="6" formatCode="0.000">
                  <c:v>6.4</c:v>
                </c:pt>
                <c:pt idx="7" formatCode="0.000">
                  <c:v>12.8</c:v>
                </c:pt>
              </c:numCache>
            </c:numRef>
          </c:xVal>
          <c:yVal>
            <c:numRef>
              <c:f>Sheet1!$E$21:$E$28</c:f>
              <c:numCache>
                <c:formatCode>0.0</c:formatCode>
                <c:ptCount val="8"/>
                <c:pt idx="0">
                  <c:v>5.43</c:v>
                </c:pt>
                <c:pt idx="1">
                  <c:v>5.1289700043360185</c:v>
                </c:pt>
                <c:pt idx="2">
                  <c:v>4.8279400086720372</c:v>
                </c:pt>
                <c:pt idx="3">
                  <c:v>4.526910013008056</c:v>
                </c:pt>
                <c:pt idx="4">
                  <c:v>4.2258800173440747</c:v>
                </c:pt>
                <c:pt idx="5">
                  <c:v>3.9248500216800934</c:v>
                </c:pt>
                <c:pt idx="6">
                  <c:v>3.6238200260161126</c:v>
                </c:pt>
                <c:pt idx="7">
                  <c:v>3.3227900303521314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F3-E34F-B096-5FBC9874CD7F}"/>
            </c:ext>
          </c:extLst>
        </c:ser>
        <c:ser>
          <c:idx val="3"/>
          <c:order val="3"/>
          <c:tx>
            <c:v>New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xVal>
            <c:numRef>
              <c:f>Sheet1!$A$30:$A$37</c:f>
              <c:numCache>
                <c:formatCode>0.000</c:formatCode>
                <c:ptCount val="8"/>
                <c:pt idx="0">
                  <c:v>12.8</c:v>
                </c:pt>
                <c:pt idx="1">
                  <c:v>6.4</c:v>
                </c:pt>
                <c:pt idx="2">
                  <c:v>3.2</c:v>
                </c:pt>
                <c:pt idx="3">
                  <c:v>1.6</c:v>
                </c:pt>
                <c:pt idx="4">
                  <c:v>0.8</c:v>
                </c:pt>
                <c:pt idx="5">
                  <c:v>0.4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Sheet1!$C$30:$C$37</c:f>
              <c:numCache>
                <c:formatCode>0.00</c:formatCode>
                <c:ptCount val="8"/>
                <c:pt idx="0">
                  <c:v>3.4097307221542201</c:v>
                </c:pt>
                <c:pt idx="1">
                  <c:v>3.5460526315789398</c:v>
                </c:pt>
                <c:pt idx="2">
                  <c:v>3.8641370869033</c:v>
                </c:pt>
                <c:pt idx="3">
                  <c:v>4.1822215422276603</c:v>
                </c:pt>
                <c:pt idx="4">
                  <c:v>4.5003059975520099</c:v>
                </c:pt>
                <c:pt idx="5">
                  <c:v>4.7729498164014599</c:v>
                </c:pt>
                <c:pt idx="6">
                  <c:v>5.22735618115055</c:v>
                </c:pt>
                <c:pt idx="7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15-DC4B-8339-DA3EF717F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96751"/>
        <c:axId val="271956847"/>
      </c:scatterChart>
      <c:valAx>
        <c:axId val="41479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Acid/Conjugate base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56847"/>
        <c:crosses val="autoZero"/>
        <c:crossBetween val="midCat"/>
      </c:valAx>
      <c:valAx>
        <c:axId val="271956847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9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540000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190749</xdr:colOff>
      <xdr:row>0</xdr:row>
      <xdr:rowOff>139718</xdr:rowOff>
    </xdr:from>
    <xdr:to>
      <xdr:col>15</xdr:col>
      <xdr:colOff>521469</xdr:colOff>
      <xdr:row>17</xdr:row>
      <xdr:rowOff>145857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739D6-982D-E070-A03E-7A7E4F278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738969</xdr:colOff>
      <xdr:row>19</xdr:row>
      <xdr:rowOff>7417</xdr:rowOff>
    </xdr:from>
    <xdr:to>
      <xdr:col>13</xdr:col>
      <xdr:colOff>427289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61A838-EC53-F1C7-1032-3F4B166FC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0.1964</cdr:x>
      <cdr:y>0.63336</cdr:y>
    </cdr:from>
    <cdr:to>
      <cdr:x>0.46829</cdr:x>
      <cdr:y>0.73605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81F44C2-C009-35BD-B3A4-33A95EC1FCFC}"/>
            </a:ext>
          </a:extLst>
        </cdr:cNvPr>
        <cdr:cNvSpPr txBox="1"/>
      </cdr:nvSpPr>
      <cdr:spPr>
        <a:xfrm xmlns:a="http://schemas.openxmlformats.org/drawingml/2006/main">
          <a:off x="1088879" y="1903518"/>
          <a:ext cx="1507384" cy="3085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A9CF-5C0E-4198-8F4D-65B503546E0D}">
  <sheetPr>
    <pageSetUpPr fitToPage="1"/>
  </sheetPr>
  <dimension ref="A1:G37"/>
  <sheetViews>
    <sheetView tabSelected="1" zoomScale="93" zoomScaleNormal="171" workbookViewId="0">
      <selection activeCell="E34" sqref="E34"/>
    </sheetView>
  </sheetViews>
  <sheetFormatPr baseColWidth="10" defaultColWidth="8.83203125" defaultRowHeight="15"/>
  <cols>
    <col min="1" max="1" width="16.33203125" customWidth="1"/>
    <col min="3" max="4" width="13.33203125" customWidth="1"/>
    <col min="5" max="5" width="15.33203125" customWidth="1"/>
    <col min="6" max="6" width="21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3" t="s">
        <v>4</v>
      </c>
      <c r="G1">
        <v>4.43</v>
      </c>
    </row>
    <row r="2" spans="1:7">
      <c r="A2" s="2">
        <v>0.11764705882352899</v>
      </c>
      <c r="B2" s="2">
        <f t="shared" ref="B2:B28" si="0">4.74-LOG(A2)</f>
        <v>5.6694189257142948</v>
      </c>
      <c r="F2" t="s">
        <v>5</v>
      </c>
      <c r="G2">
        <v>1</v>
      </c>
    </row>
    <row r="3" spans="1:7">
      <c r="A3" s="2">
        <v>0.12</v>
      </c>
      <c r="B3" s="2">
        <f t="shared" si="0"/>
        <v>5.6608187539523751</v>
      </c>
    </row>
    <row r="4" spans="1:7">
      <c r="A4" s="2">
        <f>0.5/1.5</f>
        <v>0.33333333333333331</v>
      </c>
      <c r="B4" s="2">
        <f t="shared" si="0"/>
        <v>5.2171212547196628</v>
      </c>
      <c r="C4">
        <v>4.82</v>
      </c>
      <c r="D4">
        <v>4.71</v>
      </c>
    </row>
    <row r="5" spans="1:7">
      <c r="A5" s="2">
        <v>0.54545454545454541</v>
      </c>
      <c r="B5" s="2">
        <f t="shared" si="0"/>
        <v>5.0032414347745817</v>
      </c>
    </row>
    <row r="6" spans="1:7">
      <c r="A6" s="2">
        <v>0.78947368421052633</v>
      </c>
      <c r="B6" s="2">
        <f t="shared" si="0"/>
        <v>4.8426623418971477</v>
      </c>
    </row>
    <row r="7" spans="1:7">
      <c r="A7" s="2">
        <v>0.8</v>
      </c>
      <c r="B7" s="2">
        <f t="shared" si="0"/>
        <v>4.8369100130080565</v>
      </c>
    </row>
    <row r="8" spans="1:7">
      <c r="A8" s="2">
        <v>0.8571428571428571</v>
      </c>
      <c r="B8" s="2">
        <f t="shared" si="0"/>
        <v>4.8069467896306133</v>
      </c>
    </row>
    <row r="9" spans="1:7">
      <c r="A9" s="2">
        <v>1</v>
      </c>
      <c r="B9" s="2">
        <f t="shared" si="0"/>
        <v>4.74</v>
      </c>
      <c r="C9">
        <v>4.43</v>
      </c>
      <c r="D9">
        <v>4.26</v>
      </c>
    </row>
    <row r="10" spans="1:7">
      <c r="A10" s="2">
        <v>1.3333333333333333</v>
      </c>
      <c r="B10" s="2">
        <f t="shared" si="0"/>
        <v>4.6150612633917003</v>
      </c>
    </row>
    <row r="11" spans="1:7">
      <c r="A11" s="2">
        <v>1.5</v>
      </c>
      <c r="B11" s="2">
        <f t="shared" si="0"/>
        <v>4.5639087409443189</v>
      </c>
    </row>
    <row r="12" spans="1:7">
      <c r="A12" s="2">
        <v>1.8</v>
      </c>
      <c r="B12" s="2">
        <f t="shared" si="0"/>
        <v>4.4847274948966938</v>
      </c>
    </row>
    <row r="13" spans="1:7">
      <c r="A13" s="2">
        <v>2.8571428571428572</v>
      </c>
      <c r="B13" s="2">
        <f t="shared" si="0"/>
        <v>4.2840680443502759</v>
      </c>
    </row>
    <row r="14" spans="1:7">
      <c r="A14" s="2">
        <f>1.5/0.5</f>
        <v>3</v>
      </c>
      <c r="B14" s="2">
        <f t="shared" si="0"/>
        <v>4.2628787452803376</v>
      </c>
      <c r="C14">
        <v>3.84</v>
      </c>
      <c r="D14">
        <v>3.71</v>
      </c>
    </row>
    <row r="15" spans="1:7">
      <c r="A15" s="2">
        <v>5</v>
      </c>
      <c r="B15" s="2">
        <f t="shared" si="0"/>
        <v>4.0410299956639815</v>
      </c>
    </row>
    <row r="16" spans="1:7">
      <c r="A16" s="2">
        <v>6.3333333333333304</v>
      </c>
      <c r="B16" s="2">
        <f t="shared" si="0"/>
        <v>3.938367653766834</v>
      </c>
    </row>
    <row r="17" spans="1:5">
      <c r="A17" s="2">
        <v>7.25</v>
      </c>
      <c r="B17" s="2">
        <f t="shared" si="0"/>
        <v>3.8796619934290066</v>
      </c>
    </row>
    <row r="18" spans="1:5">
      <c r="A18" s="2">
        <v>10.666666666666666</v>
      </c>
      <c r="B18" s="2">
        <f t="shared" si="0"/>
        <v>3.7119712763997565</v>
      </c>
    </row>
    <row r="19" spans="1:5">
      <c r="A19" s="2">
        <v>13.333333333333334</v>
      </c>
      <c r="B19" s="2">
        <f t="shared" si="0"/>
        <v>3.6150612633917003</v>
      </c>
    </row>
    <row r="20" spans="1:5">
      <c r="A20" s="2"/>
      <c r="B20" s="2"/>
    </row>
    <row r="21" spans="1:5">
      <c r="A21" s="2">
        <v>0.1</v>
      </c>
      <c r="B21" s="2">
        <f t="shared" si="0"/>
        <v>5.74</v>
      </c>
      <c r="C21" s="4">
        <v>5.5538348276496698</v>
      </c>
      <c r="E21" s="5">
        <f>G$1-LOG10((A21)^$G$2)</f>
        <v>5.43</v>
      </c>
    </row>
    <row r="22" spans="1:5">
      <c r="A22" s="1">
        <v>0.2</v>
      </c>
      <c r="B22" s="2">
        <f t="shared" si="0"/>
        <v>5.438970004336019</v>
      </c>
      <c r="C22" s="4">
        <v>5.2769699997370596</v>
      </c>
      <c r="E22" s="5">
        <f t="shared" ref="E22:E28" si="1">G$1-LOG10((A22)^$G$2)</f>
        <v>5.1289700043360185</v>
      </c>
    </row>
    <row r="23" spans="1:5">
      <c r="A23" s="2">
        <v>0.4</v>
      </c>
      <c r="B23" s="2">
        <f t="shared" si="0"/>
        <v>5.1379400086720377</v>
      </c>
      <c r="C23" s="4">
        <v>4.8616727578681598</v>
      </c>
      <c r="E23" s="5">
        <f t="shared" si="1"/>
        <v>4.8279400086720372</v>
      </c>
    </row>
    <row r="24" spans="1:5">
      <c r="A24" s="2">
        <v>0.8</v>
      </c>
      <c r="B24" s="2">
        <f t="shared" si="0"/>
        <v>4.8369100130080565</v>
      </c>
      <c r="C24" s="4">
        <v>4.5848079299555602</v>
      </c>
      <c r="E24" s="5">
        <f t="shared" si="1"/>
        <v>4.526910013008056</v>
      </c>
    </row>
    <row r="25" spans="1:5">
      <c r="A25" s="2">
        <v>1.6</v>
      </c>
      <c r="B25" s="2">
        <f t="shared" si="0"/>
        <v>4.5358800173440752</v>
      </c>
      <c r="C25" s="4">
        <v>4.2156548260720896</v>
      </c>
      <c r="E25" s="5">
        <f t="shared" si="1"/>
        <v>4.2258800173440747</v>
      </c>
    </row>
    <row r="26" spans="1:5">
      <c r="A26" s="2">
        <v>3.2</v>
      </c>
      <c r="B26" s="2">
        <f t="shared" si="0"/>
        <v>4.2348500216800939</v>
      </c>
      <c r="C26" s="4">
        <v>3.5696368942760199</v>
      </c>
      <c r="E26" s="5">
        <f t="shared" si="1"/>
        <v>3.9248500216800934</v>
      </c>
    </row>
    <row r="27" spans="1:5">
      <c r="A27" s="2">
        <v>6.4</v>
      </c>
      <c r="B27" s="2">
        <f t="shared" si="0"/>
        <v>3.9338200260161131</v>
      </c>
      <c r="C27" s="4">
        <v>3.24662792837798</v>
      </c>
      <c r="E27" s="5">
        <f t="shared" si="1"/>
        <v>3.6238200260161126</v>
      </c>
    </row>
    <row r="28" spans="1:5">
      <c r="A28" s="2">
        <v>12.8</v>
      </c>
      <c r="B28" s="2">
        <f t="shared" si="0"/>
        <v>3.6327900303521319</v>
      </c>
      <c r="E28" s="5">
        <f t="shared" si="1"/>
        <v>3.3227900303521314</v>
      </c>
    </row>
    <row r="30" spans="1:5" ht="17">
      <c r="A30" s="2">
        <v>12.8</v>
      </c>
      <c r="B30" s="2">
        <f t="shared" ref="B30:B37" si="2">4.74-LOG(A30)</f>
        <v>3.6327900303521319</v>
      </c>
      <c r="C30" s="6">
        <v>3.4097307221542201</v>
      </c>
    </row>
    <row r="31" spans="1:5" ht="17">
      <c r="A31" s="2">
        <v>6.4</v>
      </c>
      <c r="B31" s="2">
        <f t="shared" si="2"/>
        <v>3.9338200260161131</v>
      </c>
      <c r="C31" s="6">
        <v>3.5460526315789398</v>
      </c>
    </row>
    <row r="32" spans="1:5" ht="17">
      <c r="A32" s="2">
        <v>3.2</v>
      </c>
      <c r="B32" s="2">
        <f t="shared" si="2"/>
        <v>4.2348500216800939</v>
      </c>
      <c r="C32" s="6">
        <v>3.8641370869033</v>
      </c>
    </row>
    <row r="33" spans="1:3" ht="17">
      <c r="A33" s="2">
        <v>1.6</v>
      </c>
      <c r="B33" s="2">
        <f t="shared" si="2"/>
        <v>4.5358800173440752</v>
      </c>
      <c r="C33" s="6">
        <v>4.1822215422276603</v>
      </c>
    </row>
    <row r="34" spans="1:3" ht="17">
      <c r="A34" s="2">
        <v>0.8</v>
      </c>
      <c r="B34" s="2">
        <f t="shared" si="2"/>
        <v>4.8369100130080565</v>
      </c>
      <c r="C34" s="6">
        <v>4.5003059975520099</v>
      </c>
    </row>
    <row r="35" spans="1:3" ht="17">
      <c r="A35" s="2">
        <v>0.4</v>
      </c>
      <c r="B35" s="2">
        <f t="shared" si="2"/>
        <v>5.1379400086720377</v>
      </c>
      <c r="C35" s="6">
        <v>4.7729498164014599</v>
      </c>
    </row>
    <row r="36" spans="1:3" ht="17">
      <c r="A36" s="2">
        <v>0.2</v>
      </c>
      <c r="B36" s="2">
        <f t="shared" si="2"/>
        <v>5.438970004336019</v>
      </c>
      <c r="C36" s="6">
        <v>5.22735618115055</v>
      </c>
    </row>
    <row r="37" spans="1:3" ht="17">
      <c r="A37" s="2">
        <v>0.1</v>
      </c>
      <c r="B37" s="2">
        <f t="shared" si="2"/>
        <v>5.74</v>
      </c>
      <c r="C37" s="6">
        <v>5.5</v>
      </c>
    </row>
  </sheetData>
  <sortState xmlns:xlrd2="http://schemas.microsoft.com/office/spreadsheetml/2017/richdata2" ref="A30:A37">
    <sortCondition descending="1" ref="A30:A37"/>
  </sortState>
  <pageMargins left="0.7" right="0.7" top="0.75" bottom="0.75" header="0.3" footer="0.3"/>
  <pageSetup scale="72" orientation="portrait" r:id="rId1"/>
  <headerFooter>
    <oddFooter>&amp;C_x000D_&amp;1#&amp;"Calibri"&amp;10&amp;K000000 Loyola University Maryland Internal Use Only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Loyola University Maryland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Lowe</dc:creator>
  <cp:keywords/>
  <dc:description/>
  <cp:lastModifiedBy>Adi Timin</cp:lastModifiedBy>
  <cp:revision/>
  <dcterms:created xsi:type="dcterms:W3CDTF">2024-06-12T20:26:16Z</dcterms:created>
  <dcterms:modified xsi:type="dcterms:W3CDTF">2024-07-03T21:32:25Z</dcterms:modified>
  <cp:category/>
  <cp:contentStatus/>
</cp:coreProperties>
</file>