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"/>
    </mc:Choice>
  </mc:AlternateContent>
  <bookViews>
    <workbookView xWindow="0" yWindow="0" windowWidth="14370" windowHeight="7410" activeTab="2"/>
  </bookViews>
  <sheets>
    <sheet name="zad1" sheetId="1" r:id="rId1"/>
    <sheet name="zad2" sheetId="2" r:id="rId2"/>
    <sheet name="zad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B24" i="3"/>
  <c r="B27" i="3" s="1"/>
  <c r="B25" i="3"/>
  <c r="B22" i="3"/>
  <c r="B21" i="3"/>
  <c r="B19" i="3"/>
  <c r="E14" i="3" s="1"/>
  <c r="F14" i="3" s="1"/>
  <c r="G14" i="3" s="1"/>
  <c r="B16" i="3"/>
  <c r="D16" i="3"/>
  <c r="C16" i="3"/>
  <c r="D11" i="3"/>
  <c r="D12" i="3"/>
  <c r="D13" i="3"/>
  <c r="D14" i="3"/>
  <c r="D15" i="3"/>
  <c r="D10" i="3"/>
  <c r="B14" i="2"/>
  <c r="B13" i="2"/>
  <c r="B11" i="2"/>
  <c r="F6" i="2"/>
  <c r="C13" i="1"/>
  <c r="B14" i="1"/>
  <c r="B13" i="1"/>
  <c r="F8" i="1"/>
  <c r="E10" i="3" l="1"/>
  <c r="F10" i="3" s="1"/>
  <c r="G10" i="3" s="1"/>
  <c r="E13" i="3"/>
  <c r="F13" i="3" s="1"/>
  <c r="G13" i="3" s="1"/>
  <c r="E12" i="3"/>
  <c r="F12" i="3" s="1"/>
  <c r="G12" i="3" s="1"/>
  <c r="E15" i="3"/>
  <c r="F15" i="3" s="1"/>
  <c r="G15" i="3" s="1"/>
  <c r="E11" i="3"/>
  <c r="F11" i="3" s="1"/>
  <c r="G11" i="3" s="1"/>
  <c r="G16" i="3" l="1"/>
</calcChain>
</file>

<file path=xl/sharedStrings.xml><?xml version="1.0" encoding="utf-8"?>
<sst xmlns="http://schemas.openxmlformats.org/spreadsheetml/2006/main" count="38" uniqueCount="29">
  <si>
    <t>xśr=</t>
  </si>
  <si>
    <t>s=</t>
  </si>
  <si>
    <t>wsp. Ufności</t>
  </si>
  <si>
    <t>SE=</t>
  </si>
  <si>
    <t>s/pierwiastek n</t>
  </si>
  <si>
    <t>n=</t>
  </si>
  <si>
    <t>alfa=</t>
  </si>
  <si>
    <t>xśr+-=</t>
  </si>
  <si>
    <t>rozkład</t>
  </si>
  <si>
    <t>poziom ufności=</t>
  </si>
  <si>
    <t>alfa/2=</t>
  </si>
  <si>
    <t>sigma=</t>
  </si>
  <si>
    <t>z=</t>
  </si>
  <si>
    <t>dolna granica</t>
  </si>
  <si>
    <t>górna granica</t>
  </si>
  <si>
    <t>0-2</t>
  </si>
  <si>
    <t>2-4</t>
  </si>
  <si>
    <t>4-6</t>
  </si>
  <si>
    <t>6-8</t>
  </si>
  <si>
    <t>8-10</t>
  </si>
  <si>
    <t>10-12</t>
  </si>
  <si>
    <t>Środek przedziału (xᵢ)</t>
  </si>
  <si>
    <t>Liczba studentów (fᵢ)</t>
  </si>
  <si>
    <t>Przedział (godz.)</t>
  </si>
  <si>
    <t>fᵢ·xᵢ</t>
  </si>
  <si>
    <t>kwadrat różnic od średniej</t>
  </si>
  <si>
    <t>SUMA</t>
  </si>
  <si>
    <t>wariancja</t>
  </si>
  <si>
    <t>odchylenie dla pop(s)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</si>
</sst>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1" xfId="0" applyNumberFormat="1" applyBorder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1" xfId="0" applyNumberFormat="1" applyFill="1" applyBorder="1"/>
    <xf numFmtId="16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8</xdr:col>
      <xdr:colOff>600858</xdr:colOff>
      <xdr:row>4</xdr:row>
      <xdr:rowOff>114414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5611008" cy="819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334162</xdr:colOff>
      <xdr:row>3</xdr:row>
      <xdr:rowOff>95343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9587" cy="6668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400841</xdr:colOff>
      <xdr:row>7</xdr:row>
      <xdr:rowOff>76397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68166" cy="14098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4"/>
  <sheetViews>
    <sheetView workbookViewId="0">
      <selection activeCell="G17" sqref="G17"/>
    </sheetView>
  </sheetViews>
  <sheetFormatPr defaultRowHeight="15" x14ac:dyDescent="0.25"/>
  <cols>
    <col min="1" max="1" width="12.140625" bestFit="1" customWidth="1"/>
  </cols>
  <sheetData>
    <row r="7" spans="1:6" x14ac:dyDescent="0.25">
      <c r="A7" t="s">
        <v>0</v>
      </c>
      <c r="B7">
        <v>120</v>
      </c>
      <c r="E7" t="s">
        <v>3</v>
      </c>
      <c r="F7" t="s">
        <v>4</v>
      </c>
    </row>
    <row r="8" spans="1:6" x14ac:dyDescent="0.25">
      <c r="A8" t="s">
        <v>1</v>
      </c>
      <c r="B8">
        <v>10</v>
      </c>
      <c r="E8" t="s">
        <v>3</v>
      </c>
      <c r="F8">
        <f>B8/SQRT(B9)</f>
        <v>1.4285714285714286</v>
      </c>
    </row>
    <row r="9" spans="1:6" x14ac:dyDescent="0.25">
      <c r="A9" t="s">
        <v>5</v>
      </c>
      <c r="B9">
        <v>49</v>
      </c>
    </row>
    <row r="10" spans="1:6" x14ac:dyDescent="0.25">
      <c r="A10" t="s">
        <v>2</v>
      </c>
      <c r="B10">
        <v>0.95</v>
      </c>
    </row>
    <row r="11" spans="1:6" x14ac:dyDescent="0.25">
      <c r="A11" t="s">
        <v>6</v>
      </c>
      <c r="B11">
        <v>0.05</v>
      </c>
    </row>
    <row r="13" spans="1:6" x14ac:dyDescent="0.25">
      <c r="A13" t="s">
        <v>8</v>
      </c>
      <c r="B13">
        <f>TINV(0.025,48)</f>
        <v>2.3138991319513313</v>
      </c>
      <c r="C13">
        <f>TINV(1-0.95, 48)</f>
        <v>2.0106347576242314</v>
      </c>
    </row>
    <row r="14" spans="1:6" x14ac:dyDescent="0.25">
      <c r="A14" t="s">
        <v>7</v>
      </c>
      <c r="B14">
        <f>B13*F8</f>
        <v>3.305570188501902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14"/>
  <sheetViews>
    <sheetView workbookViewId="0">
      <selection activeCell="A13" sqref="A13:A14"/>
    </sheetView>
  </sheetViews>
  <sheetFormatPr defaultRowHeight="15" x14ac:dyDescent="0.25"/>
  <cols>
    <col min="1" max="1" width="15.5703125" bestFit="1" customWidth="1"/>
  </cols>
  <sheetData>
    <row r="5" spans="1:6" x14ac:dyDescent="0.25">
      <c r="A5" t="s">
        <v>11</v>
      </c>
      <c r="B5">
        <v>50</v>
      </c>
    </row>
    <row r="6" spans="1:6" x14ac:dyDescent="0.25">
      <c r="A6" t="s">
        <v>5</v>
      </c>
      <c r="B6">
        <v>9</v>
      </c>
      <c r="E6" t="s">
        <v>3</v>
      </c>
      <c r="F6">
        <f>B5/SQRT(B6)</f>
        <v>16.666666666666668</v>
      </c>
    </row>
    <row r="7" spans="1:6" x14ac:dyDescent="0.25">
      <c r="A7" t="s">
        <v>0</v>
      </c>
      <c r="B7">
        <v>2880</v>
      </c>
    </row>
    <row r="8" spans="1:6" x14ac:dyDescent="0.25">
      <c r="A8" t="s">
        <v>9</v>
      </c>
      <c r="B8">
        <v>0.05</v>
      </c>
    </row>
    <row r="9" spans="1:6" x14ac:dyDescent="0.25">
      <c r="A9" t="s">
        <v>10</v>
      </c>
      <c r="B9">
        <v>2.5000000000000001E-2</v>
      </c>
    </row>
    <row r="11" spans="1:6" x14ac:dyDescent="0.25">
      <c r="A11" t="s">
        <v>12</v>
      </c>
      <c r="B11">
        <f>NORMSINV(1 - B8/2)</f>
        <v>1.9599639845400536</v>
      </c>
    </row>
    <row r="13" spans="1:6" x14ac:dyDescent="0.25">
      <c r="A13" t="s">
        <v>13</v>
      </c>
      <c r="B13">
        <f>B7-B11*F6</f>
        <v>2847.3339335909991</v>
      </c>
    </row>
    <row r="14" spans="1:6" x14ac:dyDescent="0.25">
      <c r="A14" t="s">
        <v>14</v>
      </c>
      <c r="B14">
        <f>B7+B11*F6</f>
        <v>2912.6660664090009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28"/>
  <sheetViews>
    <sheetView tabSelected="1" workbookViewId="0">
      <selection activeCell="C26" sqref="C26"/>
    </sheetView>
  </sheetViews>
  <sheetFormatPr defaultRowHeight="15" x14ac:dyDescent="0.25"/>
  <cols>
    <col min="1" max="1" width="20.42578125" bestFit="1" customWidth="1"/>
    <col min="2" max="2" width="19.5703125" bestFit="1" customWidth="1"/>
    <col min="3" max="3" width="20.7109375" bestFit="1" customWidth="1"/>
    <col min="6" max="6" width="24.7109375" bestFit="1" customWidth="1"/>
  </cols>
  <sheetData>
    <row r="9" spans="1:7" x14ac:dyDescent="0.25">
      <c r="A9" s="1" t="s">
        <v>23</v>
      </c>
      <c r="B9" s="1" t="s">
        <v>22</v>
      </c>
      <c r="C9" s="1" t="s">
        <v>21</v>
      </c>
      <c r="D9" s="1" t="s">
        <v>24</v>
      </c>
      <c r="E9" s="1"/>
      <c r="F9" s="1" t="s">
        <v>25</v>
      </c>
      <c r="G9" s="1"/>
    </row>
    <row r="10" spans="1:7" x14ac:dyDescent="0.25">
      <c r="A10" s="2" t="s">
        <v>15</v>
      </c>
      <c r="B10" s="1">
        <v>10</v>
      </c>
      <c r="C10" s="1">
        <v>1</v>
      </c>
      <c r="D10" s="1">
        <f>B10*C10</f>
        <v>10</v>
      </c>
      <c r="E10" s="1">
        <f>C10-$B$19</f>
        <v>-4.5</v>
      </c>
      <c r="F10" s="1">
        <f>E10^2</f>
        <v>20.25</v>
      </c>
      <c r="G10" s="1">
        <f>F10*B10</f>
        <v>202.5</v>
      </c>
    </row>
    <row r="11" spans="1:7" x14ac:dyDescent="0.25">
      <c r="A11" s="3" t="s">
        <v>16</v>
      </c>
      <c r="B11" s="1">
        <v>28</v>
      </c>
      <c r="C11" s="1">
        <v>3</v>
      </c>
      <c r="D11" s="1">
        <f t="shared" ref="D11:D15" si="0">B11*C11</f>
        <v>84</v>
      </c>
      <c r="E11" s="1">
        <f t="shared" ref="E11:E16" si="1">C11-$B$19</f>
        <v>-2.5</v>
      </c>
      <c r="F11" s="1">
        <f t="shared" ref="F11:F15" si="2">E11^2</f>
        <v>6.25</v>
      </c>
      <c r="G11" s="1">
        <f t="shared" ref="G11:G15" si="3">F11*B11</f>
        <v>175</v>
      </c>
    </row>
    <row r="12" spans="1:7" x14ac:dyDescent="0.25">
      <c r="A12" s="3" t="s">
        <v>17</v>
      </c>
      <c r="B12" s="1">
        <v>42</v>
      </c>
      <c r="C12" s="1">
        <v>5</v>
      </c>
      <c r="D12" s="1">
        <f t="shared" si="0"/>
        <v>210</v>
      </c>
      <c r="E12" s="1">
        <f t="shared" si="1"/>
        <v>-0.5</v>
      </c>
      <c r="F12" s="1">
        <f t="shared" si="2"/>
        <v>0.25</v>
      </c>
      <c r="G12" s="1">
        <f t="shared" si="3"/>
        <v>10.5</v>
      </c>
    </row>
    <row r="13" spans="1:7" x14ac:dyDescent="0.25">
      <c r="A13" s="3" t="s">
        <v>18</v>
      </c>
      <c r="B13" s="1">
        <v>30</v>
      </c>
      <c r="C13" s="1">
        <v>7</v>
      </c>
      <c r="D13" s="1">
        <f t="shared" si="0"/>
        <v>210</v>
      </c>
      <c r="E13" s="1">
        <f t="shared" si="1"/>
        <v>1.5</v>
      </c>
      <c r="F13" s="1">
        <f t="shared" si="2"/>
        <v>2.25</v>
      </c>
      <c r="G13" s="1">
        <f t="shared" si="3"/>
        <v>67.5</v>
      </c>
    </row>
    <row r="14" spans="1:7" x14ac:dyDescent="0.25">
      <c r="A14" s="3" t="s">
        <v>19</v>
      </c>
      <c r="B14" s="1">
        <v>15</v>
      </c>
      <c r="C14" s="1">
        <v>9</v>
      </c>
      <c r="D14" s="1">
        <f t="shared" si="0"/>
        <v>135</v>
      </c>
      <c r="E14" s="1">
        <f t="shared" si="1"/>
        <v>3.5</v>
      </c>
      <c r="F14" s="1">
        <f t="shared" si="2"/>
        <v>12.25</v>
      </c>
      <c r="G14" s="1">
        <f t="shared" si="3"/>
        <v>183.75</v>
      </c>
    </row>
    <row r="15" spans="1:7" x14ac:dyDescent="0.25">
      <c r="A15" s="3" t="s">
        <v>20</v>
      </c>
      <c r="B15" s="1">
        <v>7</v>
      </c>
      <c r="C15" s="1">
        <v>11</v>
      </c>
      <c r="D15" s="1">
        <f t="shared" si="0"/>
        <v>77</v>
      </c>
      <c r="E15" s="1">
        <f t="shared" si="1"/>
        <v>5.5</v>
      </c>
      <c r="F15" s="1">
        <f t="shared" si="2"/>
        <v>30.25</v>
      </c>
      <c r="G15" s="1">
        <f t="shared" si="3"/>
        <v>211.75</v>
      </c>
    </row>
    <row r="16" spans="1:7" x14ac:dyDescent="0.25">
      <c r="A16" s="5" t="s">
        <v>26</v>
      </c>
      <c r="B16" s="1">
        <f>SUM(B10:B15)</f>
        <v>132</v>
      </c>
      <c r="C16" s="1">
        <f>SUM(C10:C15)</f>
        <v>36</v>
      </c>
      <c r="D16" s="1">
        <f>SUM(D10:D15)</f>
        <v>726</v>
      </c>
      <c r="E16" s="1"/>
      <c r="F16" s="1"/>
      <c r="G16" s="1">
        <f>SUM(G10:G15)</f>
        <v>851</v>
      </c>
    </row>
    <row r="18" spans="1:2" x14ac:dyDescent="0.25">
      <c r="A18" s="4" t="s">
        <v>5</v>
      </c>
      <c r="B18">
        <v>132</v>
      </c>
    </row>
    <row r="19" spans="1:2" x14ac:dyDescent="0.25">
      <c r="A19" s="4" t="s">
        <v>0</v>
      </c>
      <c r="B19">
        <f>D16/B16</f>
        <v>5.5</v>
      </c>
    </row>
    <row r="20" spans="1:2" x14ac:dyDescent="0.25">
      <c r="A20" s="4"/>
    </row>
    <row r="21" spans="1:2" x14ac:dyDescent="0.25">
      <c r="A21" s="4" t="s">
        <v>27</v>
      </c>
      <c r="B21" s="6">
        <f>G16/131</f>
        <v>6.4961832061068705</v>
      </c>
    </row>
    <row r="22" spans="1:2" x14ac:dyDescent="0.25">
      <c r="A22" s="4" t="s">
        <v>28</v>
      </c>
      <c r="B22" s="6">
        <f>SQRT(B21)</f>
        <v>2.548761112012436</v>
      </c>
    </row>
    <row r="24" spans="1:2" x14ac:dyDescent="0.25">
      <c r="B24">
        <f>-NORMSINV(0.05)</f>
        <v>1.6448536269514726</v>
      </c>
    </row>
    <row r="25" spans="1:2" x14ac:dyDescent="0.25">
      <c r="A25" t="s">
        <v>3</v>
      </c>
      <c r="B25">
        <f>B22/SQRT(B18)</f>
        <v>0.22184117998508135</v>
      </c>
    </row>
    <row r="27" spans="1:2" x14ac:dyDescent="0.25">
      <c r="A27" t="s">
        <v>13</v>
      </c>
      <c r="B27">
        <f>B19-B24*B25</f>
        <v>5.1351037304943441</v>
      </c>
    </row>
    <row r="28" spans="1:2" x14ac:dyDescent="0.25">
      <c r="A28" t="s">
        <v>14</v>
      </c>
      <c r="B28">
        <f>B19+B24*B25</f>
        <v>5.8648962695056559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zad2</vt:lpstr>
      <vt:lpstr>zad3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2025-04-30T11:25:27Z</dcterms:created>
  <dcterms:modified xsi:type="dcterms:W3CDTF">2025-04-30T12:27:13Z</dcterms:modified>
</cp:coreProperties>
</file>