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16170" windowHeight="11835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B11" i="2"/>
  <c r="B10" i="2"/>
  <c r="B44" i="1"/>
  <c r="B43" i="1"/>
  <c r="B41" i="1"/>
  <c r="B40" i="1"/>
  <c r="B39" i="1"/>
  <c r="B35" i="1"/>
  <c r="C33" i="1"/>
  <c r="B33" i="1"/>
  <c r="B21" i="1"/>
  <c r="C18" i="1" l="1"/>
  <c r="B18" i="1"/>
  <c r="B20" i="1" s="1"/>
  <c r="C17" i="1"/>
  <c r="B17" i="1"/>
  <c r="C16" i="1"/>
  <c r="B16" i="1"/>
</calcChain>
</file>

<file path=xl/sharedStrings.xml><?xml version="1.0" encoding="utf-8"?>
<sst xmlns="http://schemas.openxmlformats.org/spreadsheetml/2006/main" count="19" uniqueCount="18">
  <si>
    <t>kobiety</t>
  </si>
  <si>
    <t>zad2</t>
  </si>
  <si>
    <t>mezczyzni</t>
  </si>
  <si>
    <t>xsr</t>
  </si>
  <si>
    <t>n=</t>
  </si>
  <si>
    <t>s</t>
  </si>
  <si>
    <t>t</t>
  </si>
  <si>
    <t>df18</t>
  </si>
  <si>
    <t>zad3</t>
  </si>
  <si>
    <t>A</t>
  </si>
  <si>
    <t>B</t>
  </si>
  <si>
    <t>S</t>
  </si>
  <si>
    <t>zad4</t>
  </si>
  <si>
    <t>P</t>
  </si>
  <si>
    <t>P1</t>
  </si>
  <si>
    <t>P2</t>
  </si>
  <si>
    <t>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</si>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</sst>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0</xdr:row>
      <xdr:rowOff>0</xdr:rowOff>
    </xdr:from>
    <xdr:to>
      <xdr:col>18</xdr:col>
      <xdr:colOff>543771</xdr:colOff>
      <xdr:row>32</xdr:row>
      <xdr:rowOff>172325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0"/>
          <a:ext cx="6058746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0</xdr:row>
      <xdr:rowOff>0</xdr:rowOff>
    </xdr:from>
    <xdr:to>
      <xdr:col>8</xdr:col>
      <xdr:colOff>105218</xdr:colOff>
      <xdr:row>6</xdr:row>
      <xdr:rowOff>57318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0"/>
          <a:ext cx="3172268" cy="12003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9</xdr:col>
      <xdr:colOff>448078</xdr:colOff>
      <xdr:row>45</xdr:row>
      <xdr:rowOff>19265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5625" y="7048500"/>
          <a:ext cx="2886478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51925</xdr:colOff>
      <xdr:row>0</xdr:row>
      <xdr:rowOff>5713</xdr:rowOff>
    </xdr:from>
    <xdr:to>
      <xdr:col>9</xdr:col>
      <xdr:colOff>129834</xdr:colOff>
      <xdr:row>8</xdr:row>
      <xdr:rowOff>36408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25" y="5713"/>
          <a:ext cx="5564309" cy="15546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229398</xdr:colOff>
      <xdr:row>19</xdr:row>
      <xdr:rowOff>85870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5715798" cy="103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5" workbookViewId="0">
      <selection activeCell="B44" sqref="B44"/>
    </sheetView>
  </sheetViews>
  <sheetFormatPr defaultRowHeight="15" x14ac:dyDescent="0.25"/>
  <cols>
    <col min="2" max="2" width="9.85546875" bestFit="1" customWidth="1"/>
  </cols>
  <sheetData>
    <row r="1" spans="1:3" x14ac:dyDescent="0.25">
      <c r="A1" t="s">
        <v>1</v>
      </c>
    </row>
    <row r="3" spans="1:3" x14ac:dyDescent="0.25">
      <c r="A3" t="s">
        <v>0</v>
      </c>
      <c r="B3" t="s">
        <v>2</v>
      </c>
    </row>
    <row r="4" spans="1:3" x14ac:dyDescent="0.25">
      <c r="A4">
        <v>4100</v>
      </c>
      <c r="B4">
        <v>4300</v>
      </c>
    </row>
    <row r="5" spans="1:3" x14ac:dyDescent="0.25">
      <c r="A5">
        <v>4200</v>
      </c>
      <c r="B5">
        <v>4500</v>
      </c>
    </row>
    <row r="6" spans="1:3" x14ac:dyDescent="0.25">
      <c r="A6">
        <v>4000</v>
      </c>
      <c r="B6">
        <v>4400</v>
      </c>
    </row>
    <row r="7" spans="1:3" x14ac:dyDescent="0.25">
      <c r="A7">
        <v>3950</v>
      </c>
      <c r="B7">
        <v>4350</v>
      </c>
    </row>
    <row r="8" spans="1:3" x14ac:dyDescent="0.25">
      <c r="A8">
        <v>4050</v>
      </c>
      <c r="B8">
        <v>4550</v>
      </c>
    </row>
    <row r="9" spans="1:3" x14ac:dyDescent="0.25">
      <c r="A9">
        <v>3900</v>
      </c>
      <c r="B9">
        <v>4600</v>
      </c>
    </row>
    <row r="10" spans="1:3" x14ac:dyDescent="0.25">
      <c r="A10">
        <v>4150</v>
      </c>
      <c r="B10">
        <v>4250</v>
      </c>
    </row>
    <row r="11" spans="1:3" x14ac:dyDescent="0.25">
      <c r="A11">
        <v>4000</v>
      </c>
      <c r="B11">
        <v>4400</v>
      </c>
    </row>
    <row r="12" spans="1:3" x14ac:dyDescent="0.25">
      <c r="A12">
        <v>4100</v>
      </c>
      <c r="B12">
        <v>4450</v>
      </c>
    </row>
    <row r="13" spans="1:3" x14ac:dyDescent="0.25">
      <c r="A13">
        <v>4020</v>
      </c>
      <c r="B13">
        <v>4350</v>
      </c>
    </row>
    <row r="16" spans="1:3" x14ac:dyDescent="0.25">
      <c r="A16" t="s">
        <v>3</v>
      </c>
      <c r="B16">
        <f>AVERAGE(A4:A13)</f>
        <v>4047</v>
      </c>
      <c r="C16">
        <f>AVERAGE(B4:B13)</f>
        <v>4415</v>
      </c>
    </row>
    <row r="17" spans="1:3" x14ac:dyDescent="0.25">
      <c r="A17" t="s">
        <v>4</v>
      </c>
      <c r="B17">
        <f>COUNT(A4:A13)</f>
        <v>10</v>
      </c>
      <c r="C17">
        <f>COUNT(B4:B13)</f>
        <v>10</v>
      </c>
    </row>
    <row r="18" spans="1:3" x14ac:dyDescent="0.25">
      <c r="A18" t="s">
        <v>5</v>
      </c>
      <c r="B18">
        <f>_xlfn.VAR.S(A4:A13)</f>
        <v>8423.3333333333339</v>
      </c>
      <c r="C18">
        <f>_xlfn.VAR.S(B4:B13)</f>
        <v>12250</v>
      </c>
    </row>
    <row r="20" spans="1:3" x14ac:dyDescent="0.25">
      <c r="A20" t="s">
        <v>6</v>
      </c>
      <c r="B20">
        <f>(C16-B16)/(SQRT(((B17*B18+C17*C18)/18)*0.2))</f>
        <v>7.6782777817455399</v>
      </c>
    </row>
    <row r="21" spans="1:3" x14ac:dyDescent="0.25">
      <c r="A21" t="s">
        <v>7</v>
      </c>
      <c r="B21">
        <f>_xlfn.T.INV.2T(0.05,18)</f>
        <v>2.1009220402410378</v>
      </c>
    </row>
    <row r="25" spans="1:3" x14ac:dyDescent="0.25">
      <c r="A25" t="s">
        <v>8</v>
      </c>
    </row>
    <row r="26" spans="1:3" x14ac:dyDescent="0.25">
      <c r="A26" s="2" t="s">
        <v>9</v>
      </c>
      <c r="B26" t="s">
        <v>10</v>
      </c>
    </row>
    <row r="27" spans="1:3" x14ac:dyDescent="0.25">
      <c r="A27" s="1">
        <v>5.0999999999999996</v>
      </c>
      <c r="B27" s="1">
        <v>4.2</v>
      </c>
    </row>
    <row r="28" spans="1:3" x14ac:dyDescent="0.25">
      <c r="A28">
        <v>4.8</v>
      </c>
      <c r="B28">
        <v>4.4000000000000004</v>
      </c>
    </row>
    <row r="29" spans="1:3" x14ac:dyDescent="0.25">
      <c r="A29">
        <v>5.3</v>
      </c>
      <c r="B29">
        <v>4.5</v>
      </c>
    </row>
    <row r="30" spans="1:3" x14ac:dyDescent="0.25">
      <c r="A30">
        <v>5</v>
      </c>
      <c r="B30">
        <v>4.3</v>
      </c>
    </row>
    <row r="31" spans="1:3" x14ac:dyDescent="0.25">
      <c r="A31">
        <v>5.2</v>
      </c>
      <c r="B31">
        <v>4.5999999999999996</v>
      </c>
    </row>
    <row r="33" spans="1:3" x14ac:dyDescent="0.25">
      <c r="A33" t="s">
        <v>11</v>
      </c>
      <c r="B33">
        <f>_xlfn.VAR.S(A27:A31)</f>
        <v>3.7000000000000012E-2</v>
      </c>
      <c r="C33">
        <f>_xlfn.VAR.S(B27:B31)</f>
        <v>2.4999999999999956E-2</v>
      </c>
    </row>
    <row r="35" spans="1:3" x14ac:dyDescent="0.25">
      <c r="B35">
        <f>_xlfn.F.INV.RT(0.05,4,4)</f>
        <v>6.38823290869587</v>
      </c>
    </row>
    <row r="38" spans="1:3" x14ac:dyDescent="0.25">
      <c r="A38" t="s">
        <v>12</v>
      </c>
    </row>
    <row r="39" spans="1:3" x14ac:dyDescent="0.25">
      <c r="A39" t="s">
        <v>14</v>
      </c>
      <c r="B39">
        <f>78/120</f>
        <v>0.65</v>
      </c>
    </row>
    <row r="40" spans="1:3" x14ac:dyDescent="0.25">
      <c r="A40" t="s">
        <v>15</v>
      </c>
      <c r="B40">
        <f>85/130</f>
        <v>0.65384615384615385</v>
      </c>
    </row>
    <row r="41" spans="1:3" x14ac:dyDescent="0.25">
      <c r="A41" t="s">
        <v>13</v>
      </c>
      <c r="B41">
        <f>(78+85)/(120+130)</f>
        <v>0.65200000000000002</v>
      </c>
    </row>
    <row r="43" spans="1:3" x14ac:dyDescent="0.25">
      <c r="A43" t="s">
        <v>16</v>
      </c>
      <c r="B43">
        <f>(B39-B40)/SQRT(B41*(1-B41)*((1/120)+(1/130)))</f>
        <v>-6.3783085891619004E-2</v>
      </c>
    </row>
    <row r="44" spans="1:3" x14ac:dyDescent="0.25">
      <c r="B44">
        <f>_xlfn.NORM.S.INV(0.05)</f>
        <v>-1.6448536269514726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22"/>
  <sheetViews>
    <sheetView tabSelected="1" workbookViewId="0">
      <selection activeCell="A22" sqref="A22"/>
    </sheetView>
  </sheetViews>
  <sheetFormatPr defaultRowHeight="15" x14ac:dyDescent="0.25"/>
  <sheetData>
    <row r="10" spans="1:2" x14ac:dyDescent="0.25">
      <c r="A10" t="s">
        <v>16</v>
      </c>
      <c r="B10">
        <f>5/SQRT(61/120)</f>
        <v>7.0128687331827662</v>
      </c>
    </row>
    <row r="11" spans="1:2" x14ac:dyDescent="0.25">
      <c r="B11">
        <f>_xlfn.NORM.S.INV(0.1)</f>
        <v>-1.2815515655446006</v>
      </c>
    </row>
    <row r="21" spans="1:2" x14ac:dyDescent="0.25">
      <c r="A21" t="s">
        <v>17</v>
      </c>
      <c r="B21">
        <v>12</v>
      </c>
    </row>
    <row r="22" spans="1:2" x14ac:dyDescent="0.25">
      <c r="A22">
        <f>_xlfn.F.INV.RT(0.05,11,11)</f>
        <v>2.8179304699530876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2025-05-28T11:22:47Z</dcterms:created>
  <dcterms:modified xsi:type="dcterms:W3CDTF">2025-05-28T12:28:37Z</dcterms:modified>
</cp:coreProperties>
</file>