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updateLinks="always" defaultThemeVersion="166925"/>
  <mc:AlternateContent xmlns:mc="http://schemas.openxmlformats.org/markup-compatibility/2006">
    <mc:Choice Requires="x15">
      <x15ac:absPath xmlns:x15ac="http://schemas.microsoft.com/office/spreadsheetml/2010/11/ac" url="C:\Users\jyajima\Desktop\securityguideline\util\"/>
    </mc:Choice>
  </mc:AlternateContent>
  <xr:revisionPtr revIDLastSave="0" documentId="13_ncr:1_{38D00312-7E49-4639-9C46-774DE396A6AD}" xr6:coauthVersionLast="47" xr6:coauthVersionMax="47" xr10:uidLastSave="{00000000-0000-0000-0000-000000000000}"/>
  <bookViews>
    <workbookView xWindow="390" yWindow="390" windowWidth="28260" windowHeight="10920" tabRatio="848" xr2:uid="{9B8EE092-BB82-4EBA-9074-72380EFB9FF5}"/>
  </bookViews>
  <sheets>
    <sheet name="I. 説明" sheetId="66" r:id="rId1"/>
    <sheet name="II. 分析の進め方" sheetId="34" r:id="rId2"/>
    <sheet name="III. AIシステムの仕様情報" sheetId="30" r:id="rId3"/>
    <sheet name="IV-1. AI品質の影響分析" sheetId="55" r:id="rId4"/>
    <sheet name="IV-2. AI倫理の影響分析" sheetId="65" r:id="rId5"/>
    <sheet name="IV-3. AIセキュリティの影響分析" sheetId="32" r:id="rId6"/>
    <sheet name="IV-4. 広義倫理の影響分析" sheetId="48" r:id="rId7"/>
    <sheet name="V. 分析結果" sheetId="53" r:id="rId8"/>
    <sheet name="参考. 影響度の算定基準" sheetId="61" r:id="rId9"/>
    <sheet name="参考)IV-1. AI品質の分析事例" sheetId="63" r:id="rId10"/>
    <sheet name="参考)IV-2. AI倫理の分析事例" sheetId="64" r:id="rId11"/>
    <sheet name="参考)IV-3. AIセキュリティの分析事例" sheetId="58" r:id="rId12"/>
    <sheet name="参考)IV-4. AI広義倫理の分析事例" sheetId="59" r:id="rId13"/>
  </sheets>
  <definedNames>
    <definedName name="条件">#REF!</definedName>
    <definedName name="条件１">#REF!</definedName>
    <definedName name="条件２">#REF!</definedName>
    <definedName name="条件３">#REF!</definedName>
    <definedName name="条件４">#REF!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3" i="30" l="1"/>
  <c r="C19" i="30"/>
  <c r="D6" i="55" s="1"/>
  <c r="D16" i="55"/>
  <c r="D15" i="55"/>
  <c r="D14" i="55"/>
  <c r="D13" i="55"/>
  <c r="D12" i="55"/>
  <c r="D11" i="55"/>
  <c r="D10" i="55"/>
  <c r="D9" i="55"/>
  <c r="D8" i="55"/>
  <c r="D5" i="55"/>
  <c r="D11" i="48"/>
  <c r="M606" i="64"/>
  <c r="M602" i="64"/>
  <c r="M596" i="64"/>
  <c r="M592" i="64"/>
  <c r="M588" i="64"/>
  <c r="M584" i="64"/>
  <c r="M580" i="64"/>
  <c r="M574" i="64"/>
  <c r="M570" i="64"/>
  <c r="M566" i="64"/>
  <c r="M562" i="64"/>
  <c r="M611" i="64" s="1"/>
  <c r="M548" i="64"/>
  <c r="M544" i="64"/>
  <c r="M538" i="64"/>
  <c r="M534" i="64"/>
  <c r="M530" i="64"/>
  <c r="M524" i="64"/>
  <c r="M520" i="64"/>
  <c r="M516" i="64"/>
  <c r="M512" i="64"/>
  <c r="M508" i="64"/>
  <c r="M504" i="64"/>
  <c r="M500" i="64"/>
  <c r="M496" i="64"/>
  <c r="M557" i="64" s="1"/>
  <c r="M486" i="64"/>
  <c r="M482" i="64"/>
  <c r="M478" i="64"/>
  <c r="M491" i="64" s="1"/>
  <c r="M474" i="64"/>
  <c r="M470" i="64"/>
  <c r="M466" i="64"/>
  <c r="M453" i="64"/>
  <c r="M449" i="64"/>
  <c r="M443" i="64"/>
  <c r="M439" i="64"/>
  <c r="M435" i="64"/>
  <c r="M431" i="64"/>
  <c r="M427" i="64"/>
  <c r="M421" i="64"/>
  <c r="M458" i="64" s="1"/>
  <c r="M417" i="64"/>
  <c r="M413" i="64"/>
  <c r="M409" i="64"/>
  <c r="M395" i="64"/>
  <c r="M391" i="64"/>
  <c r="M385" i="64"/>
  <c r="M381" i="64"/>
  <c r="M377" i="64"/>
  <c r="M371" i="64"/>
  <c r="M367" i="64"/>
  <c r="M363" i="64"/>
  <c r="M359" i="64"/>
  <c r="M355" i="64"/>
  <c r="M351" i="64"/>
  <c r="M347" i="64"/>
  <c r="M343" i="64"/>
  <c r="M404" i="64" s="1"/>
  <c r="M333" i="64"/>
  <c r="M329" i="64"/>
  <c r="M325" i="64"/>
  <c r="M321" i="64"/>
  <c r="M317" i="64"/>
  <c r="M313" i="64"/>
  <c r="M338" i="64" s="1"/>
  <c r="M300" i="64"/>
  <c r="M296" i="64"/>
  <c r="M290" i="64"/>
  <c r="M286" i="64"/>
  <c r="M282" i="64"/>
  <c r="M278" i="64"/>
  <c r="M274" i="64"/>
  <c r="M268" i="64"/>
  <c r="M264" i="64"/>
  <c r="M260" i="64"/>
  <c r="M256" i="64"/>
  <c r="M305" i="64" s="1"/>
  <c r="M242" i="64"/>
  <c r="M238" i="64"/>
  <c r="M232" i="64"/>
  <c r="M228" i="64"/>
  <c r="M224" i="64"/>
  <c r="M218" i="64"/>
  <c r="M214" i="64"/>
  <c r="M210" i="64"/>
  <c r="M206" i="64"/>
  <c r="M202" i="64"/>
  <c r="M198" i="64"/>
  <c r="M194" i="64"/>
  <c r="M190" i="64"/>
  <c r="M251" i="64" s="1"/>
  <c r="M180" i="64"/>
  <c r="M176" i="64"/>
  <c r="M172" i="64"/>
  <c r="M168" i="64"/>
  <c r="M164" i="64"/>
  <c r="M160" i="64"/>
  <c r="M185" i="64" s="1"/>
  <c r="M148" i="64"/>
  <c r="M144" i="64"/>
  <c r="M138" i="64"/>
  <c r="M134" i="64"/>
  <c r="M130" i="64"/>
  <c r="M126" i="64"/>
  <c r="M122" i="64"/>
  <c r="M116" i="64"/>
  <c r="M112" i="64"/>
  <c r="M108" i="64"/>
  <c r="M153" i="64" s="1"/>
  <c r="M104" i="64"/>
  <c r="M90" i="64"/>
  <c r="M86" i="64"/>
  <c r="M80" i="64"/>
  <c r="M76" i="64"/>
  <c r="M72" i="64"/>
  <c r="M66" i="64"/>
  <c r="M62" i="64"/>
  <c r="M58" i="64"/>
  <c r="M54" i="64"/>
  <c r="M50" i="64"/>
  <c r="M46" i="64"/>
  <c r="M42" i="64"/>
  <c r="M38" i="64"/>
  <c r="M99" i="64" s="1"/>
  <c r="M28" i="64"/>
  <c r="M24" i="64"/>
  <c r="M20" i="64"/>
  <c r="M16" i="64"/>
  <c r="M12" i="64"/>
  <c r="M8" i="64"/>
  <c r="M33" i="64" s="1"/>
  <c r="N323" i="63"/>
  <c r="N315" i="63"/>
  <c r="N290" i="63"/>
  <c r="N273" i="63"/>
  <c r="N265" i="63"/>
  <c r="N244" i="63"/>
  <c r="N219" i="63"/>
  <c r="N194" i="63"/>
  <c r="N157" i="63"/>
  <c r="N132" i="63"/>
  <c r="N107" i="63"/>
  <c r="N493" i="63" l="1"/>
  <c r="N489" i="63"/>
  <c r="N485" i="63"/>
  <c r="N481" i="63"/>
  <c r="N477" i="63"/>
  <c r="N498" i="63" s="1"/>
  <c r="N468" i="63"/>
  <c r="N464" i="63"/>
  <c r="N460" i="63"/>
  <c r="N456" i="63"/>
  <c r="N452" i="63"/>
  <c r="N443" i="63"/>
  <c r="N439" i="63"/>
  <c r="N435" i="63"/>
  <c r="N431" i="63"/>
  <c r="N427" i="63"/>
  <c r="N410" i="63"/>
  <c r="N406" i="63"/>
  <c r="N402" i="63"/>
  <c r="N398" i="63"/>
  <c r="N394" i="63"/>
  <c r="N385" i="63"/>
  <c r="N381" i="63"/>
  <c r="N377" i="63"/>
  <c r="N373" i="63"/>
  <c r="N369" i="63"/>
  <c r="N360" i="63"/>
  <c r="N356" i="63"/>
  <c r="N352" i="63"/>
  <c r="N348" i="63"/>
  <c r="N344" i="63"/>
  <c r="N327" i="63"/>
  <c r="N319" i="63"/>
  <c r="N311" i="63"/>
  <c r="N302" i="63"/>
  <c r="N298" i="63"/>
  <c r="N294" i="63"/>
  <c r="N286" i="63"/>
  <c r="N277" i="63"/>
  <c r="N269" i="63"/>
  <c r="N261" i="63"/>
  <c r="N282" i="63" s="1"/>
  <c r="N473" i="63" l="1"/>
  <c r="N448" i="63"/>
  <c r="N415" i="63"/>
  <c r="N390" i="63"/>
  <c r="N365" i="63"/>
  <c r="N307" i="63"/>
  <c r="N332" i="63"/>
  <c r="N1382" i="59" l="1"/>
  <c r="N1378" i="59"/>
  <c r="N1374" i="59"/>
  <c r="N1370" i="59"/>
  <c r="N1366" i="59"/>
  <c r="N1387" i="59" s="1"/>
  <c r="N1362" i="59"/>
  <c r="N1358" i="59"/>
  <c r="N1349" i="59"/>
  <c r="N1345" i="59"/>
  <c r="N1341" i="59"/>
  <c r="N1337" i="59"/>
  <c r="N1333" i="59"/>
  <c r="N1354" i="59" s="1"/>
  <c r="N1329" i="59"/>
  <c r="N1325" i="59"/>
  <c r="N1316" i="59"/>
  <c r="N1312" i="59"/>
  <c r="N1308" i="59"/>
  <c r="N1304" i="59"/>
  <c r="N1300" i="59"/>
  <c r="N1296" i="59"/>
  <c r="N1292" i="59"/>
  <c r="N1321" i="59" s="1"/>
  <c r="N1283" i="59"/>
  <c r="N1279" i="59"/>
  <c r="N1275" i="59"/>
  <c r="N1271" i="59"/>
  <c r="N1267" i="59"/>
  <c r="N1263" i="59"/>
  <c r="N1259" i="59"/>
  <c r="N1288" i="59" s="1"/>
  <c r="N1250" i="59"/>
  <c r="N1246" i="59"/>
  <c r="N1242" i="59"/>
  <c r="N1238" i="59"/>
  <c r="N1234" i="59"/>
  <c r="N1255" i="59" s="1"/>
  <c r="N1230" i="59"/>
  <c r="N1226" i="59"/>
  <c r="N1217" i="59"/>
  <c r="N1213" i="59"/>
  <c r="N1209" i="59"/>
  <c r="N1205" i="59"/>
  <c r="N1201" i="59"/>
  <c r="N1197" i="59"/>
  <c r="N1222" i="59" s="1"/>
  <c r="N1193" i="59"/>
  <c r="N1184" i="59"/>
  <c r="N1180" i="59"/>
  <c r="N1176" i="59"/>
  <c r="N1172" i="59"/>
  <c r="N1168" i="59"/>
  <c r="N1164" i="59"/>
  <c r="N1160" i="59"/>
  <c r="N1156" i="59"/>
  <c r="N1150" i="59"/>
  <c r="N1146" i="59"/>
  <c r="N1142" i="59"/>
  <c r="N1138" i="59"/>
  <c r="N1134" i="59"/>
  <c r="N1130" i="59"/>
  <c r="N1126" i="59"/>
  <c r="N1122" i="59"/>
  <c r="N1118" i="59"/>
  <c r="N1109" i="59"/>
  <c r="N1105" i="59"/>
  <c r="N1101" i="59"/>
  <c r="N1097" i="59"/>
  <c r="N1093" i="59"/>
  <c r="N1089" i="59"/>
  <c r="N1085" i="59"/>
  <c r="N1079" i="59"/>
  <c r="N1075" i="59"/>
  <c r="N1071" i="59"/>
  <c r="N1067" i="59"/>
  <c r="N1063" i="59"/>
  <c r="N1059" i="59"/>
  <c r="N1055" i="59"/>
  <c r="N1051" i="59"/>
  <c r="N1189" i="59"/>
  <c r="N56" i="59"/>
  <c r="N60" i="59"/>
  <c r="N64" i="59"/>
  <c r="N68" i="59"/>
  <c r="N790" i="58"/>
  <c r="N786" i="58"/>
  <c r="N782" i="58"/>
  <c r="N778" i="58"/>
  <c r="N774" i="58"/>
  <c r="N770" i="58"/>
  <c r="N766" i="58"/>
  <c r="N762" i="58"/>
  <c r="N758" i="58"/>
  <c r="N754" i="58"/>
  <c r="N750" i="58"/>
  <c r="N746" i="58"/>
  <c r="N742" i="58"/>
  <c r="N738" i="58"/>
  <c r="N734" i="58"/>
  <c r="N730" i="58"/>
  <c r="N726" i="58"/>
  <c r="N722" i="58"/>
  <c r="N718" i="58"/>
  <c r="N714" i="58"/>
  <c r="N710" i="58"/>
  <c r="N795" i="58" s="1"/>
  <c r="N701" i="58"/>
  <c r="N706" i="58" s="1"/>
  <c r="N697" i="58"/>
  <c r="N693" i="58"/>
  <c r="N689" i="58"/>
  <c r="N685" i="58"/>
  <c r="N681" i="58"/>
  <c r="N677" i="58"/>
  <c r="N668" i="58"/>
  <c r="N664" i="58"/>
  <c r="N660" i="58"/>
  <c r="N656" i="58"/>
  <c r="N652" i="58"/>
  <c r="N673" i="58" s="1"/>
  <c r="N648" i="58"/>
  <c r="N644" i="58"/>
  <c r="N635" i="58"/>
  <c r="N631" i="58"/>
  <c r="N627" i="58"/>
  <c r="N623" i="58"/>
  <c r="N619" i="58"/>
  <c r="N615" i="58"/>
  <c r="N611" i="58"/>
  <c r="N607" i="58"/>
  <c r="N640" i="58" s="1"/>
  <c r="N576" i="63"/>
  <c r="N572" i="63"/>
  <c r="N568" i="63"/>
  <c r="N564" i="63"/>
  <c r="N560" i="63"/>
  <c r="N551" i="63"/>
  <c r="N547" i="63"/>
  <c r="N543" i="63"/>
  <c r="N539" i="63"/>
  <c r="N535" i="63"/>
  <c r="N526" i="63"/>
  <c r="N522" i="63"/>
  <c r="N518" i="63"/>
  <c r="N514" i="63"/>
  <c r="N510" i="63"/>
  <c r="N581" i="63" l="1"/>
  <c r="N531" i="63"/>
  <c r="N556" i="63"/>
  <c r="N1114" i="59"/>
  <c r="N1035" i="59"/>
  <c r="N1031" i="59"/>
  <c r="N1027" i="59"/>
  <c r="N1023" i="59"/>
  <c r="N1019" i="59"/>
  <c r="N1015" i="59"/>
  <c r="N1011" i="59"/>
  <c r="N1002" i="59"/>
  <c r="N998" i="59"/>
  <c r="N994" i="59"/>
  <c r="N990" i="59"/>
  <c r="N986" i="59"/>
  <c r="N982" i="59"/>
  <c r="N978" i="59"/>
  <c r="N969" i="59"/>
  <c r="N965" i="59"/>
  <c r="N961" i="59"/>
  <c r="N957" i="59"/>
  <c r="N953" i="59"/>
  <c r="N949" i="59"/>
  <c r="N945" i="59"/>
  <c r="N936" i="59"/>
  <c r="N932" i="59"/>
  <c r="N928" i="59"/>
  <c r="N924" i="59"/>
  <c r="N920" i="59"/>
  <c r="N916" i="59"/>
  <c r="N912" i="59"/>
  <c r="N903" i="59"/>
  <c r="N899" i="59"/>
  <c r="N895" i="59"/>
  <c r="N891" i="59"/>
  <c r="N908" i="59" s="1"/>
  <c r="N887" i="59"/>
  <c r="N883" i="59"/>
  <c r="N879" i="59"/>
  <c r="N870" i="59"/>
  <c r="N866" i="59"/>
  <c r="N862" i="59"/>
  <c r="N858" i="59"/>
  <c r="N854" i="59"/>
  <c r="N850" i="59"/>
  <c r="N846" i="59"/>
  <c r="N837" i="59"/>
  <c r="N833" i="59"/>
  <c r="N829" i="59"/>
  <c r="N825" i="59"/>
  <c r="N821" i="59"/>
  <c r="N817" i="59"/>
  <c r="N813" i="59"/>
  <c r="N809" i="59"/>
  <c r="N803" i="59"/>
  <c r="N799" i="59"/>
  <c r="N795" i="59"/>
  <c r="N791" i="59"/>
  <c r="N787" i="59"/>
  <c r="N783" i="59"/>
  <c r="N842" i="59" s="1"/>
  <c r="N779" i="59"/>
  <c r="N775" i="59"/>
  <c r="N771" i="59"/>
  <c r="N762" i="59"/>
  <c r="N758" i="59"/>
  <c r="N754" i="59"/>
  <c r="N750" i="59"/>
  <c r="N746" i="59"/>
  <c r="N742" i="59"/>
  <c r="N738" i="59"/>
  <c r="N732" i="59"/>
  <c r="N728" i="59"/>
  <c r="N724" i="59"/>
  <c r="N720" i="59"/>
  <c r="N716" i="59"/>
  <c r="N712" i="59"/>
  <c r="N708" i="59"/>
  <c r="N704" i="59"/>
  <c r="N688" i="59"/>
  <c r="N684" i="59"/>
  <c r="N680" i="59"/>
  <c r="N676" i="59"/>
  <c r="N672" i="59"/>
  <c r="N668" i="59"/>
  <c r="N664" i="59"/>
  <c r="N655" i="59"/>
  <c r="N651" i="59"/>
  <c r="N647" i="59"/>
  <c r="N643" i="59"/>
  <c r="N639" i="59"/>
  <c r="N635" i="59"/>
  <c r="N631" i="59"/>
  <c r="N622" i="59"/>
  <c r="N618" i="59"/>
  <c r="N614" i="59"/>
  <c r="N610" i="59"/>
  <c r="N606" i="59"/>
  <c r="N602" i="59"/>
  <c r="N598" i="59"/>
  <c r="N589" i="59"/>
  <c r="N585" i="59"/>
  <c r="N581" i="59"/>
  <c r="N577" i="59"/>
  <c r="N573" i="59"/>
  <c r="N569" i="59"/>
  <c r="N565" i="59"/>
  <c r="N556" i="59"/>
  <c r="N552" i="59"/>
  <c r="N548" i="59"/>
  <c r="N544" i="59"/>
  <c r="N540" i="59"/>
  <c r="N536" i="59"/>
  <c r="N532" i="59"/>
  <c r="N523" i="59"/>
  <c r="N519" i="59"/>
  <c r="N515" i="59"/>
  <c r="N511" i="59"/>
  <c r="N507" i="59"/>
  <c r="N503" i="59"/>
  <c r="N499" i="59"/>
  <c r="N490" i="59"/>
  <c r="N486" i="59"/>
  <c r="N482" i="59"/>
  <c r="N478" i="59"/>
  <c r="N474" i="59"/>
  <c r="N470" i="59"/>
  <c r="N466" i="59"/>
  <c r="N462" i="59"/>
  <c r="N456" i="59"/>
  <c r="N452" i="59"/>
  <c r="N448" i="59"/>
  <c r="N444" i="59"/>
  <c r="N440" i="59"/>
  <c r="N436" i="59"/>
  <c r="N432" i="59"/>
  <c r="N428" i="59"/>
  <c r="N424" i="59"/>
  <c r="N415" i="59"/>
  <c r="N411" i="59"/>
  <c r="N407" i="59"/>
  <c r="N403" i="59"/>
  <c r="N399" i="59"/>
  <c r="N395" i="59"/>
  <c r="N391" i="59"/>
  <c r="N385" i="59"/>
  <c r="N381" i="59"/>
  <c r="N377" i="59"/>
  <c r="N373" i="59"/>
  <c r="N369" i="59"/>
  <c r="N365" i="59"/>
  <c r="N361" i="59"/>
  <c r="N357" i="59"/>
  <c r="N591" i="58"/>
  <c r="N587" i="58"/>
  <c r="N583" i="58"/>
  <c r="N579" i="58"/>
  <c r="N575" i="58"/>
  <c r="N571" i="58"/>
  <c r="N567" i="58"/>
  <c r="N563" i="58"/>
  <c r="N559" i="58"/>
  <c r="N555" i="58"/>
  <c r="N551" i="58"/>
  <c r="N547" i="58"/>
  <c r="N543" i="58"/>
  <c r="N539" i="58"/>
  <c r="N535" i="58"/>
  <c r="N531" i="58"/>
  <c r="N527" i="58"/>
  <c r="N523" i="58"/>
  <c r="N519" i="58"/>
  <c r="N515" i="58"/>
  <c r="N511" i="58"/>
  <c r="N596" i="58" s="1"/>
  <c r="N502" i="58"/>
  <c r="N498" i="58"/>
  <c r="N494" i="58"/>
  <c r="N490" i="58"/>
  <c r="N486" i="58"/>
  <c r="N482" i="58"/>
  <c r="N478" i="58"/>
  <c r="N507" i="58" s="1"/>
  <c r="N469" i="58"/>
  <c r="N465" i="58"/>
  <c r="N461" i="58"/>
  <c r="N457" i="58"/>
  <c r="N453" i="58"/>
  <c r="N449" i="58"/>
  <c r="N445" i="58"/>
  <c r="N474" i="58" s="1"/>
  <c r="N392" i="58"/>
  <c r="N388" i="58"/>
  <c r="N384" i="58"/>
  <c r="N380" i="58"/>
  <c r="N376" i="58"/>
  <c r="N372" i="58"/>
  <c r="N368" i="58"/>
  <c r="N364" i="58"/>
  <c r="N360" i="58"/>
  <c r="N356" i="58"/>
  <c r="N352" i="58"/>
  <c r="N348" i="58"/>
  <c r="N344" i="58"/>
  <c r="N340" i="58"/>
  <c r="N336" i="58"/>
  <c r="N332" i="58"/>
  <c r="N328" i="58"/>
  <c r="N324" i="58"/>
  <c r="N320" i="58"/>
  <c r="N316" i="58"/>
  <c r="N312" i="58"/>
  <c r="N397" i="58" s="1"/>
  <c r="N303" i="58"/>
  <c r="N299" i="58"/>
  <c r="N295" i="58"/>
  <c r="N291" i="58"/>
  <c r="N287" i="58"/>
  <c r="N283" i="58"/>
  <c r="N308" i="58" s="1"/>
  <c r="N279" i="58"/>
  <c r="N270" i="58"/>
  <c r="N266" i="58"/>
  <c r="N262" i="58"/>
  <c r="N258" i="58"/>
  <c r="N254" i="58"/>
  <c r="N250" i="58"/>
  <c r="N275" i="58" s="1"/>
  <c r="N246" i="58"/>
  <c r="N193" i="58"/>
  <c r="N189" i="58"/>
  <c r="N185" i="58"/>
  <c r="N181" i="58"/>
  <c r="N177" i="58"/>
  <c r="N173" i="58"/>
  <c r="N169" i="58"/>
  <c r="N165" i="58"/>
  <c r="N161" i="58"/>
  <c r="N157" i="58"/>
  <c r="N153" i="58"/>
  <c r="N149" i="58"/>
  <c r="N145" i="58"/>
  <c r="N141" i="58"/>
  <c r="N137" i="58"/>
  <c r="N133" i="58"/>
  <c r="N129" i="58"/>
  <c r="N125" i="58"/>
  <c r="N121" i="58"/>
  <c r="N117" i="58"/>
  <c r="N113" i="58"/>
  <c r="N198" i="58" s="1"/>
  <c r="N104" i="58"/>
  <c r="N100" i="58"/>
  <c r="N96" i="58"/>
  <c r="N92" i="58"/>
  <c r="N88" i="58"/>
  <c r="N84" i="58"/>
  <c r="N80" i="58"/>
  <c r="N71" i="58"/>
  <c r="N67" i="58"/>
  <c r="N63" i="58"/>
  <c r="N59" i="58"/>
  <c r="N55" i="58"/>
  <c r="N51" i="58"/>
  <c r="N47" i="58"/>
  <c r="D7" i="55"/>
  <c r="N109" i="58" l="1"/>
  <c r="N76" i="58"/>
  <c r="D2" i="30"/>
  <c r="N1007" i="59"/>
  <c r="N1040" i="59"/>
  <c r="N974" i="59"/>
  <c r="N941" i="59"/>
  <c r="N767" i="59"/>
  <c r="N875" i="59"/>
  <c r="N693" i="59"/>
  <c r="N495" i="59"/>
  <c r="N420" i="59"/>
  <c r="N660" i="59"/>
  <c r="N627" i="59"/>
  <c r="N594" i="59"/>
  <c r="N561" i="59"/>
  <c r="N528" i="59"/>
  <c r="M57" i="55"/>
  <c r="L137" i="32"/>
  <c r="H7" i="34" l="1"/>
  <c r="N240" i="63"/>
  <c r="N236" i="63"/>
  <c r="N232" i="63"/>
  <c r="N228" i="63"/>
  <c r="N215" i="63"/>
  <c r="N211" i="63"/>
  <c r="N207" i="63"/>
  <c r="N203" i="63"/>
  <c r="N190" i="63"/>
  <c r="N186" i="63"/>
  <c r="N182" i="63"/>
  <c r="N178" i="63"/>
  <c r="N161" i="63"/>
  <c r="N153" i="63"/>
  <c r="N149" i="63"/>
  <c r="N145" i="63"/>
  <c r="N136" i="63"/>
  <c r="N128" i="63"/>
  <c r="N124" i="63"/>
  <c r="N120" i="63"/>
  <c r="N111" i="63"/>
  <c r="N103" i="63"/>
  <c r="N99" i="63"/>
  <c r="N95" i="63"/>
  <c r="N78" i="63"/>
  <c r="N74" i="63"/>
  <c r="N70" i="63"/>
  <c r="N66" i="63"/>
  <c r="N62" i="63"/>
  <c r="N53" i="63"/>
  <c r="N49" i="63"/>
  <c r="N45" i="63"/>
  <c r="N41" i="63"/>
  <c r="N37" i="63"/>
  <c r="N24" i="63"/>
  <c r="N20" i="63"/>
  <c r="N16" i="63"/>
  <c r="N12" i="63"/>
  <c r="L449" i="48"/>
  <c r="L445" i="48"/>
  <c r="L441" i="48"/>
  <c r="L437" i="48"/>
  <c r="L433" i="48"/>
  <c r="L429" i="48"/>
  <c r="L425" i="48"/>
  <c r="L405" i="48"/>
  <c r="L401" i="48"/>
  <c r="L397" i="48"/>
  <c r="L393" i="48"/>
  <c r="L389" i="48"/>
  <c r="L385" i="48"/>
  <c r="L381" i="48"/>
  <c r="L361" i="48"/>
  <c r="L357" i="48"/>
  <c r="L353" i="48"/>
  <c r="L349" i="48"/>
  <c r="L345" i="48"/>
  <c r="L341" i="48"/>
  <c r="L337" i="48"/>
  <c r="L317" i="48"/>
  <c r="L313" i="48"/>
  <c r="L309" i="48"/>
  <c r="L305" i="48"/>
  <c r="L301" i="48"/>
  <c r="L297" i="48"/>
  <c r="L293" i="48"/>
  <c r="L273" i="48"/>
  <c r="L269" i="48"/>
  <c r="L265" i="48"/>
  <c r="L261" i="48"/>
  <c r="L257" i="48"/>
  <c r="L253" i="48"/>
  <c r="L249" i="48"/>
  <c r="L229" i="48"/>
  <c r="L225" i="48"/>
  <c r="L221" i="48"/>
  <c r="L217" i="48"/>
  <c r="L213" i="48"/>
  <c r="L209" i="48"/>
  <c r="L205" i="48"/>
  <c r="M185" i="48"/>
  <c r="M181" i="48"/>
  <c r="M177" i="48"/>
  <c r="M173" i="48"/>
  <c r="M169" i="48"/>
  <c r="M165" i="48"/>
  <c r="M161" i="48"/>
  <c r="M157" i="48"/>
  <c r="M151" i="48"/>
  <c r="M147" i="48"/>
  <c r="M143" i="48"/>
  <c r="M139" i="48"/>
  <c r="M135" i="48"/>
  <c r="M131" i="48"/>
  <c r="M127" i="48"/>
  <c r="M123" i="48"/>
  <c r="M119" i="48"/>
  <c r="L97" i="48"/>
  <c r="L93" i="48"/>
  <c r="L89" i="48"/>
  <c r="L85" i="48"/>
  <c r="L81" i="48"/>
  <c r="L77" i="48"/>
  <c r="L73" i="48"/>
  <c r="L67" i="48"/>
  <c r="L63" i="48"/>
  <c r="L59" i="48"/>
  <c r="L55" i="48"/>
  <c r="L51" i="48"/>
  <c r="L47" i="48"/>
  <c r="L43" i="48"/>
  <c r="L39" i="48"/>
  <c r="L257" i="32"/>
  <c r="L253" i="32"/>
  <c r="L249" i="32"/>
  <c r="L245" i="32"/>
  <c r="L241" i="32"/>
  <c r="L237" i="32"/>
  <c r="L233" i="32"/>
  <c r="L229" i="32"/>
  <c r="L225" i="32"/>
  <c r="L221" i="32"/>
  <c r="L217" i="32"/>
  <c r="L213" i="32"/>
  <c r="L209" i="32"/>
  <c r="L205" i="32"/>
  <c r="L201" i="32"/>
  <c r="L197" i="32"/>
  <c r="L193" i="32"/>
  <c r="L189" i="32"/>
  <c r="L185" i="32"/>
  <c r="L181" i="32"/>
  <c r="L177" i="32"/>
  <c r="L262" i="32" s="1"/>
  <c r="L157" i="32"/>
  <c r="L153" i="32"/>
  <c r="L149" i="32"/>
  <c r="L145" i="32"/>
  <c r="L141" i="32"/>
  <c r="L133" i="32"/>
  <c r="L162" i="32" s="1"/>
  <c r="L113" i="32"/>
  <c r="L109" i="32"/>
  <c r="L105" i="32"/>
  <c r="L101" i="32"/>
  <c r="L97" i="32"/>
  <c r="L93" i="32"/>
  <c r="L89" i="32"/>
  <c r="L118" i="32" s="1"/>
  <c r="M69" i="32"/>
  <c r="M65" i="32"/>
  <c r="M61" i="32"/>
  <c r="M57" i="32"/>
  <c r="M53" i="32"/>
  <c r="M49" i="32"/>
  <c r="M45" i="32"/>
  <c r="M41" i="32"/>
  <c r="M74" i="32" s="1"/>
  <c r="L199" i="65"/>
  <c r="L195" i="65"/>
  <c r="L189" i="65"/>
  <c r="L185" i="65"/>
  <c r="L181" i="65"/>
  <c r="L177" i="65"/>
  <c r="L173" i="65"/>
  <c r="L167" i="65"/>
  <c r="L163" i="65"/>
  <c r="L159" i="65"/>
  <c r="L155" i="65"/>
  <c r="L135" i="65"/>
  <c r="L131" i="65"/>
  <c r="L127" i="65"/>
  <c r="L121" i="65"/>
  <c r="L117" i="65"/>
  <c r="L113" i="65"/>
  <c r="L107" i="65"/>
  <c r="L103" i="65"/>
  <c r="L99" i="65"/>
  <c r="L95" i="65"/>
  <c r="L91" i="65"/>
  <c r="L87" i="65"/>
  <c r="L83" i="65"/>
  <c r="L79" i="65"/>
  <c r="L59" i="65"/>
  <c r="L55" i="65"/>
  <c r="L51" i="65"/>
  <c r="L47" i="65"/>
  <c r="L43" i="65"/>
  <c r="L39" i="65"/>
  <c r="M135" i="55"/>
  <c r="M131" i="55"/>
  <c r="M127" i="55"/>
  <c r="M123" i="55"/>
  <c r="M119" i="55"/>
  <c r="M140" i="55" s="1"/>
  <c r="M96" i="55"/>
  <c r="M92" i="55"/>
  <c r="M88" i="55"/>
  <c r="M84" i="55"/>
  <c r="M80" i="55"/>
  <c r="M101" i="55" s="1"/>
  <c r="M53" i="55"/>
  <c r="M49" i="55"/>
  <c r="M45" i="55"/>
  <c r="M41" i="55"/>
  <c r="M62" i="55" s="1"/>
  <c r="D16" i="65"/>
  <c r="D15" i="65"/>
  <c r="D14" i="65"/>
  <c r="D13" i="65"/>
  <c r="D12" i="65"/>
  <c r="D11" i="65"/>
  <c r="D10" i="65"/>
  <c r="D9" i="65"/>
  <c r="D8" i="65"/>
  <c r="D7" i="65"/>
  <c r="D6" i="65"/>
  <c r="D5" i="65"/>
  <c r="D2" i="32" l="1"/>
  <c r="L64" i="65"/>
  <c r="D2" i="65" s="1"/>
  <c r="L204" i="65"/>
  <c r="L140" i="65"/>
  <c r="D2" i="55"/>
  <c r="F55" i="65"/>
  <c r="F39" i="65"/>
  <c r="F51" i="65"/>
  <c r="F47" i="65"/>
  <c r="F43" i="65"/>
  <c r="F59" i="65"/>
  <c r="H12" i="34"/>
  <c r="H10" i="34"/>
  <c r="H9" i="34"/>
  <c r="H11" i="34"/>
  <c r="L102" i="48"/>
  <c r="M190" i="48"/>
  <c r="L454" i="48"/>
  <c r="L410" i="48"/>
  <c r="L366" i="48"/>
  <c r="L322" i="48"/>
  <c r="L278" i="48"/>
  <c r="L234" i="48"/>
  <c r="G47" i="65"/>
  <c r="G181" i="65"/>
  <c r="G177" i="65"/>
  <c r="G159" i="65"/>
  <c r="G43" i="65"/>
  <c r="G107" i="65"/>
  <c r="G167" i="65"/>
  <c r="G121" i="65"/>
  <c r="G55" i="65"/>
  <c r="G135" i="65"/>
  <c r="G189" i="65"/>
  <c r="G99" i="65"/>
  <c r="G163" i="65"/>
  <c r="G95" i="65"/>
  <c r="G91" i="65"/>
  <c r="G185" i="65"/>
  <c r="G199" i="65"/>
  <c r="G131" i="65"/>
  <c r="G51" i="65"/>
  <c r="G117" i="65"/>
  <c r="G87" i="65"/>
  <c r="G127" i="65"/>
  <c r="D113" i="65"/>
  <c r="G195" i="65"/>
  <c r="D135" i="65"/>
  <c r="G83" i="65"/>
  <c r="G79" i="65"/>
  <c r="D131" i="65"/>
  <c r="D121" i="65"/>
  <c r="G113" i="65"/>
  <c r="G59" i="65"/>
  <c r="D117" i="65"/>
  <c r="G155" i="65"/>
  <c r="G39" i="65"/>
  <c r="G173" i="65"/>
  <c r="G103" i="65"/>
  <c r="N141" i="63"/>
  <c r="N224" i="63"/>
  <c r="N249" i="63"/>
  <c r="N199" i="63"/>
  <c r="N166" i="63"/>
  <c r="N116" i="63"/>
  <c r="N83" i="63"/>
  <c r="N58" i="63"/>
  <c r="N33" i="63"/>
  <c r="H189" i="65"/>
  <c r="H185" i="65"/>
  <c r="H163" i="65"/>
  <c r="E163" i="65"/>
  <c r="E155" i="65"/>
  <c r="B135" i="65"/>
  <c r="E127" i="65"/>
  <c r="B121" i="65"/>
  <c r="E113" i="65"/>
  <c r="B113" i="65"/>
  <c r="B107" i="65"/>
  <c r="B103" i="65"/>
  <c r="E99" i="65"/>
  <c r="B99" i="65"/>
  <c r="E91" i="65"/>
  <c r="B91" i="65"/>
  <c r="E83" i="65"/>
  <c r="B83" i="65"/>
  <c r="B59" i="65"/>
  <c r="E55" i="65"/>
  <c r="B55" i="65"/>
  <c r="E51" i="65"/>
  <c r="B51" i="65"/>
  <c r="E47" i="65"/>
  <c r="E43" i="65"/>
  <c r="B43" i="65"/>
  <c r="B39" i="65"/>
  <c r="H167" i="65"/>
  <c r="B195" i="65"/>
  <c r="D2" i="48" l="1"/>
  <c r="D15" i="53"/>
  <c r="D13" i="53"/>
  <c r="D14" i="53"/>
  <c r="E195" i="65"/>
  <c r="H51" i="65"/>
  <c r="E59" i="65"/>
  <c r="H95" i="65"/>
  <c r="E103" i="65"/>
  <c r="H117" i="65"/>
  <c r="B127" i="65"/>
  <c r="B173" i="65"/>
  <c r="B181" i="65"/>
  <c r="E173" i="65"/>
  <c r="E181" i="65"/>
  <c r="B189" i="65"/>
  <c r="B159" i="65"/>
  <c r="E189" i="65"/>
  <c r="B199" i="65"/>
  <c r="E135" i="65"/>
  <c r="E159" i="65"/>
  <c r="B167" i="65"/>
  <c r="E199" i="65"/>
  <c r="E107" i="65"/>
  <c r="B117" i="65"/>
  <c r="E121" i="65"/>
  <c r="B131" i="65"/>
  <c r="E167" i="65"/>
  <c r="B177" i="65"/>
  <c r="B185" i="65"/>
  <c r="E39" i="65"/>
  <c r="H55" i="65"/>
  <c r="B79" i="65"/>
  <c r="B87" i="65"/>
  <c r="B95" i="65"/>
  <c r="H99" i="65"/>
  <c r="E177" i="65"/>
  <c r="E185" i="65"/>
  <c r="B47" i="65"/>
  <c r="E79" i="65"/>
  <c r="E87" i="65"/>
  <c r="E95" i="65"/>
  <c r="E117" i="65"/>
  <c r="H121" i="65"/>
  <c r="E131" i="65"/>
  <c r="B155" i="65"/>
  <c r="B163" i="65"/>
  <c r="K10" i="34" l="1"/>
  <c r="J10" i="34"/>
  <c r="I10" i="34"/>
  <c r="N341" i="59" l="1"/>
  <c r="N337" i="59"/>
  <c r="N333" i="59"/>
  <c r="N329" i="59"/>
  <c r="N325" i="59"/>
  <c r="N321" i="59"/>
  <c r="N317" i="59"/>
  <c r="N308" i="59"/>
  <c r="N304" i="59"/>
  <c r="N300" i="59"/>
  <c r="N296" i="59"/>
  <c r="N292" i="59"/>
  <c r="N288" i="59"/>
  <c r="N284" i="59"/>
  <c r="N275" i="59"/>
  <c r="N271" i="59"/>
  <c r="N267" i="59"/>
  <c r="N263" i="59"/>
  <c r="N259" i="59"/>
  <c r="N255" i="59"/>
  <c r="N251" i="59"/>
  <c r="N242" i="59"/>
  <c r="N238" i="59"/>
  <c r="N234" i="59"/>
  <c r="N230" i="59"/>
  <c r="N226" i="59"/>
  <c r="N222" i="59"/>
  <c r="N218" i="59"/>
  <c r="N209" i="59"/>
  <c r="N205" i="59"/>
  <c r="N201" i="59"/>
  <c r="N197" i="59"/>
  <c r="N193" i="59"/>
  <c r="N189" i="59"/>
  <c r="N185" i="59"/>
  <c r="N176" i="59"/>
  <c r="N172" i="59"/>
  <c r="N168" i="59"/>
  <c r="N164" i="59"/>
  <c r="N160" i="59"/>
  <c r="N156" i="59"/>
  <c r="N152" i="59"/>
  <c r="N143" i="59"/>
  <c r="N139" i="59"/>
  <c r="N135" i="59"/>
  <c r="N131" i="59"/>
  <c r="N127" i="59"/>
  <c r="N123" i="59"/>
  <c r="N119" i="59"/>
  <c r="N115" i="59"/>
  <c r="N109" i="59"/>
  <c r="N105" i="59"/>
  <c r="N101" i="59"/>
  <c r="N97" i="59"/>
  <c r="N93" i="59"/>
  <c r="N89" i="59"/>
  <c r="N85" i="59"/>
  <c r="N81" i="59"/>
  <c r="N77" i="59"/>
  <c r="N52" i="59"/>
  <c r="N48" i="59"/>
  <c r="N44" i="59"/>
  <c r="N38" i="59"/>
  <c r="N34" i="59"/>
  <c r="N30" i="59"/>
  <c r="N26" i="59"/>
  <c r="N22" i="59"/>
  <c r="N18" i="59"/>
  <c r="N14" i="59"/>
  <c r="N10" i="59"/>
  <c r="N436" i="58"/>
  <c r="N432" i="58"/>
  <c r="N428" i="58"/>
  <c r="N424" i="58"/>
  <c r="N420" i="58"/>
  <c r="N416" i="58"/>
  <c r="N412" i="58"/>
  <c r="N408" i="58"/>
  <c r="N237" i="58"/>
  <c r="N233" i="58"/>
  <c r="N229" i="58"/>
  <c r="N225" i="58"/>
  <c r="N221" i="58"/>
  <c r="N217" i="58"/>
  <c r="N213" i="58"/>
  <c r="N209" i="58"/>
  <c r="N38" i="58"/>
  <c r="N34" i="58"/>
  <c r="N30" i="58"/>
  <c r="N26" i="58"/>
  <c r="N22" i="58"/>
  <c r="N18" i="58"/>
  <c r="N14" i="58"/>
  <c r="N10" i="58"/>
  <c r="D13" i="48"/>
  <c r="B225" i="48" l="1"/>
  <c r="B67" i="48"/>
  <c r="G301" i="48"/>
  <c r="B217" i="48"/>
  <c r="G185" i="48"/>
  <c r="B147" i="48"/>
  <c r="B63" i="48"/>
  <c r="B301" i="48"/>
  <c r="B209" i="48"/>
  <c r="B169" i="48"/>
  <c r="B131" i="48"/>
  <c r="G131" i="48"/>
  <c r="B59" i="48"/>
  <c r="B429" i="48"/>
  <c r="G253" i="48"/>
  <c r="B165" i="48"/>
  <c r="B127" i="48"/>
  <c r="G127" i="48"/>
  <c r="B55" i="48"/>
  <c r="B393" i="48"/>
  <c r="B253" i="48"/>
  <c r="B389" i="48"/>
  <c r="G349" i="48"/>
  <c r="G341" i="48"/>
  <c r="G209" i="48"/>
  <c r="N346" i="59"/>
  <c r="N313" i="59"/>
  <c r="N280" i="59"/>
  <c r="N247" i="59"/>
  <c r="N214" i="59"/>
  <c r="N73" i="59"/>
  <c r="N181" i="59"/>
  <c r="N148" i="59"/>
  <c r="N441" i="58"/>
  <c r="N242" i="58"/>
  <c r="N43" i="58"/>
  <c r="D14" i="48"/>
  <c r="D14" i="32"/>
  <c r="D16" i="48"/>
  <c r="D15" i="48"/>
  <c r="D12" i="48"/>
  <c r="D10" i="48"/>
  <c r="D9" i="48"/>
  <c r="D8" i="48"/>
  <c r="D7" i="48"/>
  <c r="D6" i="48"/>
  <c r="D5" i="48"/>
  <c r="B41" i="55"/>
  <c r="D16" i="32"/>
  <c r="D15" i="32"/>
  <c r="D13" i="32"/>
  <c r="D12" i="32"/>
  <c r="D11" i="32"/>
  <c r="D10" i="32"/>
  <c r="G65" i="32" s="1"/>
  <c r="D9" i="32"/>
  <c r="D8" i="32"/>
  <c r="D7" i="32"/>
  <c r="H65" i="32" s="1"/>
  <c r="D6" i="32"/>
  <c r="D5" i="32"/>
  <c r="B357" i="48" l="1"/>
  <c r="G139" i="48"/>
  <c r="G81" i="48"/>
  <c r="B349" i="48"/>
  <c r="G51" i="48"/>
  <c r="B353" i="48"/>
  <c r="B345" i="48"/>
  <c r="G67" i="48"/>
  <c r="G357" i="48"/>
  <c r="G169" i="48"/>
  <c r="G161" i="48"/>
  <c r="G143" i="48"/>
  <c r="G147" i="48"/>
  <c r="G245" i="32"/>
  <c r="G133" i="32"/>
  <c r="G241" i="32"/>
  <c r="G237" i="32"/>
  <c r="B229" i="32"/>
  <c r="B197" i="32"/>
  <c r="B245" i="32"/>
  <c r="B181" i="32"/>
  <c r="B209" i="32"/>
  <c r="B201" i="32"/>
  <c r="B257" i="32"/>
  <c r="B225" i="32"/>
  <c r="B193" i="32"/>
  <c r="B213" i="32"/>
  <c r="G61" i="32"/>
  <c r="G225" i="32"/>
  <c r="B177" i="32"/>
  <c r="B253" i="32"/>
  <c r="B221" i="32"/>
  <c r="B189" i="32"/>
  <c r="G93" i="32"/>
  <c r="B241" i="32"/>
  <c r="G233" i="32"/>
  <c r="B249" i="32"/>
  <c r="B217" i="32"/>
  <c r="B185" i="32"/>
  <c r="G229" i="32"/>
  <c r="B233" i="32"/>
  <c r="B237" i="32"/>
  <c r="B205" i="32"/>
  <c r="G141" i="32"/>
  <c r="G257" i="32"/>
  <c r="G253" i="32"/>
  <c r="G41" i="32"/>
  <c r="G249" i="32"/>
  <c r="G201" i="32"/>
  <c r="G105" i="32"/>
  <c r="G49" i="32"/>
  <c r="G209" i="32"/>
  <c r="G153" i="32"/>
  <c r="G205" i="32"/>
  <c r="G53" i="55"/>
  <c r="G131" i="55"/>
  <c r="G92" i="55"/>
  <c r="G135" i="55"/>
  <c r="G96" i="55"/>
  <c r="G57" i="55"/>
  <c r="B297" i="48"/>
  <c r="G205" i="48"/>
  <c r="B157" i="48"/>
  <c r="G119" i="48"/>
  <c r="B43" i="48"/>
  <c r="G297" i="48"/>
  <c r="B205" i="48"/>
  <c r="B143" i="48"/>
  <c r="B39" i="48"/>
  <c r="B185" i="48"/>
  <c r="G123" i="48"/>
  <c r="B433" i="48"/>
  <c r="G353" i="48"/>
  <c r="B123" i="48"/>
  <c r="G73" i="48"/>
  <c r="G39" i="48"/>
  <c r="B385" i="48"/>
  <c r="G337" i="48"/>
  <c r="B119" i="48"/>
  <c r="G55" i="48"/>
  <c r="B213" i="48"/>
  <c r="B47" i="48"/>
  <c r="B381" i="48"/>
  <c r="G249" i="48"/>
  <c r="G177" i="48"/>
  <c r="B249" i="48"/>
  <c r="B221" i="48"/>
  <c r="B181" i="48"/>
  <c r="B51" i="48"/>
  <c r="B161" i="48"/>
  <c r="G181" i="32"/>
  <c r="G149" i="32"/>
  <c r="G177" i="32"/>
  <c r="G45" i="32"/>
  <c r="G101" i="32"/>
  <c r="G185" i="32"/>
  <c r="G41" i="55"/>
  <c r="G119" i="55"/>
  <c r="G80" i="55"/>
  <c r="G123" i="55"/>
  <c r="G45" i="55"/>
  <c r="G84" i="55"/>
  <c r="G197" i="32"/>
  <c r="G193" i="32"/>
  <c r="G189" i="32"/>
  <c r="G97" i="32"/>
  <c r="G145" i="32"/>
  <c r="G53" i="32"/>
  <c r="G137" i="32"/>
  <c r="G57" i="32"/>
  <c r="G221" i="32"/>
  <c r="G213" i="32"/>
  <c r="G217" i="32"/>
  <c r="G89" i="32"/>
  <c r="B127" i="55"/>
  <c r="G49" i="55"/>
  <c r="B123" i="55"/>
  <c r="B119" i="55"/>
  <c r="G127" i="55"/>
  <c r="G88" i="55"/>
  <c r="B135" i="55"/>
  <c r="B131" i="55"/>
  <c r="B293" i="48"/>
  <c r="B337" i="48"/>
  <c r="B257" i="48"/>
  <c r="G293" i="48"/>
  <c r="B139" i="48"/>
  <c r="B177" i="48"/>
  <c r="G393" i="48"/>
  <c r="G217" i="48"/>
  <c r="B135" i="48"/>
  <c r="G77" i="48"/>
  <c r="G63" i="48"/>
  <c r="G389" i="48"/>
  <c r="G213" i="48"/>
  <c r="G47" i="48"/>
  <c r="G381" i="48"/>
  <c r="G385" i="48"/>
  <c r="G257" i="48"/>
  <c r="G181" i="48"/>
  <c r="G135" i="48"/>
  <c r="G345" i="48"/>
  <c r="B425" i="48"/>
  <c r="B341" i="48"/>
  <c r="B173" i="48"/>
  <c r="D10" i="53"/>
  <c r="D29" i="53"/>
  <c r="D30" i="53"/>
  <c r="D31" i="53"/>
  <c r="D26" i="53"/>
  <c r="D27" i="53"/>
  <c r="D25" i="53"/>
  <c r="D28" i="53"/>
  <c r="D21" i="53"/>
  <c r="D9" i="53"/>
  <c r="D8" i="53"/>
  <c r="H49" i="55"/>
  <c r="H57" i="55"/>
  <c r="H53" i="55"/>
  <c r="H45" i="55"/>
  <c r="H41" i="55"/>
  <c r="E127" i="55"/>
  <c r="B53" i="55"/>
  <c r="E131" i="55"/>
  <c r="E123" i="55"/>
  <c r="B49" i="55"/>
  <c r="E45" i="55"/>
  <c r="E41" i="55"/>
  <c r="B57" i="55"/>
  <c r="E119" i="55"/>
  <c r="E57" i="55"/>
  <c r="B45" i="55"/>
  <c r="E53" i="55"/>
  <c r="E49" i="55"/>
  <c r="E135" i="55"/>
  <c r="E253" i="32"/>
  <c r="E257" i="32"/>
  <c r="E241" i="32"/>
  <c r="E245" i="32"/>
  <c r="E229" i="32"/>
  <c r="E233" i="32"/>
  <c r="E217" i="32"/>
  <c r="E221" i="32"/>
  <c r="E205" i="32"/>
  <c r="E209" i="32"/>
  <c r="E193" i="32"/>
  <c r="E197" i="32"/>
  <c r="D18" i="53"/>
  <c r="E181" i="32"/>
  <c r="E185" i="32"/>
  <c r="D20" i="53"/>
  <c r="F55" i="48"/>
  <c r="F43" i="48"/>
  <c r="F51" i="48"/>
  <c r="F67" i="48"/>
  <c r="F47" i="48"/>
  <c r="F59" i="48"/>
  <c r="F39" i="48"/>
  <c r="F63" i="48"/>
  <c r="E63" i="48"/>
  <c r="E429" i="48"/>
  <c r="E357" i="48"/>
  <c r="E221" i="48"/>
  <c r="E185" i="48"/>
  <c r="E147" i="48"/>
  <c r="E39" i="48"/>
  <c r="E55" i="48"/>
  <c r="E425" i="48"/>
  <c r="E353" i="48"/>
  <c r="E217" i="48"/>
  <c r="E181" i="48"/>
  <c r="E143" i="48"/>
  <c r="E349" i="48"/>
  <c r="E213" i="48"/>
  <c r="E177" i="48"/>
  <c r="E139" i="48"/>
  <c r="E389" i="48"/>
  <c r="E345" i="48"/>
  <c r="E173" i="48"/>
  <c r="E81" i="48"/>
  <c r="E393" i="48"/>
  <c r="E209" i="48"/>
  <c r="E67" i="48"/>
  <c r="E59" i="48"/>
  <c r="E385" i="48"/>
  <c r="E341" i="48"/>
  <c r="E205" i="48"/>
  <c r="E169" i="48"/>
  <c r="E131" i="48"/>
  <c r="E77" i="48"/>
  <c r="E381" i="48"/>
  <c r="E337" i="48"/>
  <c r="E257" i="48"/>
  <c r="E165" i="48"/>
  <c r="E127" i="48"/>
  <c r="E73" i="48"/>
  <c r="E51" i="48"/>
  <c r="E253" i="48"/>
  <c r="E161" i="48"/>
  <c r="E47" i="48"/>
  <c r="E225" i="48"/>
  <c r="E433" i="48"/>
  <c r="E249" i="48"/>
  <c r="E135" i="48"/>
  <c r="E123" i="48"/>
  <c r="E157" i="48"/>
  <c r="E119" i="48"/>
  <c r="E43" i="48"/>
  <c r="E41" i="32"/>
  <c r="E249" i="32"/>
  <c r="E237" i="32"/>
  <c r="E225" i="32"/>
  <c r="E213" i="32"/>
  <c r="E201" i="32"/>
  <c r="E189" i="32"/>
  <c r="E177" i="32"/>
  <c r="E61" i="32"/>
  <c r="E89" i="32"/>
  <c r="E65" i="32"/>
  <c r="H41" i="32"/>
  <c r="E93" i="32"/>
  <c r="H45" i="32"/>
  <c r="E97" i="32"/>
  <c r="E133" i="32"/>
  <c r="H49" i="32"/>
  <c r="E101" i="32"/>
  <c r="E137" i="32"/>
  <c r="E45" i="32"/>
  <c r="H53" i="32"/>
  <c r="E105" i="32"/>
  <c r="E141" i="32"/>
  <c r="E49" i="32"/>
  <c r="H57" i="32"/>
  <c r="E145" i="32"/>
  <c r="E53" i="32"/>
  <c r="H61" i="32"/>
  <c r="E149" i="32"/>
  <c r="E57" i="32"/>
  <c r="E153" i="32"/>
  <c r="L13" i="34" l="1"/>
  <c r="K13" i="34"/>
  <c r="J13" i="34"/>
  <c r="I13" i="34"/>
  <c r="L12" i="34"/>
  <c r="K12" i="34"/>
  <c r="J12" i="34"/>
  <c r="L11" i="34"/>
  <c r="K11" i="34"/>
  <c r="I11" i="34"/>
  <c r="K9" i="34"/>
  <c r="J9" i="34"/>
  <c r="I9" i="34"/>
  <c r="D24" i="53"/>
  <c r="D19" i="53"/>
  <c r="I12" i="34" l="1"/>
  <c r="J11" i="3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Tanaka, Hiroshi/田中 宏</author>
  </authors>
  <commentList>
    <comment ref="G40" authorId="0" shapeId="0" xr:uid="{1A574D91-F498-4D24-9C7D-7762ED824213}">
      <text>
        <r>
          <rPr>
            <sz val="12"/>
            <color indexed="81"/>
            <rFont val="Meiryo UI"/>
            <family val="3"/>
            <charset val="128"/>
          </rPr>
          <t>同じ人（組織）でも、役割・立場によって被害の内容が異なることがあります。カッコ内に記された役割・立場を想定して、記入して下さい。</t>
        </r>
      </text>
    </comment>
    <comment ref="G79" authorId="0" shapeId="0" xr:uid="{B5FE0C47-4A14-42E1-A011-44F3439C50F2}">
      <text>
        <r>
          <rPr>
            <sz val="12"/>
            <color indexed="81"/>
            <rFont val="Meiryo UI"/>
            <family val="3"/>
            <charset val="128"/>
          </rPr>
          <t>同じ人（組織）でも、役割・立場によって被害の内容が異なることがあります。カッコ内に記された役割・立場を想定して、記入して下さい。</t>
        </r>
      </text>
    </comment>
    <comment ref="B118" authorId="0" shapeId="0" xr:uid="{1A44E1BD-AE31-4B2B-8AD8-84F2B86FE956}">
      <text>
        <r>
          <rPr>
            <sz val="12"/>
            <color indexed="81"/>
            <rFont val="Meiryo UI"/>
            <family val="3"/>
            <charset val="128"/>
          </rPr>
          <t>同じ人（組織）でも、役割・立場によって被害の内容が異なることがあります。カッコ内に記された役割・立場を想定して、記入して下さい。</t>
        </r>
      </text>
    </comment>
    <comment ref="G118" authorId="0" shapeId="0" xr:uid="{58ABF96C-FB9A-45E9-BD5D-CE6C553783E0}">
      <text>
        <r>
          <rPr>
            <sz val="12"/>
            <color indexed="81"/>
            <rFont val="Meiryo UI"/>
            <family val="3"/>
            <charset val="128"/>
          </rPr>
          <t>同じ人（組織）でも、役割・立場によって被害の内容が異なることがあります。カッコ内に記された役割・立場を想定して、記入して下さい。</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Tanaka, Hiroshi/田中 宏</author>
  </authors>
  <commentList>
    <comment ref="G38" authorId="0" shapeId="0" xr:uid="{756D1A70-64A9-4B5F-BDAF-8E4C41BBC5ED}">
      <text>
        <r>
          <rPr>
            <sz val="12"/>
            <color indexed="81"/>
            <rFont val="Meiryo UI"/>
            <family val="3"/>
            <charset val="128"/>
          </rPr>
          <t>同じ人（組織）でも、役割・立場によって被害の内容が異なることがあります。カッコ内に記された役割・立場を想定して、記入して下さい。</t>
        </r>
      </text>
    </comment>
    <comment ref="G78" authorId="0" shapeId="0" xr:uid="{CBE92FE8-391E-4B9E-8B28-9243FB739A36}">
      <text>
        <r>
          <rPr>
            <sz val="12"/>
            <color indexed="81"/>
            <rFont val="Meiryo UI"/>
            <family val="3"/>
            <charset val="128"/>
          </rPr>
          <t>同じ人（組織）でも、役割・立場によって被害の内容が異なることがあります。カッコ内に記された役割・立場を想定して、記入して下さい。</t>
        </r>
      </text>
    </comment>
    <comment ref="G112" authorId="0" shapeId="0" xr:uid="{A5E78763-C0A8-4F12-AF70-8ED3B2D3530D}">
      <text>
        <r>
          <rPr>
            <sz val="12"/>
            <color indexed="81"/>
            <rFont val="Meiryo UI"/>
            <family val="3"/>
            <charset val="128"/>
          </rPr>
          <t>同じ人（組織）でも、役割・立場によって被害の内容が異なることがあります。カッコ内に記された役割・立場を想定して、記入して下さい。</t>
        </r>
      </text>
    </comment>
    <comment ref="G126" authorId="0" shapeId="0" xr:uid="{6A8ED47F-E8B8-4A8C-A3C2-277CAED368FF}">
      <text>
        <r>
          <rPr>
            <sz val="12"/>
            <color indexed="81"/>
            <rFont val="Meiryo UI"/>
            <family val="3"/>
            <charset val="128"/>
          </rPr>
          <t>同じ人（組織）でも、役割・立場によって被害の内容が異なることがあります。カッコ内に記された役割・立場を想定して、記入して下さい。</t>
        </r>
      </text>
    </comment>
    <comment ref="G154" authorId="0" shapeId="0" xr:uid="{58798CC7-DF17-4ED2-9B2B-119EF77CF573}">
      <text>
        <r>
          <rPr>
            <sz val="12"/>
            <color indexed="81"/>
            <rFont val="Meiryo UI"/>
            <family val="3"/>
            <charset val="128"/>
          </rPr>
          <t>同じ人（組織）でも、役割・立場によって被害の内容が異なることがあります。カッコ内に記された役割・立場を想定して、記入して下さい。</t>
        </r>
      </text>
    </comment>
    <comment ref="G172" authorId="0" shapeId="0" xr:uid="{6F457498-0EA8-4A77-8DD1-40687CCABFB9}">
      <text>
        <r>
          <rPr>
            <sz val="12"/>
            <color indexed="81"/>
            <rFont val="Meiryo UI"/>
            <family val="3"/>
            <charset val="128"/>
          </rPr>
          <t>同じ人（組織）でも、役割・立場によって被害の内容が異なることがあります。カッコ内に記された役割・立場を想定して、記入して下さい。</t>
        </r>
      </text>
    </comment>
    <comment ref="G194" authorId="0" shapeId="0" xr:uid="{903D68D0-BD9A-49C7-8D9C-BDE498173E1C}">
      <text>
        <r>
          <rPr>
            <sz val="12"/>
            <color indexed="81"/>
            <rFont val="Meiryo UI"/>
            <family val="3"/>
            <charset val="128"/>
          </rPr>
          <t>同じ人（組織）でも、役割・立場によって被害の内容が異なることがあります。カッコ内に記された役割・立場を想定して、記入して下さい。</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Tanaka, Hiroshi/田中 宏</author>
  </authors>
  <commentList>
    <comment ref="G40" authorId="0" shapeId="0" xr:uid="{85570C08-6C72-4FA7-A2DD-2CD64AA93BD3}">
      <text>
        <r>
          <rPr>
            <sz val="12"/>
            <color indexed="81"/>
            <rFont val="Meiryo UI"/>
            <family val="3"/>
            <charset val="128"/>
          </rPr>
          <t>同じ人（組織）でも、役割・立場によって被害の内容が異なることがあります。カッコ内に記された役割・立場を想定して、記入して下さい。</t>
        </r>
      </text>
    </comment>
    <comment ref="G88" authorId="0" shapeId="0" xr:uid="{E4D80C40-FB0E-45BC-A584-B1B5A271E030}">
      <text>
        <r>
          <rPr>
            <sz val="12"/>
            <color indexed="81"/>
            <rFont val="Meiryo UI"/>
            <family val="3"/>
            <charset val="128"/>
          </rPr>
          <t>同じ人（組織）でも、役割・立場によって被害の内容が異なることがあります。カッコ内に記された役割・立場を想定して、記入して下さい。</t>
        </r>
      </text>
    </comment>
    <comment ref="G132" authorId="0" shapeId="0" xr:uid="{A3759E56-B4A3-4232-A39E-6CA1F31F9F13}">
      <text>
        <r>
          <rPr>
            <sz val="12"/>
            <color indexed="81"/>
            <rFont val="Meiryo UI"/>
            <family val="3"/>
            <charset val="128"/>
          </rPr>
          <t>同じ人（組織）でも、役割・立場によって被害の内容が異なることがあります。カッコ内に記された役割・立場を想定して、記入して下さい。</t>
        </r>
      </text>
    </comment>
    <comment ref="B176" authorId="0" shapeId="0" xr:uid="{32C80502-6DDE-4707-8B82-7BB8972D6A07}">
      <text>
        <r>
          <rPr>
            <sz val="12"/>
            <color indexed="81"/>
            <rFont val="Meiryo UI"/>
            <family val="3"/>
            <charset val="128"/>
          </rPr>
          <t>同じ人（組織）でも、役割・立場によって被害の内容が異なることがあります。カッコ内に記された役割・立場を想定して、記入して下さい。</t>
        </r>
      </text>
    </comment>
    <comment ref="G176" authorId="0" shapeId="0" xr:uid="{DC0ADFAA-5092-4190-B3BB-96924AAFAB68}">
      <text>
        <r>
          <rPr>
            <sz val="12"/>
            <color indexed="81"/>
            <rFont val="Meiryo UI"/>
            <family val="3"/>
            <charset val="128"/>
          </rPr>
          <t>同じ人（組織）でも、役割・立場によって被害の内容が異なることがあります。カッコ内に記された役割・立場を想定して、記入して下さい。</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Tanaka, Hiroshi/田中 宏</author>
  </authors>
  <commentList>
    <comment ref="B38" authorId="0" shapeId="0" xr:uid="{F1BD301E-3E7B-4E42-AB98-25351DCEE260}">
      <text>
        <r>
          <rPr>
            <sz val="12"/>
            <color indexed="81"/>
            <rFont val="Meiryo UI"/>
            <family val="3"/>
            <charset val="128"/>
          </rPr>
          <t>同じ人（組織）でも、役割・立場によって被害の内容が異なることがあります。カッコ内に記された役割・立場を想定して、記入して下さい。</t>
        </r>
      </text>
    </comment>
    <comment ref="G38" authorId="0" shapeId="0" xr:uid="{98EDFEBE-0C91-4F83-9BD7-52EE78A7D28A}">
      <text>
        <r>
          <rPr>
            <sz val="12"/>
            <color indexed="81"/>
            <rFont val="Meiryo UI"/>
            <family val="3"/>
            <charset val="128"/>
          </rPr>
          <t>同じ人（組織）でも、役割・立場によって被害の内容が異なることがあります。カッコ内に記された役割・立場を想定して、記入して下さい。</t>
        </r>
      </text>
    </comment>
    <comment ref="B72" authorId="0" shapeId="0" xr:uid="{2E96F099-8884-4B44-AE51-5BA5B1FB10D4}">
      <text>
        <r>
          <rPr>
            <sz val="12"/>
            <color indexed="81"/>
            <rFont val="Meiryo UI"/>
            <family val="3"/>
            <charset val="128"/>
          </rPr>
          <t>同じ人（組織）でも、役割・立場によって被害の内容が異なることがあります。カッコ内に記された役割・立場を想定して、記入して下さい。</t>
        </r>
      </text>
    </comment>
    <comment ref="G72" authorId="0" shapeId="0" xr:uid="{574CB492-79C5-4D9F-9C09-EFEC8542EC9A}">
      <text>
        <r>
          <rPr>
            <sz val="12"/>
            <color indexed="81"/>
            <rFont val="Meiryo UI"/>
            <family val="3"/>
            <charset val="128"/>
          </rPr>
          <t>同じ人（組織）でも、役割・立場によって被害の内容が異なることがあります。カッコ内に記された役割・立場を想定して、記入して下さい。</t>
        </r>
      </text>
    </comment>
    <comment ref="B118" authorId="0" shapeId="0" xr:uid="{9DD89797-D552-48F6-9141-27F85F8F1357}">
      <text>
        <r>
          <rPr>
            <sz val="12"/>
            <color indexed="81"/>
            <rFont val="Meiryo UI"/>
            <family val="3"/>
            <charset val="128"/>
          </rPr>
          <t>同じ人（組織）でも、役割・立場によって被害の内容が異なることがあります。カッコ内に記された役割・立場を想定して、記入して下さい。</t>
        </r>
      </text>
    </comment>
    <comment ref="G118" authorId="0" shapeId="0" xr:uid="{A18DC334-847C-4AF9-B3A8-3050611FF441}">
      <text>
        <r>
          <rPr>
            <sz val="12"/>
            <color indexed="81"/>
            <rFont val="Meiryo UI"/>
            <family val="3"/>
            <charset val="128"/>
          </rPr>
          <t>同じ人（組織）でも、役割・立場によって被害の内容が異なることがあります。カッコ内に記された役割・立場を想定して、記入して下さい。</t>
        </r>
      </text>
    </comment>
    <comment ref="B156" authorId="0" shapeId="0" xr:uid="{E94521C1-A185-42A8-9497-81B9C99AD7CD}">
      <text>
        <r>
          <rPr>
            <sz val="12"/>
            <color indexed="81"/>
            <rFont val="Meiryo UI"/>
            <family val="3"/>
            <charset val="128"/>
          </rPr>
          <t>同じ人（組織）でも、役割・立場によって被害の内容が異なることがあります。カッコ内に記された役割・立場を想定して、記入して下さい。</t>
        </r>
      </text>
    </comment>
    <comment ref="G156" authorId="0" shapeId="0" xr:uid="{4B4D99A5-EB78-49A5-9CFE-266873E12788}">
      <text>
        <r>
          <rPr>
            <sz val="12"/>
            <color indexed="81"/>
            <rFont val="Meiryo UI"/>
            <family val="3"/>
            <charset val="128"/>
          </rPr>
          <t>同じ人（組織）でも、役割・立場によって被害の内容が異なることがあります。カッコ内に記された役割・立場を想定して、記入して下さい。</t>
        </r>
      </text>
    </comment>
    <comment ref="B204" authorId="0" shapeId="0" xr:uid="{4D7F0522-E5B1-4602-AFEC-3AE63879BCC5}">
      <text>
        <r>
          <rPr>
            <sz val="12"/>
            <color indexed="81"/>
            <rFont val="Meiryo UI"/>
            <family val="3"/>
            <charset val="128"/>
          </rPr>
          <t>同じ人（組織）でも、役割・立場によって被害の内容が異なることがあります。カッコ内に記された役割・立場を想定して、記入して下さい。</t>
        </r>
      </text>
    </comment>
    <comment ref="G204" authorId="0" shapeId="0" xr:uid="{82F6839E-85E9-41B1-8144-A86598796AD9}">
      <text>
        <r>
          <rPr>
            <sz val="12"/>
            <color indexed="81"/>
            <rFont val="Meiryo UI"/>
            <family val="3"/>
            <charset val="128"/>
          </rPr>
          <t>同じ人（組織）でも、役割・立場によって被害の内容が異なることがあります。カッコ内に記された役割・立場を想定して、記入して下さい。</t>
        </r>
      </text>
    </comment>
    <comment ref="B248" authorId="0" shapeId="0" xr:uid="{65CF0829-9D00-4512-BBCA-8D84A957CFDA}">
      <text>
        <r>
          <rPr>
            <sz val="12"/>
            <color indexed="81"/>
            <rFont val="Meiryo UI"/>
            <family val="3"/>
            <charset val="128"/>
          </rPr>
          <t>同じ人（組織）でも、役割・立場によって被害の内容が異なることがあります。カッコ内に記された役割・立場を想定して、記入して下さい。</t>
        </r>
      </text>
    </comment>
    <comment ref="G248" authorId="0" shapeId="0" xr:uid="{58DC7783-B4A7-45BB-AE00-B53B9EE284C5}">
      <text>
        <r>
          <rPr>
            <sz val="12"/>
            <color indexed="81"/>
            <rFont val="Meiryo UI"/>
            <family val="3"/>
            <charset val="128"/>
          </rPr>
          <t>同じ人（組織）でも、役割・立場によって被害の内容が異なることがあります。カッコ内に記された役割・立場を想定して、記入して下さい。</t>
        </r>
      </text>
    </comment>
    <comment ref="B292" authorId="0" shapeId="0" xr:uid="{9BF1645E-9523-4D7C-A65B-F15DDAE2A42A}">
      <text>
        <r>
          <rPr>
            <sz val="12"/>
            <color indexed="81"/>
            <rFont val="Meiryo UI"/>
            <family val="3"/>
            <charset val="128"/>
          </rPr>
          <t>同じ人（組織）でも、役割・立場によって被害の内容が異なることがあります。カッコ内に記された役割・立場を想定して、記入して下さい。</t>
        </r>
      </text>
    </comment>
    <comment ref="G292" authorId="0" shapeId="0" xr:uid="{2B5B42AE-30A6-4F3D-B528-F853572C85E1}">
      <text>
        <r>
          <rPr>
            <sz val="12"/>
            <color indexed="81"/>
            <rFont val="Meiryo UI"/>
            <family val="3"/>
            <charset val="128"/>
          </rPr>
          <t>同じ人（組織）でも、役割・立場によって被害の内容が異なることがあります。カッコ内に記された役割・立場を想定して、記入して下さい。</t>
        </r>
      </text>
    </comment>
    <comment ref="B336" authorId="0" shapeId="0" xr:uid="{6FD8BCC3-F249-4D85-B30C-75CBC90CF3DF}">
      <text>
        <r>
          <rPr>
            <sz val="12"/>
            <color indexed="81"/>
            <rFont val="Meiryo UI"/>
            <family val="3"/>
            <charset val="128"/>
          </rPr>
          <t>同じ人（組織）でも、役割・立場によって被害の内容が異なることがあります。カッコ内に記された役割・立場を想定して、記入して下さい。</t>
        </r>
      </text>
    </comment>
    <comment ref="G336" authorId="0" shapeId="0" xr:uid="{765880AC-9544-4155-B389-CEAE9B21AFB2}">
      <text>
        <r>
          <rPr>
            <sz val="12"/>
            <color indexed="81"/>
            <rFont val="Meiryo UI"/>
            <family val="3"/>
            <charset val="128"/>
          </rPr>
          <t>同じ人（組織）でも、役割・立場によって被害の内容が異なることがあります。カッコ内に記された役割・立場を想定して、記入して下さい。</t>
        </r>
      </text>
    </comment>
    <comment ref="B380" authorId="0" shapeId="0" xr:uid="{D391AB3D-05E1-42FF-9FDD-ACA35218B6CE}">
      <text>
        <r>
          <rPr>
            <sz val="12"/>
            <color indexed="81"/>
            <rFont val="Meiryo UI"/>
            <family val="3"/>
            <charset val="128"/>
          </rPr>
          <t>同じ人（組織）でも、役割・立場によって被害の内容が異なることがあります。カッコ内に記された役割・立場を想定して、記入して下さい。</t>
        </r>
      </text>
    </comment>
    <comment ref="G380" authorId="0" shapeId="0" xr:uid="{DCF82B2A-C6B3-41F6-A73D-0C795F203DFA}">
      <text>
        <r>
          <rPr>
            <sz val="12"/>
            <color indexed="81"/>
            <rFont val="Meiryo UI"/>
            <family val="3"/>
            <charset val="128"/>
          </rPr>
          <t>同じ人（組織）でも、役割・立場によって被害の内容が異なることがあります。カッコ内に記された役割・立場を想定して、記入して下さい。</t>
        </r>
      </text>
    </comment>
    <comment ref="B424" authorId="0" shapeId="0" xr:uid="{E1698C40-D6EF-4F27-A599-753699E94245}">
      <text>
        <r>
          <rPr>
            <sz val="12"/>
            <color indexed="81"/>
            <rFont val="Meiryo UI"/>
            <family val="3"/>
            <charset val="128"/>
          </rPr>
          <t>同じ人（組織）でも、役割・立場によって被害の内容が異なることがあります。カッコ内に記された役割・立場を想定して、記入して下さい。</t>
        </r>
      </text>
    </comment>
    <comment ref="G424" authorId="0" shapeId="0" xr:uid="{8A9C40D0-1BEF-4303-9347-35A51917AE45}">
      <text>
        <r>
          <rPr>
            <sz val="12"/>
            <color indexed="81"/>
            <rFont val="Meiryo UI"/>
            <family val="3"/>
            <charset val="128"/>
          </rPr>
          <t>同じ人（組織）でも、役割・立場によって被害の内容が異なることがあります。カッコ内に記された役割・立場を想定して、記入して下さい。</t>
        </r>
      </text>
    </comment>
  </commentList>
</comments>
</file>

<file path=xl/sharedStrings.xml><?xml version="1.0" encoding="utf-8"?>
<sst xmlns="http://schemas.openxmlformats.org/spreadsheetml/2006/main" count="15798" uniqueCount="955">
  <si>
    <t>影響度分析ワークシート</t>
    <rPh sb="0" eb="3">
      <t>エイキョウド</t>
    </rPh>
    <rPh sb="3" eb="5">
      <t>ブンセキ</t>
    </rPh>
    <phoneticPr fontId="1"/>
  </si>
  <si>
    <t>分析の進捗：</t>
    <rPh sb="0" eb="2">
      <t>ブンセキ</t>
    </rPh>
    <rPh sb="3" eb="5">
      <t>シンチョク</t>
    </rPh>
    <phoneticPr fontId="1"/>
  </si>
  <si>
    <t>2. AIシステムの仕様情報（シートIII）</t>
    <rPh sb="10" eb="14">
      <t>シヨウジョウホウ</t>
    </rPh>
    <phoneticPr fontId="1"/>
  </si>
  <si>
    <t>3. 影響度分析の実施</t>
    <rPh sb="3" eb="8">
      <t>エイキョウドブンセキ</t>
    </rPh>
    <rPh sb="9" eb="11">
      <t>ジッシ</t>
    </rPh>
    <phoneticPr fontId="1"/>
  </si>
  <si>
    <t>分析結果サマリー</t>
    <rPh sb="0" eb="4">
      <t>ブンセキケッカ</t>
    </rPh>
    <phoneticPr fontId="1"/>
  </si>
  <si>
    <t>　　3-1. AI品質の影響分析（シートIV-1）</t>
    <rPh sb="9" eb="11">
      <t>ヒンシツ</t>
    </rPh>
    <rPh sb="12" eb="16">
      <t>エイキョウブンセキ</t>
    </rPh>
    <phoneticPr fontId="1"/>
  </si>
  <si>
    <t>　　3-2. AI倫理の影響分析（シートIV-2）</t>
    <rPh sb="9" eb="11">
      <t>リンリ</t>
    </rPh>
    <rPh sb="12" eb="16">
      <t>エイキョウブンセキ</t>
    </rPh>
    <phoneticPr fontId="1"/>
  </si>
  <si>
    <t>　　3-3. AIセキュリティの影響分析（シートIV-3）</t>
    <rPh sb="16" eb="20">
      <t>エイキョウブンセキ</t>
    </rPh>
    <phoneticPr fontId="1"/>
  </si>
  <si>
    <t>　　3-4. 広義倫理の影響分析（シートIV-4）</t>
    <rPh sb="7" eb="11">
      <t>コウギリンリ</t>
    </rPh>
    <rPh sb="12" eb="16">
      <t>エイキョウブンセキ</t>
    </rPh>
    <phoneticPr fontId="1"/>
  </si>
  <si>
    <t>本システム図は一例</t>
    <phoneticPr fontId="1"/>
  </si>
  <si>
    <t>【AI品質】</t>
    <phoneticPr fontId="1"/>
  </si>
  <si>
    <t>AIの誤判断</t>
  </si>
  <si>
    <t>顧客との合意形成不十分</t>
  </si>
  <si>
    <t>システム監視体制不十分</t>
  </si>
  <si>
    <t>【AI倫理】</t>
  </si>
  <si>
    <t>AIの不公平性</t>
  </si>
  <si>
    <t>AIの不透明性</t>
  </si>
  <si>
    <t>AIの非アカウンタビリティ性</t>
  </si>
  <si>
    <t>【AIセキュリティ】</t>
  </si>
  <si>
    <t>AIの意図的な誤判断</t>
  </si>
  <si>
    <t>訓練済モデル漏洩</t>
  </si>
  <si>
    <t>訓練データ漏洩</t>
  </si>
  <si>
    <t>AIセキュリティ対策設計不妥当性</t>
    <rPh sb="8" eb="12">
      <t>タイサクセッケイ</t>
    </rPh>
    <rPh sb="12" eb="16">
      <t>フダトウセイ</t>
    </rPh>
    <phoneticPr fontId="1"/>
  </si>
  <si>
    <t>【広義倫理（狭義倫理を除く）】</t>
  </si>
  <si>
    <t>プライバシ被害</t>
  </si>
  <si>
    <t>AIシステムの誤用・悪用</t>
  </si>
  <si>
    <t>AIシステムの信用低下</t>
  </si>
  <si>
    <t>AIシステムへの依存</t>
  </si>
  <si>
    <t>AI導入の効果なし</t>
  </si>
  <si>
    <t>AIの利用サポート不十分</t>
  </si>
  <si>
    <t>人による監督不十分</t>
  </si>
  <si>
    <t>AIによる社会・環境への悪影響</t>
  </si>
  <si>
    <t>影響度分析ヒアリングシート</t>
    <rPh sb="0" eb="3">
      <t>エイキョウド</t>
    </rPh>
    <rPh sb="3" eb="5">
      <t>ブンセキ</t>
    </rPh>
    <phoneticPr fontId="1"/>
  </si>
  <si>
    <t>入力欄</t>
    <rPh sb="0" eb="3">
      <t>ニュウリョクラン</t>
    </rPh>
    <phoneticPr fontId="1"/>
  </si>
  <si>
    <t>固定欄</t>
    <rPh sb="0" eb="3">
      <t>コテイラン</t>
    </rPh>
    <phoneticPr fontId="1"/>
  </si>
  <si>
    <t>AIシステムの名称、タスク、誤判断の内容</t>
    <rPh sb="7" eb="9">
      <t>メイショウ</t>
    </rPh>
    <rPh sb="14" eb="15">
      <t>ゴ</t>
    </rPh>
    <rPh sb="15" eb="17">
      <t>ハンダン</t>
    </rPh>
    <rPh sb="18" eb="20">
      <t>ナイヨウ</t>
    </rPh>
    <phoneticPr fontId="1"/>
  </si>
  <si>
    <t>自動で転写</t>
    <rPh sb="0" eb="2">
      <t>ジドウ</t>
    </rPh>
    <rPh sb="3" eb="5">
      <t>テンシャ</t>
    </rPh>
    <phoneticPr fontId="1"/>
  </si>
  <si>
    <t>名称</t>
    <rPh sb="0" eb="2">
      <t>メイショウ</t>
    </rPh>
    <phoneticPr fontId="1"/>
  </si>
  <si>
    <t>IC-1. AIシステムの名称を記入してください</t>
    <rPh sb="13" eb="15">
      <t>メイショウ</t>
    </rPh>
    <rPh sb="16" eb="18">
      <t>キニュウ</t>
    </rPh>
    <phoneticPr fontId="1"/>
  </si>
  <si>
    <t>目的</t>
    <rPh sb="0" eb="2">
      <t>モクテキ</t>
    </rPh>
    <phoneticPr fontId="1"/>
  </si>
  <si>
    <t>例：</t>
    <rPh sb="0" eb="1">
      <t>レイ</t>
    </rPh>
    <phoneticPr fontId="1"/>
  </si>
  <si>
    <t>誤判断の内容
（目的(タスク)の反転）</t>
    <rPh sb="0" eb="3">
      <t>ゴハンダン</t>
    </rPh>
    <rPh sb="4" eb="6">
      <t>ナイヨウ</t>
    </rPh>
    <phoneticPr fontId="1"/>
  </si>
  <si>
    <t>IS-1. AIシステム／AIサービスの運営者（案件責任者／案件保有者）を記入してください。</t>
    <rPh sb="20" eb="22">
      <t>ウンエイ</t>
    </rPh>
    <rPh sb="22" eb="23">
      <t>シャ</t>
    </rPh>
    <rPh sb="24" eb="26">
      <t>アンケン</t>
    </rPh>
    <rPh sb="26" eb="29">
      <t>セキニンシャ</t>
    </rPh>
    <rPh sb="30" eb="32">
      <t>アンケン</t>
    </rPh>
    <rPh sb="32" eb="35">
      <t>ホユウシャ</t>
    </rPh>
    <rPh sb="37" eb="39">
      <t>キニュウ</t>
    </rPh>
    <phoneticPr fontId="1"/>
  </si>
  <si>
    <r>
      <rPr>
        <b/>
        <sz val="12"/>
        <color theme="1"/>
        <rFont val="Meiryo UI"/>
        <family val="3"/>
        <charset val="128"/>
      </rPr>
      <t>自動運転における標識識別AI：</t>
    </r>
    <r>
      <rPr>
        <sz val="12"/>
        <color theme="1"/>
        <rFont val="Meiryo UI"/>
        <family val="3"/>
        <charset val="128"/>
      </rPr>
      <t xml:space="preserve">○○社（自動車会社）
</t>
    </r>
    <r>
      <rPr>
        <b/>
        <sz val="12"/>
        <color theme="1"/>
        <rFont val="Meiryo UI"/>
        <family val="3"/>
        <charset val="128"/>
      </rPr>
      <t>医療AI：</t>
    </r>
    <r>
      <rPr>
        <sz val="12"/>
        <color theme="1"/>
        <rFont val="Meiryo UI"/>
        <family val="3"/>
        <charset val="128"/>
      </rPr>
      <t xml:space="preserve">○○病院
</t>
    </r>
    <r>
      <rPr>
        <b/>
        <sz val="12"/>
        <color theme="1"/>
        <rFont val="Meiryo UI"/>
        <family val="3"/>
        <charset val="128"/>
      </rPr>
      <t>ローン審査AI：</t>
    </r>
    <r>
      <rPr>
        <sz val="12"/>
        <color theme="1"/>
        <rFont val="Meiryo UI"/>
        <family val="3"/>
        <charset val="128"/>
      </rPr>
      <t xml:space="preserve">○○銀行
</t>
    </r>
    <r>
      <rPr>
        <b/>
        <sz val="12"/>
        <color theme="1"/>
        <rFont val="Meiryo UI"/>
        <family val="3"/>
        <charset val="128"/>
      </rPr>
      <t>不良品検知AI：</t>
    </r>
    <r>
      <rPr>
        <sz val="12"/>
        <color theme="1"/>
        <rFont val="Meiryo UI"/>
        <family val="3"/>
        <charset val="128"/>
      </rPr>
      <t xml:space="preserve">○○社（工場ライン運営メーカー）
</t>
    </r>
    <r>
      <rPr>
        <b/>
        <sz val="12"/>
        <color theme="1"/>
        <rFont val="Meiryo UI"/>
        <family val="3"/>
        <charset val="128"/>
      </rPr>
      <t>生成AI活用チャットボット：</t>
    </r>
    <r>
      <rPr>
        <sz val="12"/>
        <color theme="1"/>
        <rFont val="Meiryo UI"/>
        <family val="3"/>
        <charset val="128"/>
      </rPr>
      <t>○○社（チャットボット導入会社）</t>
    </r>
    <rPh sb="7" eb="9">
      <t>ビョウイン</t>
    </rPh>
    <rPh sb="13" eb="15">
      <t>シンサ</t>
    </rPh>
    <rPh sb="20" eb="22">
      <t>ギンコウ</t>
    </rPh>
    <rPh sb="35" eb="36">
      <t>シャ</t>
    </rPh>
    <rPh sb="41" eb="43">
      <t>ウンエイ</t>
    </rPh>
    <rPh sb="49" eb="54">
      <t>フリョウヒンケンチ</t>
    </rPh>
    <rPh sb="61" eb="63">
      <t>コウジョウ</t>
    </rPh>
    <rPh sb="74" eb="76">
      <t>セイセイ</t>
    </rPh>
    <rPh sb="78" eb="80">
      <t>カツヨウ</t>
    </rPh>
    <rPh sb="90" eb="91">
      <t>シャ</t>
    </rPh>
    <rPh sb="99" eb="103">
      <t>ドウニュウガイシャ</t>
    </rPh>
    <phoneticPr fontId="1"/>
  </si>
  <si>
    <r>
      <t xml:space="preserve">開発者
</t>
    </r>
    <r>
      <rPr>
        <sz val="12"/>
        <color theme="1"/>
        <rFont val="Meiryo UI"/>
        <family val="3"/>
        <charset val="128"/>
      </rPr>
      <t>（AIシステムを開発する人や組織）</t>
    </r>
    <rPh sb="0" eb="3">
      <t>カイハツシャ</t>
    </rPh>
    <phoneticPr fontId="1"/>
  </si>
  <si>
    <t>IS-2. AIの開発者（開発会社）を記入してください。</t>
    <rPh sb="9" eb="12">
      <t>カイハツシャ</t>
    </rPh>
    <rPh sb="13" eb="17">
      <t>カイハツガイシャ</t>
    </rPh>
    <rPh sb="19" eb="21">
      <t>キニュウ</t>
    </rPh>
    <phoneticPr fontId="1"/>
  </si>
  <si>
    <r>
      <t xml:space="preserve">サービスUI/API提供者
</t>
    </r>
    <r>
      <rPr>
        <sz val="12"/>
        <color theme="1"/>
        <rFont val="Meiryo UI"/>
        <family val="3"/>
        <charset val="128"/>
      </rPr>
      <t>（開発されたAIシステムを用いて業務を行い，各種サービスを提供する人や組織）</t>
    </r>
    <rPh sb="10" eb="13">
      <t>テイキョウシャ</t>
    </rPh>
    <phoneticPr fontId="1"/>
  </si>
  <si>
    <r>
      <t xml:space="preserve">判定対象者／物品
</t>
    </r>
    <r>
      <rPr>
        <sz val="12"/>
        <color theme="1"/>
        <rFont val="Meiryo UI"/>
        <family val="3"/>
        <charset val="128"/>
      </rPr>
      <t>（AIシステムによって何らかの判定，評価をされる人や組織・物品）</t>
    </r>
    <rPh sb="0" eb="5">
      <t>ハンテイタイショウシャ</t>
    </rPh>
    <rPh sb="6" eb="8">
      <t>ブッピン</t>
    </rPh>
    <rPh sb="39" eb="41">
      <t>ブッピン</t>
    </rPh>
    <phoneticPr fontId="1"/>
  </si>
  <si>
    <t>IS-4. AIの判定対象者（入力データの提供者）を記入してください。対象が人ではない場合、物品を記入してください</t>
    <rPh sb="9" eb="14">
      <t>ハンテイタイショウシャ</t>
    </rPh>
    <rPh sb="15" eb="17">
      <t>ニュウリョク</t>
    </rPh>
    <rPh sb="21" eb="24">
      <t>テイキョウシャ</t>
    </rPh>
    <rPh sb="26" eb="28">
      <t>キニュウ</t>
    </rPh>
    <rPh sb="35" eb="37">
      <t>タイショウ</t>
    </rPh>
    <rPh sb="38" eb="39">
      <t>ヒト</t>
    </rPh>
    <rPh sb="43" eb="45">
      <t>バアイ</t>
    </rPh>
    <rPh sb="46" eb="48">
      <t>ブッピン</t>
    </rPh>
    <rPh sb="49" eb="51">
      <t>キニュウ</t>
    </rPh>
    <phoneticPr fontId="1"/>
  </si>
  <si>
    <r>
      <rPr>
        <b/>
        <sz val="12"/>
        <color theme="1"/>
        <rFont val="Meiryo UI"/>
        <family val="3"/>
        <charset val="128"/>
      </rPr>
      <t>自動運転における標識識別AI：</t>
    </r>
    <r>
      <rPr>
        <sz val="12"/>
        <color theme="1"/>
        <rFont val="Meiryo UI"/>
        <family val="3"/>
        <charset val="128"/>
      </rPr>
      <t xml:space="preserve">道路標識
</t>
    </r>
    <r>
      <rPr>
        <b/>
        <sz val="12"/>
        <color theme="1"/>
        <rFont val="Meiryo UI"/>
        <family val="3"/>
        <charset val="128"/>
      </rPr>
      <t>医療AI：</t>
    </r>
    <r>
      <rPr>
        <sz val="12"/>
        <color theme="1"/>
        <rFont val="Meiryo UI"/>
        <family val="3"/>
        <charset val="128"/>
      </rPr>
      <t xml:space="preserve">患者
</t>
    </r>
    <r>
      <rPr>
        <b/>
        <sz val="12"/>
        <color theme="1"/>
        <rFont val="Meiryo UI"/>
        <family val="3"/>
        <charset val="128"/>
      </rPr>
      <t>ローン審査AI：</t>
    </r>
    <r>
      <rPr>
        <sz val="12"/>
        <color theme="1"/>
        <rFont val="Meiryo UI"/>
        <family val="3"/>
        <charset val="128"/>
      </rPr>
      <t xml:space="preserve">ローン申請者
</t>
    </r>
    <r>
      <rPr>
        <b/>
        <sz val="12"/>
        <color theme="1"/>
        <rFont val="Meiryo UI"/>
        <family val="3"/>
        <charset val="128"/>
      </rPr>
      <t>不良品検知AI：</t>
    </r>
    <r>
      <rPr>
        <sz val="12"/>
        <color theme="1"/>
        <rFont val="Meiryo UI"/>
        <family val="3"/>
        <charset val="128"/>
      </rPr>
      <t xml:space="preserve">○○（工場での生産物）
</t>
    </r>
    <r>
      <rPr>
        <b/>
        <sz val="12"/>
        <color theme="1"/>
        <rFont val="Meiryo UI"/>
        <family val="3"/>
        <charset val="128"/>
      </rPr>
      <t>生成AI活用チャットボット：</t>
    </r>
    <r>
      <rPr>
        <sz val="12"/>
        <color theme="1"/>
        <rFont val="Meiryo UI"/>
        <family val="3"/>
        <charset val="128"/>
      </rPr>
      <t>社員</t>
    </r>
    <rPh sb="7" eb="9">
      <t>ビョウイン</t>
    </rPh>
    <rPh sb="13" eb="15">
      <t>シンサ</t>
    </rPh>
    <rPh sb="15" eb="19">
      <t>ドウロヒョウシキ</t>
    </rPh>
    <rPh sb="25" eb="27">
      <t>カンジャ</t>
    </rPh>
    <rPh sb="27" eb="28">
      <t>シャ</t>
    </rPh>
    <rPh sb="33" eb="35">
      <t>ウンエイ</t>
    </rPh>
    <rPh sb="39" eb="42">
      <t>シンセイシャ</t>
    </rPh>
    <rPh sb="43" eb="48">
      <t>フリョウヒンケンチ</t>
    </rPh>
    <rPh sb="54" eb="56">
      <t>コウジョウ</t>
    </rPh>
    <rPh sb="58" eb="60">
      <t>セイサン</t>
    </rPh>
    <rPh sb="60" eb="61">
      <t>ブツ</t>
    </rPh>
    <rPh sb="63" eb="65">
      <t>セイセイ</t>
    </rPh>
    <rPh sb="67" eb="69">
      <t>カツヨウ</t>
    </rPh>
    <rPh sb="77" eb="79">
      <t>シャイン</t>
    </rPh>
    <phoneticPr fontId="1"/>
  </si>
  <si>
    <r>
      <rPr>
        <b/>
        <sz val="12"/>
        <color theme="1"/>
        <rFont val="Meiryo UI"/>
        <family val="3"/>
        <charset val="128"/>
      </rPr>
      <t>自動運転における標識識別AI：</t>
    </r>
    <r>
      <rPr>
        <sz val="12"/>
        <color theme="1"/>
        <rFont val="Meiryo UI"/>
        <family val="3"/>
        <charset val="128"/>
      </rPr>
      <t xml:space="preserve">自動車メーカー担当者
</t>
    </r>
    <r>
      <rPr>
        <b/>
        <sz val="12"/>
        <color theme="1"/>
        <rFont val="Meiryo UI"/>
        <family val="3"/>
        <charset val="128"/>
      </rPr>
      <t>医療AI：</t>
    </r>
    <r>
      <rPr>
        <sz val="12"/>
        <color theme="1"/>
        <rFont val="Meiryo UI"/>
        <family val="3"/>
        <charset val="128"/>
      </rPr>
      <t xml:space="preserve">医師
</t>
    </r>
    <r>
      <rPr>
        <b/>
        <sz val="12"/>
        <color theme="1"/>
        <rFont val="Meiryo UI"/>
        <family val="3"/>
        <charset val="128"/>
      </rPr>
      <t>ローン審査AI：</t>
    </r>
    <r>
      <rPr>
        <sz val="12"/>
        <color theme="1"/>
        <rFont val="Meiryo UI"/>
        <family val="3"/>
        <charset val="128"/>
      </rPr>
      <t xml:space="preserve">融資担当者
</t>
    </r>
    <r>
      <rPr>
        <b/>
        <sz val="12"/>
        <color theme="1"/>
        <rFont val="Meiryo UI"/>
        <family val="3"/>
        <charset val="128"/>
      </rPr>
      <t>不良品検知AI：</t>
    </r>
    <r>
      <rPr>
        <sz val="12"/>
        <color theme="1"/>
        <rFont val="Meiryo UI"/>
        <family val="3"/>
        <charset val="128"/>
      </rPr>
      <t xml:space="preserve">工員
</t>
    </r>
    <r>
      <rPr>
        <b/>
        <sz val="12"/>
        <color theme="1"/>
        <rFont val="Meiryo UI"/>
        <family val="3"/>
        <charset val="128"/>
      </rPr>
      <t>生成AI活用チャットボット：</t>
    </r>
    <r>
      <rPr>
        <sz val="12"/>
        <color theme="1"/>
        <rFont val="Meiryo UI"/>
        <family val="3"/>
        <charset val="128"/>
      </rPr>
      <t>問合せオペレータ</t>
    </r>
    <rPh sb="7" eb="9">
      <t>ビョウイン</t>
    </rPh>
    <rPh sb="13" eb="15">
      <t>シンサ</t>
    </rPh>
    <rPh sb="15" eb="18">
      <t>ジドウシャ</t>
    </rPh>
    <rPh sb="22" eb="25">
      <t>タントウシャ</t>
    </rPh>
    <rPh sb="31" eb="33">
      <t>イシ</t>
    </rPh>
    <rPh sb="33" eb="34">
      <t>シャ</t>
    </rPh>
    <rPh sb="39" eb="41">
      <t>ウンエイ</t>
    </rPh>
    <rPh sb="42" eb="47">
      <t>ユウシタントウシャ</t>
    </rPh>
    <rPh sb="48" eb="53">
      <t>フリョウヒンケンチ</t>
    </rPh>
    <rPh sb="56" eb="58">
      <t>コウイン</t>
    </rPh>
    <rPh sb="59" eb="61">
      <t>セイセイ</t>
    </rPh>
    <rPh sb="63" eb="65">
      <t>カツヨウ</t>
    </rPh>
    <rPh sb="73" eb="75">
      <t>トイアワ</t>
    </rPh>
    <phoneticPr fontId="1"/>
  </si>
  <si>
    <r>
      <rPr>
        <b/>
        <sz val="12"/>
        <color theme="1"/>
        <rFont val="Meiryo UI"/>
        <family val="3"/>
        <charset val="128"/>
      </rPr>
      <t>自動運転における標識識別AI：</t>
    </r>
    <r>
      <rPr>
        <sz val="12"/>
        <color theme="1"/>
        <rFont val="Meiryo UI"/>
        <family val="3"/>
        <charset val="128"/>
      </rPr>
      <t xml:space="preserve">ドライバー
</t>
    </r>
    <r>
      <rPr>
        <b/>
        <sz val="12"/>
        <color theme="1"/>
        <rFont val="Meiryo UI"/>
        <family val="3"/>
        <charset val="128"/>
      </rPr>
      <t>医療AI：</t>
    </r>
    <r>
      <rPr>
        <sz val="12"/>
        <color theme="1"/>
        <rFont val="Meiryo UI"/>
        <family val="3"/>
        <charset val="128"/>
      </rPr>
      <t xml:space="preserve">患者
</t>
    </r>
    <r>
      <rPr>
        <b/>
        <sz val="12"/>
        <color theme="1"/>
        <rFont val="Meiryo UI"/>
        <family val="3"/>
        <charset val="128"/>
      </rPr>
      <t>ローン審査AI：</t>
    </r>
    <r>
      <rPr>
        <sz val="12"/>
        <color theme="1"/>
        <rFont val="Meiryo UI"/>
        <family val="3"/>
        <charset val="128"/>
      </rPr>
      <t xml:space="preserve">ローン申請者
</t>
    </r>
    <r>
      <rPr>
        <b/>
        <sz val="12"/>
        <color theme="1"/>
        <rFont val="Meiryo UI"/>
        <family val="3"/>
        <charset val="128"/>
      </rPr>
      <t>不良品検知AI：</t>
    </r>
    <r>
      <rPr>
        <sz val="12"/>
        <color theme="1"/>
        <rFont val="Meiryo UI"/>
        <family val="3"/>
        <charset val="128"/>
      </rPr>
      <t xml:space="preserve">なし
</t>
    </r>
    <r>
      <rPr>
        <b/>
        <sz val="12"/>
        <color theme="1"/>
        <rFont val="Meiryo UI"/>
        <family val="3"/>
        <charset val="128"/>
      </rPr>
      <t>生成AI活用チャットボット：</t>
    </r>
    <r>
      <rPr>
        <sz val="12"/>
        <color theme="1"/>
        <rFont val="Meiryo UI"/>
        <family val="3"/>
        <charset val="128"/>
      </rPr>
      <t>ユーザ</t>
    </r>
    <rPh sb="7" eb="9">
      <t>ビョウイン</t>
    </rPh>
    <rPh sb="13" eb="15">
      <t>シンサ</t>
    </rPh>
    <rPh sb="26" eb="28">
      <t>カンジャ</t>
    </rPh>
    <rPh sb="28" eb="29">
      <t>シャ</t>
    </rPh>
    <rPh sb="34" eb="36">
      <t>ウンエイ</t>
    </rPh>
    <rPh sb="40" eb="43">
      <t>シンセイシャ</t>
    </rPh>
    <rPh sb="44" eb="47">
      <t>フリョウヒン</t>
    </rPh>
    <rPh sb="47" eb="49">
      <t>ケンチ</t>
    </rPh>
    <rPh sb="55" eb="57">
      <t>セイセイ</t>
    </rPh>
    <rPh sb="59" eb="61">
      <t>カツヨウ</t>
    </rPh>
    <phoneticPr fontId="1"/>
  </si>
  <si>
    <r>
      <t xml:space="preserve">訓練データ取得元
</t>
    </r>
    <r>
      <rPr>
        <sz val="12"/>
        <color theme="1"/>
        <rFont val="Meiryo UI"/>
        <family val="3"/>
        <charset val="128"/>
      </rPr>
      <t>（訓練データ提供者に直接自身のデータを提供する，あるいは，間接的に自身のデータが提供される人や組織）</t>
    </r>
    <rPh sb="0" eb="2">
      <t>クンレン</t>
    </rPh>
    <rPh sb="5" eb="8">
      <t>シュトクモト</t>
    </rPh>
    <phoneticPr fontId="1"/>
  </si>
  <si>
    <r>
      <rPr>
        <b/>
        <sz val="12"/>
        <color theme="1"/>
        <rFont val="Meiryo UI"/>
        <family val="3"/>
        <charset val="128"/>
      </rPr>
      <t>自動運転における標識識別AI：</t>
    </r>
    <r>
      <rPr>
        <sz val="12"/>
        <color theme="1"/>
        <rFont val="Meiryo UI"/>
        <family val="3"/>
        <charset val="128"/>
      </rPr>
      <t xml:space="preserve">道路標識
</t>
    </r>
    <r>
      <rPr>
        <b/>
        <sz val="12"/>
        <color theme="1"/>
        <rFont val="Meiryo UI"/>
        <family val="3"/>
        <charset val="128"/>
      </rPr>
      <t>医療AI：</t>
    </r>
    <r>
      <rPr>
        <sz val="12"/>
        <color theme="1"/>
        <rFont val="Meiryo UI"/>
        <family val="3"/>
        <charset val="128"/>
      </rPr>
      <t xml:space="preserve">過去の患者
</t>
    </r>
    <r>
      <rPr>
        <b/>
        <sz val="12"/>
        <color theme="1"/>
        <rFont val="Meiryo UI"/>
        <family val="3"/>
        <charset val="128"/>
      </rPr>
      <t>ローン審査AI：</t>
    </r>
    <r>
      <rPr>
        <sz val="12"/>
        <color theme="1"/>
        <rFont val="Meiryo UI"/>
        <family val="3"/>
        <charset val="128"/>
      </rPr>
      <t xml:space="preserve">過去のローン申請者
</t>
    </r>
    <r>
      <rPr>
        <b/>
        <sz val="12"/>
        <color theme="1"/>
        <rFont val="Meiryo UI"/>
        <family val="3"/>
        <charset val="128"/>
      </rPr>
      <t>不良品検知AI：</t>
    </r>
    <r>
      <rPr>
        <sz val="12"/>
        <color theme="1"/>
        <rFont val="Meiryo UI"/>
        <family val="3"/>
        <charset val="128"/>
      </rPr>
      <t xml:space="preserve">過去の製品画像
</t>
    </r>
    <r>
      <rPr>
        <b/>
        <sz val="12"/>
        <color theme="1"/>
        <rFont val="Meiryo UI"/>
        <family val="3"/>
        <charset val="128"/>
      </rPr>
      <t>生成AI活用チャットボット：</t>
    </r>
    <r>
      <rPr>
        <sz val="12"/>
        <color theme="1"/>
        <rFont val="Meiryo UI"/>
        <family val="3"/>
        <charset val="128"/>
      </rPr>
      <t>過去のインターネット上のやりとり</t>
    </r>
    <rPh sb="7" eb="9">
      <t>ビョウイン</t>
    </rPh>
    <rPh sb="13" eb="15">
      <t>シンサ</t>
    </rPh>
    <rPh sb="15" eb="19">
      <t>ドウロヒョウシキ</t>
    </rPh>
    <rPh sb="25" eb="27">
      <t>カコ</t>
    </rPh>
    <rPh sb="28" eb="30">
      <t>カンジャ</t>
    </rPh>
    <rPh sb="30" eb="31">
      <t>シャ</t>
    </rPh>
    <rPh sb="36" eb="38">
      <t>ウンエイ</t>
    </rPh>
    <rPh sb="39" eb="41">
      <t>カコ</t>
    </rPh>
    <rPh sb="45" eb="48">
      <t>シンセイシャ</t>
    </rPh>
    <rPh sb="49" eb="54">
      <t>フリョウヒンケンチ</t>
    </rPh>
    <rPh sb="57" eb="59">
      <t>カコ</t>
    </rPh>
    <rPh sb="60" eb="62">
      <t>セイヒン</t>
    </rPh>
    <rPh sb="62" eb="64">
      <t>ガゾウ</t>
    </rPh>
    <rPh sb="65" eb="67">
      <t>セイセイ</t>
    </rPh>
    <rPh sb="69" eb="71">
      <t>カツヨウ</t>
    </rPh>
    <rPh sb="79" eb="81">
      <t>カコ</t>
    </rPh>
    <rPh sb="89" eb="90">
      <t>ジョウ</t>
    </rPh>
    <phoneticPr fontId="1"/>
  </si>
  <si>
    <t>AIシステムのそばにいる人</t>
    <rPh sb="12" eb="13">
      <t>ヒト</t>
    </rPh>
    <phoneticPr fontId="1"/>
  </si>
  <si>
    <r>
      <rPr>
        <b/>
        <sz val="12"/>
        <color theme="1"/>
        <rFont val="Meiryo UI"/>
        <family val="3"/>
        <charset val="128"/>
      </rPr>
      <t>自動運転における標識識別AI：</t>
    </r>
    <r>
      <rPr>
        <sz val="12"/>
        <color theme="1"/>
        <rFont val="Meiryo UI"/>
        <family val="3"/>
        <charset val="128"/>
      </rPr>
      <t xml:space="preserve">歩行者
</t>
    </r>
    <r>
      <rPr>
        <b/>
        <sz val="12"/>
        <color theme="1"/>
        <rFont val="Meiryo UI"/>
        <family val="3"/>
        <charset val="128"/>
      </rPr>
      <t>医療AI：</t>
    </r>
    <r>
      <rPr>
        <sz val="12"/>
        <color theme="1"/>
        <rFont val="Meiryo UI"/>
        <family val="3"/>
        <charset val="128"/>
      </rPr>
      <t xml:space="preserve">患者
</t>
    </r>
    <r>
      <rPr>
        <b/>
        <sz val="12"/>
        <color theme="1"/>
        <rFont val="Meiryo UI"/>
        <family val="3"/>
        <charset val="128"/>
      </rPr>
      <t>ローン審査AI：</t>
    </r>
    <r>
      <rPr>
        <sz val="12"/>
        <color theme="1"/>
        <rFont val="Meiryo UI"/>
        <family val="3"/>
        <charset val="128"/>
      </rPr>
      <t xml:space="preserve">ローン申請者
</t>
    </r>
    <r>
      <rPr>
        <b/>
        <sz val="12"/>
        <color theme="1"/>
        <rFont val="Meiryo UI"/>
        <family val="3"/>
        <charset val="128"/>
      </rPr>
      <t>不良品検知AI：</t>
    </r>
    <r>
      <rPr>
        <sz val="12"/>
        <color theme="1"/>
        <rFont val="Meiryo UI"/>
        <family val="3"/>
        <charset val="128"/>
      </rPr>
      <t xml:space="preserve">工員
</t>
    </r>
    <r>
      <rPr>
        <b/>
        <sz val="12"/>
        <color theme="1"/>
        <rFont val="Meiryo UI"/>
        <family val="3"/>
        <charset val="128"/>
      </rPr>
      <t>生成AI活用チャットボット：</t>
    </r>
    <r>
      <rPr>
        <sz val="12"/>
        <color theme="1"/>
        <rFont val="Meiryo UI"/>
        <family val="3"/>
        <charset val="128"/>
      </rPr>
      <t>社員</t>
    </r>
    <rPh sb="7" eb="9">
      <t>ビョウイン</t>
    </rPh>
    <rPh sb="13" eb="15">
      <t>シンサ</t>
    </rPh>
    <rPh sb="15" eb="18">
      <t>ホコウシャ</t>
    </rPh>
    <rPh sb="24" eb="26">
      <t>カンジャ</t>
    </rPh>
    <rPh sb="26" eb="27">
      <t>シャ</t>
    </rPh>
    <rPh sb="32" eb="34">
      <t>ウンエイ</t>
    </rPh>
    <rPh sb="38" eb="41">
      <t>シンセイシャ</t>
    </rPh>
    <rPh sb="42" eb="47">
      <t>フリョウヒンケンチ</t>
    </rPh>
    <rPh sb="50" eb="52">
      <t>コウイン</t>
    </rPh>
    <rPh sb="53" eb="55">
      <t>セイセイ</t>
    </rPh>
    <rPh sb="57" eb="59">
      <t>カツヨウ</t>
    </rPh>
    <rPh sb="67" eb="69">
      <t>シャイン</t>
    </rPh>
    <phoneticPr fontId="1"/>
  </si>
  <si>
    <r>
      <t xml:space="preserve">その他のステークホルダー
</t>
    </r>
    <r>
      <rPr>
        <sz val="12"/>
        <color theme="1"/>
        <rFont val="Meiryo UI"/>
        <family val="3"/>
        <charset val="128"/>
      </rPr>
      <t>（AIシステムからの出力を間接的に影響を受ける人や組織）</t>
    </r>
    <rPh sb="2" eb="3">
      <t>タ</t>
    </rPh>
    <phoneticPr fontId="1"/>
  </si>
  <si>
    <r>
      <rPr>
        <b/>
        <sz val="12"/>
        <color theme="1"/>
        <rFont val="Meiryo UI"/>
        <family val="3"/>
        <charset val="128"/>
      </rPr>
      <t>自動運転における標識識別AI：</t>
    </r>
    <r>
      <rPr>
        <sz val="12"/>
        <color theme="1"/>
        <rFont val="Meiryo UI"/>
        <family val="3"/>
        <charset val="128"/>
      </rPr>
      <t xml:space="preserve">ドライバーの家族
</t>
    </r>
    <r>
      <rPr>
        <b/>
        <sz val="12"/>
        <color theme="1"/>
        <rFont val="Meiryo UI"/>
        <family val="3"/>
        <charset val="128"/>
      </rPr>
      <t>医療AI：</t>
    </r>
    <r>
      <rPr>
        <sz val="12"/>
        <color theme="1"/>
        <rFont val="Meiryo UI"/>
        <family val="3"/>
        <charset val="128"/>
      </rPr>
      <t xml:space="preserve">患者の家族
</t>
    </r>
    <r>
      <rPr>
        <b/>
        <sz val="12"/>
        <color theme="1"/>
        <rFont val="Meiryo UI"/>
        <family val="3"/>
        <charset val="128"/>
      </rPr>
      <t>ローン審査AI：</t>
    </r>
    <r>
      <rPr>
        <sz val="12"/>
        <color theme="1"/>
        <rFont val="Meiryo UI"/>
        <family val="3"/>
        <charset val="128"/>
      </rPr>
      <t xml:space="preserve">なし
</t>
    </r>
    <r>
      <rPr>
        <b/>
        <sz val="12"/>
        <color theme="1"/>
        <rFont val="Meiryo UI"/>
        <family val="3"/>
        <charset val="128"/>
      </rPr>
      <t>不良品検知AI：</t>
    </r>
    <r>
      <rPr>
        <sz val="12"/>
        <color theme="1"/>
        <rFont val="Meiryo UI"/>
        <family val="3"/>
        <charset val="128"/>
      </rPr>
      <t xml:space="preserve">なし
</t>
    </r>
    <r>
      <rPr>
        <b/>
        <sz val="12"/>
        <color theme="1"/>
        <rFont val="Meiryo UI"/>
        <family val="3"/>
        <charset val="128"/>
      </rPr>
      <t>生成AI活用チャットボット：</t>
    </r>
    <r>
      <rPr>
        <sz val="12"/>
        <color theme="1"/>
        <rFont val="Meiryo UI"/>
        <family val="3"/>
        <charset val="128"/>
      </rPr>
      <t>なし</t>
    </r>
    <rPh sb="7" eb="9">
      <t>ビョウイン</t>
    </rPh>
    <rPh sb="13" eb="15">
      <t>シンサ</t>
    </rPh>
    <rPh sb="21" eb="23">
      <t>カゾク</t>
    </rPh>
    <rPh sb="29" eb="31">
      <t>カンジャ</t>
    </rPh>
    <rPh sb="32" eb="34">
      <t>カゾク</t>
    </rPh>
    <rPh sb="34" eb="35">
      <t>シャ</t>
    </rPh>
    <rPh sb="40" eb="42">
      <t>ウンエイ</t>
    </rPh>
    <rPh sb="46" eb="51">
      <t>フリョウヒンケンチ</t>
    </rPh>
    <rPh sb="57" eb="59">
      <t>セイセイ</t>
    </rPh>
    <rPh sb="61" eb="63">
      <t>カツヨウ</t>
    </rPh>
    <phoneticPr fontId="1"/>
  </si>
  <si>
    <t>AI品質の影響分析シート</t>
    <rPh sb="2" eb="4">
      <t>ヒンシツ</t>
    </rPh>
    <rPh sb="5" eb="9">
      <t>エイキョウブンセキ</t>
    </rPh>
    <phoneticPr fontId="1"/>
  </si>
  <si>
    <t>（表ごとに一項目でも回答すれば、その表は入力済とカウントされます。全ての表が入力済となるとシートが「入力済」となります）</t>
    <rPh sb="1" eb="2">
      <t>ヒョウ</t>
    </rPh>
    <rPh sb="5" eb="8">
      <t>イチコウモク</t>
    </rPh>
    <rPh sb="10" eb="12">
      <t>カイトウ</t>
    </rPh>
    <rPh sb="18" eb="19">
      <t>ヒョウ</t>
    </rPh>
    <rPh sb="20" eb="23">
      <t>ニュウリョクスミ</t>
    </rPh>
    <rPh sb="33" eb="34">
      <t>スベ</t>
    </rPh>
    <rPh sb="36" eb="37">
      <t>ヒョウ</t>
    </rPh>
    <rPh sb="38" eb="41">
      <t>ニュウリョクスミ</t>
    </rPh>
    <rPh sb="50" eb="53">
      <t>ニュウリョクスミ</t>
    </rPh>
    <phoneticPr fontId="1"/>
  </si>
  <si>
    <t>「III. AIシステムの仕様情報」のシートで明らかになったこと</t>
    <rPh sb="13" eb="17">
      <t>シヨウジョウホウ</t>
    </rPh>
    <rPh sb="23" eb="24">
      <t>アキ</t>
    </rPh>
    <phoneticPr fontId="1"/>
  </si>
  <si>
    <t>AIシステムの名称</t>
    <rPh sb="7" eb="9">
      <t>メイショウ</t>
    </rPh>
    <phoneticPr fontId="1"/>
  </si>
  <si>
    <t>AIシステムの目的</t>
    <rPh sb="7" eb="9">
      <t>モクテキ</t>
    </rPh>
    <rPh sb="8" eb="9">
      <t>メイモク</t>
    </rPh>
    <phoneticPr fontId="1"/>
  </si>
  <si>
    <t>誤判断の内容（目的の反転）</t>
    <rPh sb="0" eb="3">
      <t>ゴハンダン</t>
    </rPh>
    <rPh sb="4" eb="6">
      <t>ナイヨウ</t>
    </rPh>
    <rPh sb="7" eb="9">
      <t>モクテキ</t>
    </rPh>
    <rPh sb="10" eb="12">
      <t>ハンテン</t>
    </rPh>
    <phoneticPr fontId="1"/>
  </si>
  <si>
    <t>AIサービスプロバイダ</t>
    <phoneticPr fontId="1"/>
  </si>
  <si>
    <t>開発者</t>
    <rPh sb="0" eb="3">
      <t>カイハツシャ</t>
    </rPh>
    <phoneticPr fontId="1"/>
  </si>
  <si>
    <t>サービスUI/API提供者</t>
    <rPh sb="10" eb="13">
      <t>テイキョウシャ</t>
    </rPh>
    <phoneticPr fontId="1"/>
  </si>
  <si>
    <t>判定対象者／物品</t>
    <rPh sb="0" eb="5">
      <t>ハンテイタイショウシャ</t>
    </rPh>
    <rPh sb="6" eb="8">
      <t>ブッピン</t>
    </rPh>
    <phoneticPr fontId="1"/>
  </si>
  <si>
    <t>消費者的利用者</t>
    <rPh sb="0" eb="3">
      <t>ショウヒシャ</t>
    </rPh>
    <rPh sb="3" eb="4">
      <t>テキ</t>
    </rPh>
    <rPh sb="4" eb="7">
      <t>リヨウシャ</t>
    </rPh>
    <phoneticPr fontId="1"/>
  </si>
  <si>
    <t>ビジネス利用者</t>
    <rPh sb="4" eb="7">
      <t>リヨウシャ</t>
    </rPh>
    <phoneticPr fontId="1"/>
  </si>
  <si>
    <t>訓練データ取得元</t>
    <rPh sb="0" eb="2">
      <t>クンレン</t>
    </rPh>
    <rPh sb="5" eb="8">
      <t>シュトクモト</t>
    </rPh>
    <phoneticPr fontId="1"/>
  </si>
  <si>
    <t>その他のステークホルダー</t>
    <rPh sb="2" eb="3">
      <t>タ</t>
    </rPh>
    <phoneticPr fontId="1"/>
  </si>
  <si>
    <t>本シートの入力方法</t>
    <rPh sb="0" eb="1">
      <t>ホン</t>
    </rPh>
    <rPh sb="5" eb="9">
      <t>ニュウリョクホウホウ</t>
    </rPh>
    <phoneticPr fontId="1"/>
  </si>
  <si>
    <t>参考事例</t>
    <rPh sb="0" eb="4">
      <t>サンコウジレイ</t>
    </rPh>
    <phoneticPr fontId="1"/>
  </si>
  <si>
    <t>ローン審査AI</t>
  </si>
  <si>
    <t>農業団体における農作物の選別AI</t>
  </si>
  <si>
    <t>生成AI型チャットによる社内人事QAAIシステム</t>
  </si>
  <si>
    <t>AIの誤判断に関する影響分析テーブル</t>
    <rPh sb="3" eb="6">
      <t>ゴハンダン</t>
    </rPh>
    <rPh sb="7" eb="8">
      <t>カン</t>
    </rPh>
    <rPh sb="10" eb="14">
      <t>エイキョウブンセキ</t>
    </rPh>
    <phoneticPr fontId="1"/>
  </si>
  <si>
    <t>このテーブルが関係する被害概要</t>
    <rPh sb="7" eb="9">
      <t>カンケイ</t>
    </rPh>
    <rPh sb="11" eb="13">
      <t>ヒガイ</t>
    </rPh>
    <rPh sb="13" eb="15">
      <t>ガイヨウ</t>
    </rPh>
    <phoneticPr fontId="1"/>
  </si>
  <si>
    <t>被害が生じたと仮定した場合の被害や影響度を導出します。以下のテーブルの水色の欄を埋めて下さい。テーブル内容で分析が不足していると考える場合には行を追加してください。
（行を追加する際は、各テーブルの行（Excelの4行分）をコピーして、テーブルに挿入して下さい）</t>
    <rPh sb="0" eb="2">
      <t>ヒガイ</t>
    </rPh>
    <rPh sb="3" eb="4">
      <t>ショウ</t>
    </rPh>
    <rPh sb="7" eb="9">
      <t>カテイ</t>
    </rPh>
    <rPh sb="11" eb="13">
      <t>バアイ</t>
    </rPh>
    <rPh sb="14" eb="16">
      <t>ヒガイ</t>
    </rPh>
    <rPh sb="17" eb="20">
      <t>エイキョウド</t>
    </rPh>
    <rPh sb="21" eb="23">
      <t>ドウシュツ</t>
    </rPh>
    <rPh sb="27" eb="29">
      <t>イカ</t>
    </rPh>
    <rPh sb="35" eb="37">
      <t>ミズイロ</t>
    </rPh>
    <rPh sb="38" eb="39">
      <t>ラン</t>
    </rPh>
    <rPh sb="40" eb="41">
      <t>ウ</t>
    </rPh>
    <rPh sb="43" eb="44">
      <t>クダ</t>
    </rPh>
    <rPh sb="51" eb="53">
      <t>ナイヨウ</t>
    </rPh>
    <rPh sb="54" eb="56">
      <t>ブンセキ</t>
    </rPh>
    <rPh sb="57" eb="59">
      <t>フソク</t>
    </rPh>
    <rPh sb="64" eb="65">
      <t>カンガ</t>
    </rPh>
    <rPh sb="67" eb="69">
      <t>バアイ</t>
    </rPh>
    <rPh sb="71" eb="72">
      <t>ギョウ</t>
    </rPh>
    <rPh sb="73" eb="75">
      <t>ツイカ</t>
    </rPh>
    <rPh sb="84" eb="85">
      <t>ギョウ</t>
    </rPh>
    <rPh sb="86" eb="88">
      <t>ツイカ</t>
    </rPh>
    <rPh sb="90" eb="91">
      <t>サイ</t>
    </rPh>
    <rPh sb="93" eb="94">
      <t>カク</t>
    </rPh>
    <rPh sb="99" eb="100">
      <t>ギョウ</t>
    </rPh>
    <rPh sb="108" eb="110">
      <t>ギョウブン</t>
    </rPh>
    <rPh sb="123" eb="125">
      <t>ソウニュウ</t>
    </rPh>
    <rPh sb="127" eb="128">
      <t>クダ</t>
    </rPh>
    <phoneticPr fontId="1"/>
  </si>
  <si>
    <t>「どうなる」により生じる具体的な影響：</t>
    <phoneticPr fontId="1"/>
  </si>
  <si>
    <t>引き起こされる被害：</t>
    <phoneticPr fontId="1"/>
  </si>
  <si>
    <t>被害の程度：</t>
    <phoneticPr fontId="1"/>
  </si>
  <si>
    <t>参考. 影響度の算定基準</t>
  </si>
  <si>
    <t>誰が</t>
    <rPh sb="0" eb="1">
      <t>ダレ</t>
    </rPh>
    <phoneticPr fontId="1"/>
  </si>
  <si>
    <t>なぜ</t>
    <phoneticPr fontId="1"/>
  </si>
  <si>
    <t>いつ</t>
  </si>
  <si>
    <t>どこで</t>
    <phoneticPr fontId="1"/>
  </si>
  <si>
    <t>どのように</t>
    <phoneticPr fontId="1"/>
  </si>
  <si>
    <t>誰に（何に）
（想定被害者）</t>
    <rPh sb="0" eb="1">
      <t>ダレ</t>
    </rPh>
    <rPh sb="3" eb="4">
      <t>ナニ</t>
    </rPh>
    <rPh sb="8" eb="13">
      <t>ソウテイヒガイシャ</t>
    </rPh>
    <phoneticPr fontId="1"/>
  </si>
  <si>
    <t>どうなる</t>
    <phoneticPr fontId="1"/>
  </si>
  <si>
    <t>「どうなる」により生じる具体的な影響</t>
    <phoneticPr fontId="1"/>
  </si>
  <si>
    <t>引き起こされる被害</t>
    <rPh sb="0" eb="1">
      <t>ヒ</t>
    </rPh>
    <rPh sb="2" eb="3">
      <t>オ</t>
    </rPh>
    <rPh sb="7" eb="9">
      <t>ヒガイ</t>
    </rPh>
    <phoneticPr fontId="1"/>
  </si>
  <si>
    <t>被害の程度</t>
    <rPh sb="0" eb="2">
      <t>ヒガイ</t>
    </rPh>
    <rPh sb="3" eb="5">
      <t>テイド</t>
    </rPh>
    <phoneticPr fontId="1"/>
  </si>
  <si>
    <t>最大被害</t>
    <rPh sb="0" eb="4">
      <t>サイダイヒガイ</t>
    </rPh>
    <phoneticPr fontId="1"/>
  </si>
  <si>
    <t>期待した結果が出ないことで
例：精度が十分でない、不適切なデータ等(分類モデルの場合など)</t>
    <rPh sb="25" eb="28">
      <t>フテキセツ</t>
    </rPh>
    <rPh sb="32" eb="33">
      <t>ナド</t>
    </rPh>
    <phoneticPr fontId="1"/>
  </si>
  <si>
    <t>システム運用時に</t>
    <phoneticPr fontId="1"/>
  </si>
  <si>
    <t>AIが誤判断することで</t>
    <rPh sb="3" eb="6">
      <t>ゴハンダン</t>
    </rPh>
    <phoneticPr fontId="1"/>
  </si>
  <si>
    <t>身体的被害面</t>
    <rPh sb="0" eb="6">
      <t>シンタイテキヒガイメン</t>
    </rPh>
    <phoneticPr fontId="1"/>
  </si>
  <si>
    <t>金銭被害面</t>
    <rPh sb="0" eb="5">
      <t>キンセンヒガイメン</t>
    </rPh>
    <phoneticPr fontId="1"/>
  </si>
  <si>
    <t>社会的被害面</t>
    <rPh sb="0" eb="2">
      <t>シャカイ</t>
    </rPh>
    <rPh sb="2" eb="3">
      <t>テキ</t>
    </rPh>
    <rPh sb="3" eb="5">
      <t>ヒガイ</t>
    </rPh>
    <rPh sb="5" eb="6">
      <t>メン</t>
    </rPh>
    <phoneticPr fontId="1"/>
  </si>
  <si>
    <t>その他の被害面</t>
    <rPh sb="2" eb="3">
      <t>タ</t>
    </rPh>
    <rPh sb="4" eb="6">
      <t>ヒガイ</t>
    </rPh>
    <phoneticPr fontId="1"/>
  </si>
  <si>
    <t>影響度</t>
    <rPh sb="0" eb="3">
      <t>エイキョウド</t>
    </rPh>
    <phoneticPr fontId="1"/>
  </si>
  <si>
    <t>顧客との合意形成不十分に関する影響分析テーブル</t>
    <rPh sb="0" eb="2">
      <t>コキャク</t>
    </rPh>
    <rPh sb="4" eb="6">
      <t>ゴウイ</t>
    </rPh>
    <rPh sb="6" eb="8">
      <t>ケイセイ</t>
    </rPh>
    <rPh sb="8" eb="11">
      <t>フジュウブン</t>
    </rPh>
    <rPh sb="12" eb="13">
      <t>カン</t>
    </rPh>
    <rPh sb="15" eb="19">
      <t>エイキョウブンセキ</t>
    </rPh>
    <phoneticPr fontId="1"/>
  </si>
  <si>
    <t>「どうなる」により生じる具体的な影響</t>
  </si>
  <si>
    <t>被害の程度</t>
    <rPh sb="0" eb="2">
      <t>ヒガイテイド</t>
    </rPh>
    <phoneticPr fontId="1"/>
  </si>
  <si>
    <t>-</t>
    <phoneticPr fontId="1"/>
  </si>
  <si>
    <t>運用時（推論結果の解釈時に）</t>
    <phoneticPr fontId="1"/>
  </si>
  <si>
    <t>サービス提供者側とユーザ側との間で※</t>
    <rPh sb="4" eb="7">
      <t>テイキョウシャ</t>
    </rPh>
    <rPh sb="7" eb="8">
      <t>ガワ</t>
    </rPh>
    <rPh sb="12" eb="13">
      <t>ガワ</t>
    </rPh>
    <rPh sb="15" eb="16">
      <t>アイダ</t>
    </rPh>
    <phoneticPr fontId="1"/>
  </si>
  <si>
    <t>仕様に齟齬があることで</t>
    <phoneticPr fontId="1"/>
  </si>
  <si>
    <t>間違った理解や解釈をする（誤解を招く）</t>
    <rPh sb="0" eb="2">
      <t>マチガ</t>
    </rPh>
    <rPh sb="4" eb="6">
      <t>リカイ</t>
    </rPh>
    <rPh sb="7" eb="9">
      <t>カイシャク</t>
    </rPh>
    <rPh sb="13" eb="15">
      <t>ゴカイ</t>
    </rPh>
    <rPh sb="16" eb="17">
      <t>マネ</t>
    </rPh>
    <phoneticPr fontId="1"/>
  </si>
  <si>
    <t>社会的被害面</t>
    <rPh sb="0" eb="6">
      <t>シャカイテキヒガイメン</t>
    </rPh>
    <phoneticPr fontId="1"/>
  </si>
  <si>
    <t>システム監視体制不十分に関する影響分析テーブル</t>
    <rPh sb="4" eb="6">
      <t>カンシ</t>
    </rPh>
    <rPh sb="6" eb="8">
      <t>タイセイ</t>
    </rPh>
    <rPh sb="8" eb="11">
      <t>フジュウブン</t>
    </rPh>
    <rPh sb="12" eb="13">
      <t>カン</t>
    </rPh>
    <rPh sb="15" eb="19">
      <t>エイキョウブンセキ</t>
    </rPh>
    <phoneticPr fontId="1"/>
  </si>
  <si>
    <t>AIシステムの挙動監視を不適切に行うことで</t>
    <rPh sb="7" eb="11">
      <t>キョドウカンシ</t>
    </rPh>
    <rPh sb="12" eb="15">
      <t>フテキセツ</t>
    </rPh>
    <rPh sb="16" eb="17">
      <t>オコナ</t>
    </rPh>
    <phoneticPr fontId="1"/>
  </si>
  <si>
    <t>システム運用時に</t>
    <rPh sb="4" eb="7">
      <t>ウンヨウジ</t>
    </rPh>
    <phoneticPr fontId="1"/>
  </si>
  <si>
    <t>異常な挙動が起きることで</t>
    <rPh sb="0" eb="2">
      <t>イジョウ</t>
    </rPh>
    <rPh sb="3" eb="5">
      <t>キョドウ</t>
    </rPh>
    <rPh sb="6" eb="7">
      <t>オ</t>
    </rPh>
    <phoneticPr fontId="1"/>
  </si>
  <si>
    <t>想定外の事態に陥る</t>
    <rPh sb="0" eb="3">
      <t>ソウテイガイ</t>
    </rPh>
    <rPh sb="4" eb="6">
      <t>ジタイ</t>
    </rPh>
    <rPh sb="7" eb="8">
      <t>オチイ</t>
    </rPh>
    <phoneticPr fontId="1"/>
  </si>
  <si>
    <t>AIシステムの挙動監視が不適切であることで</t>
    <rPh sb="7" eb="11">
      <t>キョドウカンシ</t>
    </rPh>
    <rPh sb="12" eb="15">
      <t>フテキセツ</t>
    </rPh>
    <phoneticPr fontId="1"/>
  </si>
  <si>
    <t>異常な挙動が起きた際に</t>
    <rPh sb="0" eb="2">
      <t>イジョウ</t>
    </rPh>
    <rPh sb="3" eb="5">
      <t>キョドウ</t>
    </rPh>
    <rPh sb="6" eb="7">
      <t>オ</t>
    </rPh>
    <rPh sb="9" eb="10">
      <t>サイ</t>
    </rPh>
    <phoneticPr fontId="1"/>
  </si>
  <si>
    <t>AI倫理の影響分析シート</t>
    <rPh sb="2" eb="4">
      <t>リンリ</t>
    </rPh>
    <rPh sb="5" eb="9">
      <t>エイキョウブンセキ</t>
    </rPh>
    <phoneticPr fontId="1"/>
  </si>
  <si>
    <t>AIの不公平性に関する影響分析テーブル</t>
    <rPh sb="3" eb="4">
      <t>フ</t>
    </rPh>
    <rPh sb="4" eb="7">
      <t>コウヘイセイ</t>
    </rPh>
    <rPh sb="8" eb="9">
      <t>カン</t>
    </rPh>
    <rPh sb="11" eb="15">
      <t>エイキョウブンセキ</t>
    </rPh>
    <phoneticPr fontId="1"/>
  </si>
  <si>
    <t>いつ</t>
    <phoneticPr fontId="1"/>
  </si>
  <si>
    <t>どのようにして</t>
    <phoneticPr fontId="1"/>
  </si>
  <si>
    <t>不公平な判断をすることで</t>
    <phoneticPr fontId="1"/>
  </si>
  <si>
    <t>推論処理の実行時に</t>
    <phoneticPr fontId="1"/>
  </si>
  <si>
    <t>差別をするAIだと批判が生じる</t>
    <rPh sb="12" eb="13">
      <t>ショウ</t>
    </rPh>
    <phoneticPr fontId="1"/>
  </si>
  <si>
    <t>差別をするAIだと批判が生じる</t>
    <rPh sb="9" eb="11">
      <t>ヒハン</t>
    </rPh>
    <rPh sb="12" eb="13">
      <t>ショウ</t>
    </rPh>
    <phoneticPr fontId="1"/>
  </si>
  <si>
    <t>差別をしていると批判が生じる</t>
    <rPh sb="0" eb="2">
      <t>サベツ</t>
    </rPh>
    <rPh sb="8" eb="10">
      <t>ヒハン</t>
    </rPh>
    <rPh sb="11" eb="12">
      <t>ショウ</t>
    </rPh>
    <phoneticPr fontId="1"/>
  </si>
  <si>
    <t>AIの不透明性に関する影響分析テーブル</t>
    <rPh sb="3" eb="6">
      <t>フトウメイ</t>
    </rPh>
    <rPh sb="6" eb="7">
      <t>セイ</t>
    </rPh>
    <rPh sb="8" eb="9">
      <t>カン</t>
    </rPh>
    <rPh sb="11" eb="15">
      <t>エイキョウブンセキ</t>
    </rPh>
    <phoneticPr fontId="1"/>
  </si>
  <si>
    <t>推論結果のみを出力することで</t>
    <rPh sb="0" eb="4">
      <t>スイロンケッカ</t>
    </rPh>
    <rPh sb="7" eb="9">
      <t>シュツリョク</t>
    </rPh>
    <phoneticPr fontId="1"/>
  </si>
  <si>
    <t>推論結果に至った根拠や過程を示せないことによって</t>
    <phoneticPr fontId="1"/>
  </si>
  <si>
    <t>AIの推論結果を鵜呑みにする人が出る</t>
    <phoneticPr fontId="1"/>
  </si>
  <si>
    <t>出来が悪い担当者だと批判が生じる</t>
    <rPh sb="13" eb="14">
      <t>ショウ</t>
    </rPh>
    <phoneticPr fontId="1"/>
  </si>
  <si>
    <t>推論結果に納得できない</t>
    <rPh sb="0" eb="4">
      <t>スイロンケッカ</t>
    </rPh>
    <rPh sb="5" eb="7">
      <t>ナットク</t>
    </rPh>
    <phoneticPr fontId="1"/>
  </si>
  <si>
    <t>不透明なビジネスをしていると批判が生じる</t>
    <rPh sb="0" eb="3">
      <t>フトウメイ</t>
    </rPh>
    <rPh sb="14" eb="16">
      <t>ヒハン</t>
    </rPh>
    <rPh sb="17" eb="18">
      <t>ショウ</t>
    </rPh>
    <phoneticPr fontId="1"/>
  </si>
  <si>
    <t>AIの結果を受けて解釈・判断する人間側の仕組み不足で</t>
    <rPh sb="3" eb="5">
      <t>ケッカ</t>
    </rPh>
    <rPh sb="6" eb="7">
      <t>ウ</t>
    </rPh>
    <rPh sb="9" eb="11">
      <t>カイシャク</t>
    </rPh>
    <rPh sb="12" eb="14">
      <t>ハンダン</t>
    </rPh>
    <rPh sb="16" eb="19">
      <t>ニンゲンガワ</t>
    </rPh>
    <rPh sb="20" eb="22">
      <t>シク</t>
    </rPh>
    <rPh sb="23" eb="25">
      <t>ブソク</t>
    </rPh>
    <phoneticPr fontId="1"/>
  </si>
  <si>
    <t>判断に属人性が出る</t>
    <rPh sb="0" eb="2">
      <t>ハンダン</t>
    </rPh>
    <rPh sb="3" eb="6">
      <t>ゾクジンセイ</t>
    </rPh>
    <rPh sb="7" eb="8">
      <t>デ</t>
    </rPh>
    <phoneticPr fontId="1"/>
  </si>
  <si>
    <t>AIの結果を受けて解釈・判断する人間側の仕組み不足で</t>
    <rPh sb="3" eb="5">
      <t>ケッカ</t>
    </rPh>
    <rPh sb="6" eb="7">
      <t>ウ</t>
    </rPh>
    <rPh sb="9" eb="11">
      <t>カイシャク</t>
    </rPh>
    <rPh sb="12" eb="14">
      <t>ハンダン</t>
    </rPh>
    <rPh sb="16" eb="19">
      <t>ニンゲンガワ</t>
    </rPh>
    <phoneticPr fontId="1"/>
  </si>
  <si>
    <t>AI運営の説明不足で</t>
    <rPh sb="2" eb="4">
      <t>ウンエイ</t>
    </rPh>
    <rPh sb="5" eb="9">
      <t>セツメイフソク</t>
    </rPh>
    <phoneticPr fontId="1"/>
  </si>
  <si>
    <t>AIの導入時に</t>
    <rPh sb="3" eb="6">
      <t>ドウニュウジ</t>
    </rPh>
    <phoneticPr fontId="1"/>
  </si>
  <si>
    <t>AI導入教育・説明がないことによって</t>
    <phoneticPr fontId="1"/>
  </si>
  <si>
    <t>AI導入に納得しない</t>
    <rPh sb="2" eb="4">
      <t>ドウニュウ</t>
    </rPh>
    <rPh sb="5" eb="7">
      <t>ナットク</t>
    </rPh>
    <phoneticPr fontId="1"/>
  </si>
  <si>
    <t>AI運営の説明不足で</t>
    <rPh sb="5" eb="9">
      <t>セツメイフソク</t>
    </rPh>
    <phoneticPr fontId="1"/>
  </si>
  <si>
    <t>AI運営の説明不足で</t>
    <phoneticPr fontId="1"/>
  </si>
  <si>
    <r>
      <t>AIの</t>
    </r>
    <r>
      <rPr>
        <b/>
        <sz val="14"/>
        <rFont val="Meiryo UI"/>
        <family val="3"/>
        <charset val="128"/>
      </rPr>
      <t>非アカウンタビリティ</t>
    </r>
    <r>
      <rPr>
        <b/>
        <sz val="14"/>
        <color theme="1"/>
        <rFont val="Meiryo UI"/>
        <family val="3"/>
        <charset val="128"/>
      </rPr>
      <t>性に関する影響分析テーブル</t>
    </r>
    <rPh sb="3" eb="4">
      <t>ヒ</t>
    </rPh>
    <rPh sb="13" eb="14">
      <t>セイ</t>
    </rPh>
    <rPh sb="15" eb="16">
      <t>カン</t>
    </rPh>
    <rPh sb="18" eb="22">
      <t>エイキョウブンセキ</t>
    </rPh>
    <phoneticPr fontId="1"/>
  </si>
  <si>
    <t>引き起こされる被害：</t>
  </si>
  <si>
    <t>被害の程度：</t>
  </si>
  <si>
    <t>監査の仕組みがないことで</t>
    <phoneticPr fontId="1"/>
  </si>
  <si>
    <t>監査しないことによって</t>
    <rPh sb="0" eb="2">
      <t>カンサ</t>
    </rPh>
    <phoneticPr fontId="1"/>
  </si>
  <si>
    <t>社会的な問題を起こしペナルティを受ける</t>
    <phoneticPr fontId="1"/>
  </si>
  <si>
    <t>監査しないことによって</t>
    <phoneticPr fontId="1"/>
  </si>
  <si>
    <t>監査を受けないことで</t>
    <rPh sb="3" eb="4">
      <t>ウ</t>
    </rPh>
    <phoneticPr fontId="1"/>
  </si>
  <si>
    <t>リスクマネジメントの仕組みがない/不十分なことで</t>
    <rPh sb="10" eb="12">
      <t>シク</t>
    </rPh>
    <rPh sb="17" eb="20">
      <t>フジュウブン</t>
    </rPh>
    <phoneticPr fontId="1"/>
  </si>
  <si>
    <t>AIの設計時に</t>
    <rPh sb="3" eb="6">
      <t>セッケイジ</t>
    </rPh>
    <phoneticPr fontId="1"/>
  </si>
  <si>
    <t>リスクの対策をしていないことによって</t>
    <phoneticPr fontId="1"/>
  </si>
  <si>
    <t>リスクの周知（AI導入教育・説明）がないことによって</t>
    <rPh sb="4" eb="6">
      <t>シュウチ</t>
    </rPh>
    <phoneticPr fontId="1"/>
  </si>
  <si>
    <t>禁止事項を破ってしまう（不適切な利用をする）</t>
    <rPh sb="12" eb="15">
      <t>フテキセツ</t>
    </rPh>
    <rPh sb="16" eb="18">
      <t>リヨウ</t>
    </rPh>
    <phoneticPr fontId="1"/>
  </si>
  <si>
    <t>禁止事項を破ってしまう（不適切な利用をする）</t>
    <phoneticPr fontId="1"/>
  </si>
  <si>
    <t>AIセキュリティの影響分析シート</t>
    <rPh sb="9" eb="11">
      <t>エイキョウ</t>
    </rPh>
    <rPh sb="11" eb="13">
      <t>ブンセキ</t>
    </rPh>
    <phoneticPr fontId="1"/>
  </si>
  <si>
    <t>AIの意図的な誤判断に関する影響分析テーブル</t>
    <phoneticPr fontId="1"/>
  </si>
  <si>
    <r>
      <t>AIシステムには、</t>
    </r>
    <r>
      <rPr>
        <b/>
        <sz val="12"/>
        <color theme="1"/>
        <rFont val="Meiryo UI"/>
        <family val="3"/>
        <charset val="128"/>
      </rPr>
      <t>AIの誤判断を引き起こす攻撃</t>
    </r>
    <r>
      <rPr>
        <sz val="12"/>
        <color theme="1"/>
        <rFont val="Meiryo UI"/>
        <family val="3"/>
        <charset val="128"/>
      </rPr>
      <t>が適用できることがあります。
このような攻撃が実施できたときにAIが誤判断してしまいます。
例えば、回避攻撃では攻撃者が誤判断を起こさせるような推論データを入力し、誤判断を引き起こします。
ポイズニング攻撃では攻撃者が訓練データに自身の攻撃用データを紛れ込ませることで誤判断を引き起こします。
本シートでは、このような攻撃が実施されたと仮定し、AIが誤判断してしまったときの影響、被害を整理します。</t>
    </r>
    <rPh sb="12" eb="15">
      <t>ゴハンダン</t>
    </rPh>
    <rPh sb="16" eb="17">
      <t>ヒ</t>
    </rPh>
    <rPh sb="24" eb="26">
      <t>テキヨウ</t>
    </rPh>
    <rPh sb="43" eb="45">
      <t>コウゲキ</t>
    </rPh>
    <rPh sb="46" eb="48">
      <t>ジッシ</t>
    </rPh>
    <rPh sb="57" eb="60">
      <t>ゴハンダン</t>
    </rPh>
    <rPh sb="69" eb="70">
      <t>タト</t>
    </rPh>
    <rPh sb="73" eb="77">
      <t>カイヒコウゲキ</t>
    </rPh>
    <rPh sb="79" eb="82">
      <t>コウゲキシャ</t>
    </rPh>
    <rPh sb="83" eb="86">
      <t>ゴハンダン</t>
    </rPh>
    <rPh sb="87" eb="88">
      <t>オ</t>
    </rPh>
    <rPh sb="95" eb="97">
      <t>スイロン</t>
    </rPh>
    <rPh sb="101" eb="103">
      <t>ニュウリョク</t>
    </rPh>
    <rPh sb="105" eb="108">
      <t>ゴハンダン</t>
    </rPh>
    <rPh sb="109" eb="110">
      <t>ヒ</t>
    </rPh>
    <rPh sb="111" eb="112">
      <t>オ</t>
    </rPh>
    <rPh sb="124" eb="126">
      <t>コウゲキ</t>
    </rPh>
    <rPh sb="128" eb="131">
      <t>コウゲキシャ</t>
    </rPh>
    <rPh sb="132" eb="134">
      <t>クンレン</t>
    </rPh>
    <rPh sb="138" eb="140">
      <t>ジシン</t>
    </rPh>
    <rPh sb="141" eb="144">
      <t>コウゲキヨウ</t>
    </rPh>
    <rPh sb="148" eb="149">
      <t>マギ</t>
    </rPh>
    <rPh sb="150" eb="151">
      <t>コ</t>
    </rPh>
    <rPh sb="157" eb="160">
      <t>ゴハンダン</t>
    </rPh>
    <rPh sb="161" eb="162">
      <t>ヒ</t>
    </rPh>
    <rPh sb="163" eb="164">
      <t>オ</t>
    </rPh>
    <rPh sb="170" eb="171">
      <t>ホン</t>
    </rPh>
    <rPh sb="182" eb="184">
      <t>コウゲキ</t>
    </rPh>
    <rPh sb="185" eb="187">
      <t>ジッシ</t>
    </rPh>
    <rPh sb="191" eb="193">
      <t>カテイ</t>
    </rPh>
    <rPh sb="198" eb="201">
      <t>ゴハンダン</t>
    </rPh>
    <rPh sb="210" eb="212">
      <t>エイキョウ</t>
    </rPh>
    <rPh sb="213" eb="215">
      <t>ヒガイ</t>
    </rPh>
    <rPh sb="216" eb="218">
      <t>セイリ</t>
    </rPh>
    <phoneticPr fontId="1"/>
  </si>
  <si>
    <t>「どうなる」により生じる具体的な影響</t>
    <rPh sb="9" eb="10">
      <t>ショウ</t>
    </rPh>
    <rPh sb="12" eb="15">
      <t>グタイテキ</t>
    </rPh>
    <rPh sb="16" eb="18">
      <t>エイキョウ</t>
    </rPh>
    <phoneticPr fontId="1"/>
  </si>
  <si>
    <t>攻撃者</t>
    <rPh sb="0" eb="3">
      <t>コウゲキシャ</t>
    </rPh>
    <phoneticPr fontId="1"/>
  </si>
  <si>
    <t>攻撃をすることで</t>
    <rPh sb="0" eb="2">
      <t>コウゲキ</t>
    </rPh>
    <phoneticPr fontId="1"/>
  </si>
  <si>
    <t>運用時に</t>
    <rPh sb="0" eb="3">
      <t>ウンヨウジ</t>
    </rPh>
    <phoneticPr fontId="1"/>
  </si>
  <si>
    <t>AIの誤判断を起こさせて</t>
    <rPh sb="3" eb="6">
      <t>ゴハンダン</t>
    </rPh>
    <rPh sb="7" eb="8">
      <t>オ</t>
    </rPh>
    <phoneticPr fontId="1"/>
  </si>
  <si>
    <t>訓練済モデル漏洩に関する影響分析テーブル</t>
    <rPh sb="0" eb="3">
      <t>クンレンズ</t>
    </rPh>
    <rPh sb="6" eb="8">
      <t>ロウエイ</t>
    </rPh>
    <rPh sb="9" eb="10">
      <t>カン</t>
    </rPh>
    <rPh sb="12" eb="16">
      <t>エイキョウブンセキ</t>
    </rPh>
    <phoneticPr fontId="1"/>
  </si>
  <si>
    <r>
      <t>AIシステムには、</t>
    </r>
    <r>
      <rPr>
        <b/>
        <sz val="12"/>
        <color theme="1"/>
        <rFont val="Meiryo UI"/>
        <family val="3"/>
        <charset val="128"/>
      </rPr>
      <t>訓練済モデルの漏洩を引き起こす攻撃が</t>
    </r>
    <r>
      <rPr>
        <sz val="12"/>
        <color theme="1"/>
        <rFont val="Meiryo UI"/>
        <family val="3"/>
        <charset val="128"/>
      </rPr>
      <t>適用できることがあります。
このような攻撃が実施できたときに訓練済モデルが漏洩してしまいます。
例えば、モデル抽出攻撃では攻撃者がAIシステムに対し、正当なアクセス権でアクセスすることで、攻撃者の手元に訓練済モデルを複写します。
本シートでは、このような攻撃が実施されたと仮定し、訓練済モデルが漏洩してしまったときの影響、被害を整理します。</t>
    </r>
    <rPh sb="9" eb="12">
      <t>クンレンズ</t>
    </rPh>
    <rPh sb="16" eb="18">
      <t>ロウエイ</t>
    </rPh>
    <rPh sb="19" eb="20">
      <t>ヒ</t>
    </rPh>
    <rPh sb="27" eb="29">
      <t>テキヨウ</t>
    </rPh>
    <rPh sb="46" eb="48">
      <t>コウゲキ</t>
    </rPh>
    <rPh sb="49" eb="51">
      <t>ジッシ</t>
    </rPh>
    <rPh sb="57" eb="60">
      <t>クンレンズ</t>
    </rPh>
    <rPh sb="64" eb="66">
      <t>ロウエイ</t>
    </rPh>
    <rPh sb="75" eb="76">
      <t>タト</t>
    </rPh>
    <rPh sb="82" eb="84">
      <t>チュウシュツ</t>
    </rPh>
    <rPh sb="88" eb="91">
      <t>コウゲキシャ</t>
    </rPh>
    <rPh sb="99" eb="100">
      <t>タイ</t>
    </rPh>
    <rPh sb="102" eb="104">
      <t>セイトウ</t>
    </rPh>
    <rPh sb="109" eb="110">
      <t>ケン</t>
    </rPh>
    <rPh sb="121" eb="124">
      <t>コウゲキシャ</t>
    </rPh>
    <rPh sb="125" eb="127">
      <t>テモト</t>
    </rPh>
    <rPh sb="128" eb="131">
      <t>クンレンズ</t>
    </rPh>
    <rPh sb="135" eb="137">
      <t>フクシャ</t>
    </rPh>
    <rPh sb="142" eb="143">
      <t>ホン</t>
    </rPh>
    <rPh sb="154" eb="156">
      <t>コウゲキ</t>
    </rPh>
    <rPh sb="157" eb="159">
      <t>ジッシ</t>
    </rPh>
    <rPh sb="163" eb="165">
      <t>カテイ</t>
    </rPh>
    <rPh sb="167" eb="170">
      <t>クンレンズ</t>
    </rPh>
    <rPh sb="174" eb="176">
      <t>ロウエイ</t>
    </rPh>
    <rPh sb="185" eb="187">
      <t>エイキョウ</t>
    </rPh>
    <rPh sb="188" eb="190">
      <t>ヒガイ</t>
    </rPh>
    <rPh sb="191" eb="193">
      <t>セイリ</t>
    </rPh>
    <phoneticPr fontId="1"/>
  </si>
  <si>
    <t>訓練済モデルを漏洩（奪取）して</t>
    <rPh sb="0" eb="3">
      <t>クンレンズ</t>
    </rPh>
    <rPh sb="7" eb="9">
      <t>ロウエイ</t>
    </rPh>
    <rPh sb="10" eb="12">
      <t>ダッシュ</t>
    </rPh>
    <phoneticPr fontId="1"/>
  </si>
  <si>
    <t>訓練済モデルを盗まれる</t>
    <rPh sb="0" eb="3">
      <t>クンレンズ</t>
    </rPh>
    <rPh sb="7" eb="8">
      <t>ヌス</t>
    </rPh>
    <phoneticPr fontId="1"/>
  </si>
  <si>
    <t>身体的被害面</t>
    <rPh sb="0" eb="2">
      <t>シンタイ</t>
    </rPh>
    <rPh sb="2" eb="3">
      <t>テキ</t>
    </rPh>
    <rPh sb="3" eb="5">
      <t>ヒガイ</t>
    </rPh>
    <rPh sb="5" eb="6">
      <t>メン</t>
    </rPh>
    <phoneticPr fontId="1"/>
  </si>
  <si>
    <t>金銭被害面</t>
    <rPh sb="0" eb="2">
      <t>キンセン</t>
    </rPh>
    <rPh sb="2" eb="5">
      <t>ヒガイメン</t>
    </rPh>
    <phoneticPr fontId="1"/>
  </si>
  <si>
    <t>その他の被害面</t>
    <rPh sb="2" eb="3">
      <t>タ</t>
    </rPh>
    <rPh sb="4" eb="6">
      <t>ヒガイ</t>
    </rPh>
    <rPh sb="6" eb="7">
      <t>メン</t>
    </rPh>
    <phoneticPr fontId="1"/>
  </si>
  <si>
    <t>訓練データ漏洩に関する影響分析テーブル</t>
    <rPh sb="0" eb="2">
      <t>クンレン</t>
    </rPh>
    <rPh sb="5" eb="7">
      <t>ロウエイ</t>
    </rPh>
    <rPh sb="8" eb="9">
      <t>カン</t>
    </rPh>
    <rPh sb="11" eb="15">
      <t>エイキョウブンセキ</t>
    </rPh>
    <phoneticPr fontId="1"/>
  </si>
  <si>
    <r>
      <t>AIシステムには、</t>
    </r>
    <r>
      <rPr>
        <b/>
        <sz val="12"/>
        <color theme="1"/>
        <rFont val="Meiryo UI"/>
        <family val="3"/>
        <charset val="128"/>
      </rPr>
      <t>訓練データの漏洩を引き起こす攻撃</t>
    </r>
    <r>
      <rPr>
        <sz val="12"/>
        <color theme="1"/>
        <rFont val="Meiryo UI"/>
        <family val="3"/>
        <charset val="128"/>
      </rPr>
      <t>が適用できることがあります。
このような攻撃が実施できたときに訓練データが漏洩してしまいます。
例えば、モデルインバージョン攻撃では攻撃者がAIシステムに対し、正当なアクセス権でアクセスすることで、攻撃者の手元に訓練データを復元します。
メンバシップ推測攻撃では攻撃者が用意したデータが訓練データに含まれているかが推定されます。
本シートでは、このような攻撃が実施されたと仮定し、訓練データが漏洩してしまったときの影響、被害を整理します。</t>
    </r>
    <phoneticPr fontId="1"/>
  </si>
  <si>
    <t>訓練データを漏洩（奪取）して</t>
    <rPh sb="0" eb="2">
      <t>クンレン</t>
    </rPh>
    <rPh sb="6" eb="8">
      <t>ロウエイ</t>
    </rPh>
    <rPh sb="9" eb="11">
      <t>ダッシュ</t>
    </rPh>
    <phoneticPr fontId="1"/>
  </si>
  <si>
    <t>訓練データを盗まれる</t>
    <rPh sb="0" eb="2">
      <t>クンレン</t>
    </rPh>
    <rPh sb="6" eb="7">
      <t>ヌス</t>
    </rPh>
    <phoneticPr fontId="1"/>
  </si>
  <si>
    <t>金銭被害面</t>
    <rPh sb="0" eb="2">
      <t>キンセン</t>
    </rPh>
    <rPh sb="2" eb="4">
      <t>ヒガイ</t>
    </rPh>
    <rPh sb="4" eb="5">
      <t>メン</t>
    </rPh>
    <phoneticPr fontId="1"/>
  </si>
  <si>
    <t>AIセキュリティ対策設計の不妥当性に関する影響分析テーブル</t>
    <rPh sb="8" eb="12">
      <t>タイサクセッケイ</t>
    </rPh>
    <rPh sb="13" eb="17">
      <t>フダトウセイ</t>
    </rPh>
    <rPh sb="18" eb="19">
      <t>カン</t>
    </rPh>
    <rPh sb="21" eb="25">
      <t>エイキョウブンセキ</t>
    </rPh>
    <phoneticPr fontId="1"/>
  </si>
  <si>
    <t>AIセキュリティ対策設計が妥当でないことで</t>
    <rPh sb="8" eb="10">
      <t>タイサク</t>
    </rPh>
    <rPh sb="10" eb="12">
      <t>セッケイ</t>
    </rPh>
    <rPh sb="13" eb="15">
      <t>ダトウ</t>
    </rPh>
    <phoneticPr fontId="1"/>
  </si>
  <si>
    <t>攻撃を受けて</t>
    <rPh sb="0" eb="2">
      <t>コウゲキ</t>
    </rPh>
    <rPh sb="3" eb="4">
      <t>ウ</t>
    </rPh>
    <phoneticPr fontId="1"/>
  </si>
  <si>
    <t>AIセキュリティの攻撃被害（意図的な誤判断）の被害を受ける</t>
    <rPh sb="9" eb="13">
      <t>コウゲキヒガイ</t>
    </rPh>
    <rPh sb="14" eb="17">
      <t>イトテキ</t>
    </rPh>
    <rPh sb="18" eb="21">
      <t>ゴハンダン</t>
    </rPh>
    <rPh sb="23" eb="25">
      <t>ヒガイ</t>
    </rPh>
    <rPh sb="26" eb="27">
      <t>ウ</t>
    </rPh>
    <phoneticPr fontId="1"/>
  </si>
  <si>
    <t>AIセキュリティの攻撃被害（訓練済モデル漏洩）の被害を受ける</t>
    <rPh sb="9" eb="13">
      <t>コウゲキヒガイ</t>
    </rPh>
    <rPh sb="14" eb="16">
      <t>クンレン</t>
    </rPh>
    <rPh sb="16" eb="17">
      <t>スミ</t>
    </rPh>
    <rPh sb="20" eb="22">
      <t>ロウエイ</t>
    </rPh>
    <rPh sb="24" eb="26">
      <t>ヒガイ</t>
    </rPh>
    <rPh sb="27" eb="28">
      <t>ウ</t>
    </rPh>
    <phoneticPr fontId="1"/>
  </si>
  <si>
    <t>AIセキュリティの攻撃被害（訓練データ漏洩）の被害を受ける</t>
    <rPh sb="9" eb="13">
      <t>コウゲキヒガイ</t>
    </rPh>
    <rPh sb="14" eb="16">
      <t>クンレン</t>
    </rPh>
    <rPh sb="19" eb="21">
      <t>ロウエイ</t>
    </rPh>
    <rPh sb="23" eb="25">
      <t>ヒガイ</t>
    </rPh>
    <rPh sb="26" eb="27">
      <t>ウ</t>
    </rPh>
    <phoneticPr fontId="1"/>
  </si>
  <si>
    <t>AIセキュリティ対策が妥当でないことで</t>
    <rPh sb="8" eb="10">
      <t>タイサク</t>
    </rPh>
    <rPh sb="11" eb="13">
      <t>ダトウ</t>
    </rPh>
    <phoneticPr fontId="1"/>
  </si>
  <si>
    <t>広義倫理の影響分析シート</t>
    <rPh sb="0" eb="4">
      <t>コウギリンリ</t>
    </rPh>
    <rPh sb="5" eb="9">
      <t>エイキョウブンセキ</t>
    </rPh>
    <phoneticPr fontId="1"/>
  </si>
  <si>
    <t>プライバシ被害に関する影響分析テーブル</t>
  </si>
  <si>
    <r>
      <t>AIシステムに個人情報などのプライバシ情報を入力することで、</t>
    </r>
    <r>
      <rPr>
        <b/>
        <sz val="12"/>
        <color theme="1"/>
        <rFont val="Meiryo UI"/>
        <family val="3"/>
        <charset val="128"/>
      </rPr>
      <t>プライバシの被害</t>
    </r>
    <r>
      <rPr>
        <sz val="12"/>
        <color theme="1"/>
        <rFont val="Meiryo UI"/>
        <family val="3"/>
        <charset val="128"/>
      </rPr>
      <t>を生じることがあります。
プライバシは従来のIT分野でも気にしないといけない特性ですが、AIの場合、従来のITと比較してプライバシの問題が起きやすいと考えられます。
本シートでは、</t>
    </r>
    <r>
      <rPr>
        <b/>
        <sz val="12"/>
        <color theme="1"/>
        <rFont val="Meiryo UI"/>
        <family val="3"/>
        <charset val="128"/>
      </rPr>
      <t>プライバシの被害</t>
    </r>
    <r>
      <rPr>
        <sz val="12"/>
        <color theme="1"/>
        <rFont val="Meiryo UI"/>
        <family val="3"/>
        <charset val="128"/>
      </rPr>
      <t>が発生したと仮定し、その影響、被害を整理します。</t>
    </r>
    <rPh sb="7" eb="11">
      <t>コジンジョウホウ</t>
    </rPh>
    <rPh sb="19" eb="21">
      <t>ジョウホウ</t>
    </rPh>
    <rPh sb="22" eb="24">
      <t>ニュウリョク</t>
    </rPh>
    <rPh sb="36" eb="38">
      <t>ヒガイ</t>
    </rPh>
    <rPh sb="39" eb="40">
      <t>ショウ</t>
    </rPh>
    <rPh sb="57" eb="59">
      <t>ジュウライ</t>
    </rPh>
    <rPh sb="62" eb="64">
      <t>ブンヤ</t>
    </rPh>
    <rPh sb="66" eb="67">
      <t>キ</t>
    </rPh>
    <rPh sb="76" eb="78">
      <t>トクセイ</t>
    </rPh>
    <rPh sb="85" eb="87">
      <t>バアイ</t>
    </rPh>
    <rPh sb="88" eb="90">
      <t>ジュウライ</t>
    </rPh>
    <rPh sb="94" eb="96">
      <t>ヒカク</t>
    </rPh>
    <rPh sb="104" eb="106">
      <t>モンダイ</t>
    </rPh>
    <rPh sb="107" eb="108">
      <t>オ</t>
    </rPh>
    <rPh sb="113" eb="114">
      <t>カンガ</t>
    </rPh>
    <rPh sb="121" eb="122">
      <t>ホン</t>
    </rPh>
    <rPh sb="134" eb="136">
      <t>ヒガイ</t>
    </rPh>
    <rPh sb="142" eb="144">
      <t>カテイ</t>
    </rPh>
    <rPh sb="148" eb="150">
      <t>エイキョウ</t>
    </rPh>
    <rPh sb="151" eb="153">
      <t>ヒガイ</t>
    </rPh>
    <rPh sb="154" eb="156">
      <t>セイリ</t>
    </rPh>
    <phoneticPr fontId="1"/>
  </si>
  <si>
    <t>プライバシ情報をAIに入力する（自動的にされることで）</t>
    <rPh sb="5" eb="7">
      <t>ジョウホウ</t>
    </rPh>
    <rPh sb="11" eb="13">
      <t>ニュウリョク</t>
    </rPh>
    <rPh sb="16" eb="19">
      <t>ジドウテキ</t>
    </rPh>
    <phoneticPr fontId="1"/>
  </si>
  <si>
    <t>プライバシ情報が漏洩する</t>
    <rPh sb="5" eb="7">
      <t>ジョウホウ</t>
    </rPh>
    <rPh sb="8" eb="10">
      <t>ロウエイ</t>
    </rPh>
    <phoneticPr fontId="1"/>
  </si>
  <si>
    <t>身体的被害面</t>
    <rPh sb="0" eb="2">
      <t>シンタイ</t>
    </rPh>
    <rPh sb="2" eb="3">
      <t>テキ</t>
    </rPh>
    <phoneticPr fontId="1"/>
  </si>
  <si>
    <t>社会的被害面</t>
    <rPh sb="0" eb="3">
      <t>シャカイテキ</t>
    </rPh>
    <rPh sb="3" eb="6">
      <t>ヒガイメン</t>
    </rPh>
    <phoneticPr fontId="1"/>
  </si>
  <si>
    <t>世間一般の人々の</t>
  </si>
  <si>
    <t>攻撃者が</t>
    <rPh sb="0" eb="3">
      <t>コウゲキシャ</t>
    </rPh>
    <phoneticPr fontId="1"/>
  </si>
  <si>
    <t>データを盗むことで</t>
    <rPh sb="4" eb="5">
      <t>ヌス</t>
    </rPh>
    <phoneticPr fontId="1"/>
  </si>
  <si>
    <t>AIシステムの誤用・悪用に関する影響分析テーブル</t>
    <rPh sb="7" eb="9">
      <t>ゴヨウ</t>
    </rPh>
    <rPh sb="10" eb="12">
      <t>アクヨウ</t>
    </rPh>
    <rPh sb="13" eb="14">
      <t>カン</t>
    </rPh>
    <rPh sb="16" eb="20">
      <t>エイキョウブンセキ</t>
    </rPh>
    <phoneticPr fontId="1"/>
  </si>
  <si>
    <t>AIシステムは目的外の利用をすることでを主に倫理面の被害を生じることがあります。
本シートでは、目的外利用の被害が発生したと仮定し、その影響、被害を整理します。</t>
    <rPh sb="7" eb="10">
      <t>モクテキガイ</t>
    </rPh>
    <rPh sb="11" eb="13">
      <t>リヨウ</t>
    </rPh>
    <rPh sb="20" eb="21">
      <t>オモ</t>
    </rPh>
    <rPh sb="22" eb="25">
      <t>リンリメン</t>
    </rPh>
    <rPh sb="26" eb="28">
      <t>ヒガイ</t>
    </rPh>
    <rPh sb="29" eb="30">
      <t>ショウ</t>
    </rPh>
    <rPh sb="41" eb="42">
      <t>ホン</t>
    </rPh>
    <rPh sb="48" eb="50">
      <t>モクテキ</t>
    </rPh>
    <rPh sb="50" eb="51">
      <t>ソト</t>
    </rPh>
    <rPh sb="51" eb="53">
      <t>リヨウ</t>
    </rPh>
    <rPh sb="54" eb="56">
      <t>ヒガイ</t>
    </rPh>
    <rPh sb="62" eb="64">
      <t>カテイ</t>
    </rPh>
    <rPh sb="68" eb="70">
      <t>エイキョウ</t>
    </rPh>
    <rPh sb="71" eb="73">
      <t>ヒガイ</t>
    </rPh>
    <rPh sb="74" eb="76">
      <t>セイリ</t>
    </rPh>
    <phoneticPr fontId="1"/>
  </si>
  <si>
    <t>「どうなる」により生じる具体的な影響：</t>
  </si>
  <si>
    <r>
      <rPr>
        <b/>
        <sz val="12"/>
        <color theme="1"/>
        <rFont val="Meiryo UI"/>
        <family val="3"/>
        <charset val="128"/>
      </rPr>
      <t>「どうなる」</t>
    </r>
    <r>
      <rPr>
        <sz val="12"/>
        <color theme="1"/>
        <rFont val="Meiryo UI"/>
        <family val="3"/>
        <charset val="128"/>
      </rPr>
      <t>の欄の結果、何が起きるのか、AIシステムに生じる具体的な影響を記入してください。
・一組の</t>
    </r>
    <r>
      <rPr>
        <b/>
        <sz val="12"/>
        <color theme="1"/>
        <rFont val="Meiryo UI"/>
        <family val="3"/>
        <charset val="128"/>
      </rPr>
      <t>「誰に（何に）」「どうなる」</t>
    </r>
    <r>
      <rPr>
        <sz val="12"/>
        <color theme="1"/>
        <rFont val="Meiryo UI"/>
        <family val="3"/>
        <charset val="128"/>
      </rPr>
      <t>に対し、複数の影響が想定される場合には、行（4行分）を追加してください。
　例</t>
    </r>
    <r>
      <rPr>
        <sz val="12"/>
        <rFont val="Meiryo UI"/>
        <family val="3"/>
        <charset val="128"/>
      </rPr>
      <t xml:space="preserve">えば、ローン審査AIでは、「ユーザに」、「審査結果をお金持ちかどうかの判断に利用する」ことで、「詐欺のターゲットになる」等があげられます。
</t>
    </r>
    <r>
      <rPr>
        <sz val="12"/>
        <color theme="1"/>
        <rFont val="Meiryo UI"/>
        <family val="3"/>
        <charset val="128"/>
      </rPr>
      <t>・一組の</t>
    </r>
    <r>
      <rPr>
        <b/>
        <sz val="12"/>
        <color theme="1"/>
        <rFont val="Meiryo UI"/>
        <family val="3"/>
        <charset val="128"/>
      </rPr>
      <t>「誰に（何に）」「どうなる」</t>
    </r>
    <r>
      <rPr>
        <sz val="12"/>
        <color theme="1"/>
        <rFont val="Meiryo UI"/>
        <family val="3"/>
        <charset val="128"/>
      </rPr>
      <t>に対して複数の影響が考えられる場合、その中で最大の影響となるものは最低限記入してください。
本分析は最大の影響を抽出するものであるため、最大の影響とならないものについては記入しなくても構いません。
判断に迷うときは全て記入してください。</t>
    </r>
    <rPh sb="12" eb="13">
      <t>ナニ</t>
    </rPh>
    <rPh sb="14" eb="15">
      <t>オ</t>
    </rPh>
    <rPh sb="27" eb="28">
      <t>ショウ</t>
    </rPh>
    <rPh sb="30" eb="33">
      <t>グタイテキ</t>
    </rPh>
    <rPh sb="37" eb="39">
      <t>キニュウ</t>
    </rPh>
    <rPh sb="73" eb="75">
      <t>エイキョウ</t>
    </rPh>
    <rPh sb="126" eb="130">
      <t>シンサケッカ</t>
    </rPh>
    <rPh sb="132" eb="134">
      <t>カネモ</t>
    </rPh>
    <rPh sb="140" eb="142">
      <t>ハンダン</t>
    </rPh>
    <rPh sb="143" eb="145">
      <t>リヨウ</t>
    </rPh>
    <rPh sb="176" eb="178">
      <t>ヒトクミ</t>
    </rPh>
    <rPh sb="194" eb="195">
      <t>タイ</t>
    </rPh>
    <rPh sb="197" eb="199">
      <t>フクスウ</t>
    </rPh>
    <rPh sb="200" eb="202">
      <t>エイキョウ</t>
    </rPh>
    <rPh sb="203" eb="204">
      <t>カンガ</t>
    </rPh>
    <rPh sb="208" eb="210">
      <t>バアイ</t>
    </rPh>
    <rPh sb="213" eb="214">
      <t>ナカ</t>
    </rPh>
    <rPh sb="215" eb="217">
      <t>サイダイ</t>
    </rPh>
    <rPh sb="218" eb="220">
      <t>エイキョウ</t>
    </rPh>
    <rPh sb="226" eb="229">
      <t>サイテイゲン</t>
    </rPh>
    <rPh sb="229" eb="231">
      <t>キニュウ</t>
    </rPh>
    <rPh sb="293" eb="295">
      <t>ハンダン</t>
    </rPh>
    <rPh sb="296" eb="297">
      <t>マヨ</t>
    </rPh>
    <rPh sb="301" eb="302">
      <t>スベ</t>
    </rPh>
    <rPh sb="303" eb="305">
      <t>キニュウ</t>
    </rPh>
    <phoneticPr fontId="1"/>
  </si>
  <si>
    <r>
      <rPr>
        <b/>
        <sz val="12"/>
        <color theme="1"/>
        <rFont val="Meiryo UI"/>
        <family val="3"/>
        <charset val="128"/>
      </rPr>
      <t>「「どうなる」により生じる具体的な影響」</t>
    </r>
    <r>
      <rPr>
        <sz val="12"/>
        <color theme="1"/>
        <rFont val="Meiryo UI"/>
        <family val="3"/>
        <charset val="128"/>
      </rPr>
      <t>の欄の結果、どのような被害が起きるかを想像して記入してください。
・記入例のテーブルを参考に、左の欄の内容を考慮して記入してください。特に「誰に（何に）」の欄に注意し、起きることを想像して記入してください。
・想像する際には、</t>
    </r>
    <r>
      <rPr>
        <b/>
        <sz val="12"/>
        <color theme="1"/>
        <rFont val="Meiryo UI"/>
        <family val="3"/>
        <charset val="128"/>
      </rPr>
      <t>「誰に（何に）」</t>
    </r>
    <r>
      <rPr>
        <sz val="12"/>
        <color theme="1"/>
        <rFont val="Meiryo UI"/>
        <family val="3"/>
        <charset val="128"/>
      </rPr>
      <t>対して起きる被害のうち、最大のものを想定して記入してください。
・</t>
    </r>
    <r>
      <rPr>
        <b/>
        <sz val="12"/>
        <color theme="1"/>
        <rFont val="Meiryo UI"/>
        <family val="3"/>
        <charset val="128"/>
      </rPr>
      <t>身体的被害、金銭被害、社会的被害（倫理的な問題も含む）、その他の被害</t>
    </r>
    <r>
      <rPr>
        <sz val="12"/>
        <color theme="1"/>
        <rFont val="Meiryo UI"/>
        <family val="3"/>
        <charset val="128"/>
      </rPr>
      <t>の観点それぞれについて記入してください。
　例）</t>
    </r>
    <r>
      <rPr>
        <b/>
        <sz val="12"/>
        <rFont val="Meiryo UI"/>
        <family val="3"/>
        <charset val="128"/>
      </rPr>
      <t>ローン審査AI</t>
    </r>
    <r>
      <rPr>
        <sz val="12"/>
        <rFont val="Meiryo UI"/>
        <family val="3"/>
        <charset val="128"/>
      </rPr>
      <t>で</t>
    </r>
    <r>
      <rPr>
        <b/>
        <sz val="12"/>
        <rFont val="Meiryo UI"/>
        <family val="3"/>
        <charset val="128"/>
      </rPr>
      <t>想定被害者がユーザ</t>
    </r>
    <r>
      <rPr>
        <sz val="12"/>
        <rFont val="Meiryo UI"/>
        <family val="3"/>
        <charset val="128"/>
      </rPr>
      <t>の場合に想定される被害：
　　</t>
    </r>
    <r>
      <rPr>
        <b/>
        <sz val="12"/>
        <rFont val="Meiryo UI"/>
        <family val="3"/>
        <charset val="128"/>
      </rPr>
      <t>「なし」</t>
    </r>
    <r>
      <rPr>
        <sz val="12"/>
        <rFont val="Meiryo UI"/>
        <family val="3"/>
        <charset val="128"/>
      </rPr>
      <t>（身体的被害）、</t>
    </r>
    <r>
      <rPr>
        <b/>
        <sz val="12"/>
        <rFont val="Meiryo UI"/>
        <family val="3"/>
        <charset val="128"/>
      </rPr>
      <t>「騙されて大金を失う」</t>
    </r>
    <r>
      <rPr>
        <sz val="12"/>
        <rFont val="Meiryo UI"/>
        <family val="3"/>
        <charset val="128"/>
      </rPr>
      <t>（金銭被害）、</t>
    </r>
    <r>
      <rPr>
        <b/>
        <sz val="12"/>
        <rFont val="Meiryo UI"/>
        <family val="3"/>
        <charset val="128"/>
      </rPr>
      <t>「なし」</t>
    </r>
    <r>
      <rPr>
        <sz val="12"/>
        <rFont val="Meiryo UI"/>
        <family val="3"/>
        <charset val="128"/>
      </rPr>
      <t>（社会的被害）、</t>
    </r>
    <r>
      <rPr>
        <b/>
        <sz val="12"/>
        <rFont val="Meiryo UI"/>
        <family val="3"/>
        <charset val="128"/>
      </rPr>
      <t>「なし」</t>
    </r>
    <r>
      <rPr>
        <sz val="12"/>
        <rFont val="Meiryo UI"/>
        <family val="3"/>
        <charset val="128"/>
      </rPr>
      <t>（その他の被害）</t>
    </r>
    <rPh sb="244" eb="245">
      <t>トク</t>
    </rPh>
    <rPh sb="249" eb="251">
      <t>シンタイ</t>
    </rPh>
    <rPh sb="254" eb="256">
      <t>ソウテイ</t>
    </rPh>
    <rPh sb="259" eb="261">
      <t>ヒガイ</t>
    </rPh>
    <phoneticPr fontId="1"/>
  </si>
  <si>
    <t>AIシステムを目的外利用することで</t>
    <rPh sb="7" eb="10">
      <t>モクテキガイ</t>
    </rPh>
    <rPh sb="10" eb="12">
      <t>リヨウ</t>
    </rPh>
    <phoneticPr fontId="1"/>
  </si>
  <si>
    <t>目的外利用することで</t>
    <rPh sb="0" eb="5">
      <t>モクテキガイリヨウ</t>
    </rPh>
    <phoneticPr fontId="1"/>
  </si>
  <si>
    <t>利用規約を違反する</t>
    <rPh sb="0" eb="2">
      <t>リヨウ</t>
    </rPh>
    <rPh sb="2" eb="4">
      <t>キヤク</t>
    </rPh>
    <rPh sb="5" eb="7">
      <t>イハン</t>
    </rPh>
    <phoneticPr fontId="1"/>
  </si>
  <si>
    <t>人的被害面</t>
    <phoneticPr fontId="1"/>
  </si>
  <si>
    <t>期待する効果を得られない</t>
    <rPh sb="0" eb="2">
      <t>キタイ</t>
    </rPh>
    <rPh sb="4" eb="6">
      <t>コウカ</t>
    </rPh>
    <rPh sb="7" eb="8">
      <t>エ</t>
    </rPh>
    <phoneticPr fontId="1"/>
  </si>
  <si>
    <t>役に立たないAIであると批判を受ける</t>
    <rPh sb="0" eb="1">
      <t>ヤク</t>
    </rPh>
    <rPh sb="2" eb="3">
      <t>タ</t>
    </rPh>
    <rPh sb="12" eb="14">
      <t>ヒハン</t>
    </rPh>
    <rPh sb="15" eb="16">
      <t>ウ</t>
    </rPh>
    <phoneticPr fontId="1"/>
  </si>
  <si>
    <t>AIシステムを悪用することで</t>
    <rPh sb="7" eb="9">
      <t>アクヨウ</t>
    </rPh>
    <phoneticPr fontId="1"/>
  </si>
  <si>
    <t>世間一般の人々に</t>
  </si>
  <si>
    <t>セキュリティの問題を生じる（悪意あるコード・データを生成する。個人情報や機微情報が漏洩する）</t>
    <rPh sb="7" eb="9">
      <t>モンダイ</t>
    </rPh>
    <rPh sb="10" eb="11">
      <t>ショウ</t>
    </rPh>
    <rPh sb="14" eb="16">
      <t>アクイ</t>
    </rPh>
    <rPh sb="26" eb="28">
      <t>セイセイ</t>
    </rPh>
    <rPh sb="31" eb="35">
      <t>コジンジョウホウ</t>
    </rPh>
    <rPh sb="36" eb="40">
      <t>キビジョウホウ</t>
    </rPh>
    <rPh sb="41" eb="43">
      <t>ロウエイ</t>
    </rPh>
    <phoneticPr fontId="1"/>
  </si>
  <si>
    <t>身体的被害面</t>
    <rPh sb="0" eb="3">
      <t>シンタイテキ</t>
    </rPh>
    <rPh sb="3" eb="6">
      <t>ヒガイメン</t>
    </rPh>
    <phoneticPr fontId="1"/>
  </si>
  <si>
    <t>その他の被害面</t>
    <rPh sb="2" eb="3">
      <t>タ</t>
    </rPh>
    <rPh sb="4" eb="7">
      <t>ヒガイメン</t>
    </rPh>
    <phoneticPr fontId="1"/>
  </si>
  <si>
    <t>身体的・金銭的な被害を生じる</t>
    <rPh sb="0" eb="3">
      <t>シンタイテキ</t>
    </rPh>
    <rPh sb="4" eb="7">
      <t>キンセンテキ</t>
    </rPh>
    <rPh sb="8" eb="10">
      <t>ヒガイ</t>
    </rPh>
    <rPh sb="11" eb="12">
      <t>ショウ</t>
    </rPh>
    <phoneticPr fontId="1"/>
  </si>
  <si>
    <t>悪影響が生じる</t>
    <rPh sb="0" eb="3">
      <t>アクエイキョウ</t>
    </rPh>
    <rPh sb="4" eb="5">
      <t>ショウ</t>
    </rPh>
    <phoneticPr fontId="1"/>
  </si>
  <si>
    <t>AIシステムの信用低下に関する影響分析テーブル</t>
    <rPh sb="7" eb="11">
      <t>シンヨウテイカ</t>
    </rPh>
    <rPh sb="12" eb="13">
      <t>カン</t>
    </rPh>
    <rPh sb="15" eb="19">
      <t>エイキョウブンセキ</t>
    </rPh>
    <phoneticPr fontId="1"/>
  </si>
  <si>
    <r>
      <t>AIシステムが期待通りの動作をしないことで、</t>
    </r>
    <r>
      <rPr>
        <b/>
        <sz val="11"/>
        <color theme="1"/>
        <rFont val="Meiryo UI"/>
        <family val="3"/>
        <charset val="128"/>
      </rPr>
      <t>顧客の信用低下</t>
    </r>
    <r>
      <rPr>
        <sz val="11"/>
        <color theme="1"/>
        <rFont val="Meiryo UI"/>
        <family val="3"/>
        <charset val="128"/>
      </rPr>
      <t>を招くことがあります。
本シートでは、信用低下が発生したと仮定し、その影響、被害を整理します。</t>
    </r>
    <rPh sb="7" eb="10">
      <t>キタイトオ</t>
    </rPh>
    <rPh sb="12" eb="14">
      <t>ドウサ</t>
    </rPh>
    <rPh sb="22" eb="24">
      <t>コキャク</t>
    </rPh>
    <rPh sb="25" eb="29">
      <t>シンヨウテイカ</t>
    </rPh>
    <rPh sb="41" eb="42">
      <t>ホン</t>
    </rPh>
    <rPh sb="48" eb="52">
      <t>シンヨウテイカ</t>
    </rPh>
    <rPh sb="58" eb="60">
      <t>カテイ</t>
    </rPh>
    <rPh sb="64" eb="66">
      <t>エイキョウ</t>
    </rPh>
    <rPh sb="67" eb="69">
      <t>ヒガイ</t>
    </rPh>
    <rPh sb="70" eb="72">
      <t>セイリ</t>
    </rPh>
    <phoneticPr fontId="1"/>
  </si>
  <si>
    <t>AIシステムが期待通りに動作しないことで（AIシステムの判断ミスが続いたりすることで）</t>
    <rPh sb="7" eb="10">
      <t>キタイトオ</t>
    </rPh>
    <rPh sb="12" eb="14">
      <t>ドウサ</t>
    </rPh>
    <rPh sb="28" eb="30">
      <t>ハンダン</t>
    </rPh>
    <rPh sb="33" eb="34">
      <t>ツヅ</t>
    </rPh>
    <phoneticPr fontId="1"/>
  </si>
  <si>
    <t>AIシステムへの信用が低下する</t>
    <rPh sb="8" eb="10">
      <t>シンヨウ</t>
    </rPh>
    <rPh sb="11" eb="13">
      <t>テイカ</t>
    </rPh>
    <phoneticPr fontId="1"/>
  </si>
  <si>
    <t>身体的被害面</t>
    <rPh sb="0" eb="3">
      <t>シンタイテキ</t>
    </rPh>
    <phoneticPr fontId="1"/>
  </si>
  <si>
    <t>世間の人々が</t>
  </si>
  <si>
    <t>AIシステムへの依存に関する影響分析テーブル</t>
    <rPh sb="8" eb="10">
      <t>イゾン</t>
    </rPh>
    <rPh sb="11" eb="12">
      <t>カン</t>
    </rPh>
    <rPh sb="14" eb="18">
      <t>エイキョウブンセキ</t>
    </rPh>
    <phoneticPr fontId="1"/>
  </si>
  <si>
    <r>
      <t>AIシステムが効果的に見える結果を出し続けることで、</t>
    </r>
    <r>
      <rPr>
        <b/>
        <sz val="12"/>
        <color theme="1"/>
        <rFont val="Meiryo UI"/>
        <family val="3"/>
        <charset val="128"/>
      </rPr>
      <t>AIシステムの判断が必ず正しいと錯覚し、依存してしまう</t>
    </r>
    <r>
      <rPr>
        <sz val="12"/>
        <color theme="1"/>
        <rFont val="Meiryo UI"/>
        <family val="3"/>
        <charset val="128"/>
      </rPr>
      <t>ことがあります。
本シートでは、AIシステムへの依存が発生したと仮定し、その影響、被害を整理します。</t>
    </r>
    <rPh sb="7" eb="10">
      <t>コウカテキ</t>
    </rPh>
    <rPh sb="11" eb="12">
      <t>ミ</t>
    </rPh>
    <rPh sb="14" eb="16">
      <t>ケッカ</t>
    </rPh>
    <rPh sb="17" eb="18">
      <t>ダ</t>
    </rPh>
    <rPh sb="19" eb="20">
      <t>ツヅ</t>
    </rPh>
    <rPh sb="33" eb="35">
      <t>ハンダン</t>
    </rPh>
    <rPh sb="36" eb="37">
      <t>カナラ</t>
    </rPh>
    <rPh sb="38" eb="39">
      <t>タダ</t>
    </rPh>
    <rPh sb="42" eb="44">
      <t>サッカク</t>
    </rPh>
    <rPh sb="46" eb="48">
      <t>イゾン</t>
    </rPh>
    <rPh sb="62" eb="63">
      <t>ホン</t>
    </rPh>
    <rPh sb="77" eb="79">
      <t>イゾン</t>
    </rPh>
    <rPh sb="85" eb="87">
      <t>カテイ</t>
    </rPh>
    <rPh sb="91" eb="93">
      <t>エイキョウ</t>
    </rPh>
    <rPh sb="94" eb="96">
      <t>ヒガイ</t>
    </rPh>
    <rPh sb="97" eb="99">
      <t>セイリ</t>
    </rPh>
    <phoneticPr fontId="1"/>
  </si>
  <si>
    <t>AIシステムが効果的に見える結果を出力し続けることで</t>
    <rPh sb="7" eb="10">
      <t>コウカテキ</t>
    </rPh>
    <rPh sb="11" eb="12">
      <t>ミ</t>
    </rPh>
    <rPh sb="14" eb="16">
      <t>ケッカ</t>
    </rPh>
    <rPh sb="17" eb="19">
      <t>シュツリョク</t>
    </rPh>
    <rPh sb="20" eb="21">
      <t>ツヅ</t>
    </rPh>
    <phoneticPr fontId="1"/>
  </si>
  <si>
    <t>AIシステムの判断が必ず正しいと錯覚することで</t>
    <rPh sb="7" eb="9">
      <t>ハンダン</t>
    </rPh>
    <rPh sb="10" eb="11">
      <t>カナラ</t>
    </rPh>
    <rPh sb="12" eb="13">
      <t>タダ</t>
    </rPh>
    <rPh sb="16" eb="18">
      <t>サッカク</t>
    </rPh>
    <phoneticPr fontId="1"/>
  </si>
  <si>
    <t>AIを過信して依存してしまう</t>
    <rPh sb="3" eb="5">
      <t>カシン</t>
    </rPh>
    <rPh sb="7" eb="9">
      <t>イゾン</t>
    </rPh>
    <phoneticPr fontId="1"/>
  </si>
  <si>
    <t>AI導入の効果なしに関する影響分析テーブル</t>
    <rPh sb="2" eb="4">
      <t>ドウニュウ</t>
    </rPh>
    <rPh sb="5" eb="7">
      <t>コウカ</t>
    </rPh>
    <rPh sb="10" eb="11">
      <t>カン</t>
    </rPh>
    <rPh sb="13" eb="17">
      <t>エイキョウブンセキ</t>
    </rPh>
    <phoneticPr fontId="1"/>
  </si>
  <si>
    <r>
      <t>AIシステムを導入したとしても</t>
    </r>
    <r>
      <rPr>
        <b/>
        <sz val="12"/>
        <color theme="1"/>
        <rFont val="Meiryo UI"/>
        <family val="3"/>
        <charset val="128"/>
      </rPr>
      <t>効果が無いケース</t>
    </r>
    <r>
      <rPr>
        <sz val="12"/>
        <color theme="1"/>
        <rFont val="Meiryo UI"/>
        <family val="3"/>
        <charset val="128"/>
      </rPr>
      <t>が考えられます。
本シートでは、AI導入の効果がなかったと仮定し、その影響、被害を整理します。</t>
    </r>
    <rPh sb="7" eb="9">
      <t>ドウニュウ</t>
    </rPh>
    <rPh sb="15" eb="17">
      <t>コウカ</t>
    </rPh>
    <rPh sb="18" eb="19">
      <t>ナ</t>
    </rPh>
    <rPh sb="24" eb="25">
      <t>カンガ</t>
    </rPh>
    <rPh sb="32" eb="33">
      <t>ホン</t>
    </rPh>
    <rPh sb="41" eb="43">
      <t>ドウニュウ</t>
    </rPh>
    <rPh sb="44" eb="46">
      <t>コウカ</t>
    </rPh>
    <rPh sb="52" eb="54">
      <t>カテイ</t>
    </rPh>
    <rPh sb="58" eb="60">
      <t>エイキョウ</t>
    </rPh>
    <rPh sb="61" eb="63">
      <t>ヒガイ</t>
    </rPh>
    <rPh sb="64" eb="66">
      <t>セイリ</t>
    </rPh>
    <phoneticPr fontId="1"/>
  </si>
  <si>
    <t>AIを利用しないことで</t>
    <rPh sb="3" eb="5">
      <t>リヨウ</t>
    </rPh>
    <phoneticPr fontId="1"/>
  </si>
  <si>
    <t>AIでやりたいことを実行する際に</t>
    <rPh sb="10" eb="12">
      <t>ジッコウ</t>
    </rPh>
    <rPh sb="14" eb="15">
      <t>サイ</t>
    </rPh>
    <phoneticPr fontId="1"/>
  </si>
  <si>
    <t>ー</t>
    <phoneticPr fontId="1"/>
  </si>
  <si>
    <t>AIの効果を信用しないことで</t>
    <rPh sb="3" eb="5">
      <t>コウカ</t>
    </rPh>
    <rPh sb="6" eb="8">
      <t>シンヨウ</t>
    </rPh>
    <phoneticPr fontId="1"/>
  </si>
  <si>
    <t>AI導入の効果が無い</t>
    <rPh sb="2" eb="4">
      <t>ドウニュウ</t>
    </rPh>
    <rPh sb="5" eb="7">
      <t>コウカ</t>
    </rPh>
    <rPh sb="8" eb="9">
      <t>ナ</t>
    </rPh>
    <phoneticPr fontId="1"/>
  </si>
  <si>
    <t>AIの利用サポート不十分に関する影響分析テーブル</t>
    <rPh sb="3" eb="5">
      <t>リヨウ</t>
    </rPh>
    <rPh sb="9" eb="12">
      <t>フジュウブン</t>
    </rPh>
    <rPh sb="13" eb="14">
      <t>カン</t>
    </rPh>
    <rPh sb="16" eb="20">
      <t>エイキョウブンセキ</t>
    </rPh>
    <phoneticPr fontId="1"/>
  </si>
  <si>
    <r>
      <t>AIシステム利用時に、</t>
    </r>
    <r>
      <rPr>
        <b/>
        <sz val="12"/>
        <color theme="1"/>
        <rFont val="Meiryo UI"/>
        <family val="3"/>
        <charset val="128"/>
      </rPr>
      <t>ユーザなどへのサポートが不十分</t>
    </r>
    <r>
      <rPr>
        <sz val="12"/>
        <color theme="1"/>
        <rFont val="Meiryo UI"/>
        <family val="3"/>
        <charset val="128"/>
      </rPr>
      <t>の場合、ユーザの不満を高める可能性があります。
本シートでは、AIの利用サポートが不十分であったと仮定し、その影響、被害を整理します。</t>
    </r>
    <rPh sb="6" eb="9">
      <t>リヨウジ</t>
    </rPh>
    <rPh sb="23" eb="26">
      <t>フジュウブン</t>
    </rPh>
    <rPh sb="27" eb="29">
      <t>バアイ</t>
    </rPh>
    <rPh sb="34" eb="36">
      <t>フマン</t>
    </rPh>
    <rPh sb="37" eb="38">
      <t>タカ</t>
    </rPh>
    <rPh sb="40" eb="43">
      <t>カノウセイ</t>
    </rPh>
    <rPh sb="50" eb="51">
      <t>ホン</t>
    </rPh>
    <rPh sb="60" eb="62">
      <t>リヨウ</t>
    </rPh>
    <rPh sb="67" eb="70">
      <t>フジュウブン</t>
    </rPh>
    <rPh sb="75" eb="77">
      <t>カテイ</t>
    </rPh>
    <rPh sb="81" eb="83">
      <t>エイキョウ</t>
    </rPh>
    <rPh sb="84" eb="86">
      <t>ヒガイ</t>
    </rPh>
    <rPh sb="87" eb="89">
      <t>セイリ</t>
    </rPh>
    <phoneticPr fontId="1"/>
  </si>
  <si>
    <t>ユーザへのサポートが不十分であることで</t>
    <rPh sb="10" eb="13">
      <t>フジュウブン</t>
    </rPh>
    <phoneticPr fontId="1"/>
  </si>
  <si>
    <t>サポートが不十分であるとユーザが感じることで</t>
    <rPh sb="5" eb="8">
      <t>フジュウブン</t>
    </rPh>
    <rPh sb="16" eb="17">
      <t>カン</t>
    </rPh>
    <phoneticPr fontId="1"/>
  </si>
  <si>
    <t>不満を持ったり、不信感を持ったりする</t>
    <rPh sb="0" eb="2">
      <t>フマン</t>
    </rPh>
    <rPh sb="3" eb="4">
      <t>モ</t>
    </rPh>
    <rPh sb="8" eb="11">
      <t>フシンカン</t>
    </rPh>
    <rPh sb="12" eb="13">
      <t>モ</t>
    </rPh>
    <phoneticPr fontId="1"/>
  </si>
  <si>
    <t>人による監督不十分性に関する影響分析テーブル</t>
    <rPh sb="0" eb="1">
      <t>ヒト</t>
    </rPh>
    <rPh sb="4" eb="6">
      <t>カントク</t>
    </rPh>
    <rPh sb="6" eb="9">
      <t>フジュウブン</t>
    </rPh>
    <rPh sb="9" eb="10">
      <t>セイ</t>
    </rPh>
    <rPh sb="11" eb="12">
      <t>カン</t>
    </rPh>
    <rPh sb="14" eb="18">
      <t>エイキョウブンセキ</t>
    </rPh>
    <phoneticPr fontId="1"/>
  </si>
  <si>
    <r>
      <t>AIシステム利用時に、</t>
    </r>
    <r>
      <rPr>
        <b/>
        <sz val="12"/>
        <color theme="1"/>
        <rFont val="Meiryo UI"/>
        <family val="3"/>
        <charset val="128"/>
      </rPr>
      <t>人による監督が不十分</t>
    </r>
    <r>
      <rPr>
        <sz val="12"/>
        <color theme="1"/>
        <rFont val="Meiryo UI"/>
        <family val="3"/>
        <charset val="128"/>
      </rPr>
      <t>の場合、判定結果を鵜呑みにしたり、判定を信用しないことで、効果を得られない可能性があります。
本シートでは、人による監督が不十分であったと仮定し、その影響、被害を整理します。</t>
    </r>
    <rPh sb="6" eb="9">
      <t>リヨウジ</t>
    </rPh>
    <rPh sb="11" eb="12">
      <t>ヒト</t>
    </rPh>
    <rPh sb="15" eb="17">
      <t>カントク</t>
    </rPh>
    <rPh sb="18" eb="21">
      <t>フジュウブン</t>
    </rPh>
    <rPh sb="22" eb="24">
      <t>バアイ</t>
    </rPh>
    <rPh sb="58" eb="61">
      <t>カノウセイ</t>
    </rPh>
    <rPh sb="68" eb="69">
      <t>ホン</t>
    </rPh>
    <rPh sb="75" eb="76">
      <t>ヒト</t>
    </rPh>
    <rPh sb="79" eb="81">
      <t>カントク</t>
    </rPh>
    <rPh sb="82" eb="85">
      <t>フジュウブン</t>
    </rPh>
    <rPh sb="90" eb="92">
      <t>カテイ</t>
    </rPh>
    <rPh sb="96" eb="98">
      <t>エイキョウ</t>
    </rPh>
    <rPh sb="99" eb="101">
      <t>ヒガイ</t>
    </rPh>
    <rPh sb="102" eb="104">
      <t>セイリ</t>
    </rPh>
    <phoneticPr fontId="1"/>
  </si>
  <si>
    <t>AIの判定結果を十分に吟味しないことで</t>
    <rPh sb="3" eb="7">
      <t>ハンテイケッカ</t>
    </rPh>
    <rPh sb="8" eb="10">
      <t>ジュウブン</t>
    </rPh>
    <rPh sb="11" eb="13">
      <t>ギンミ</t>
    </rPh>
    <phoneticPr fontId="1"/>
  </si>
  <si>
    <t>判定結果を鵜呑みにすることで</t>
    <rPh sb="0" eb="4">
      <t>ハンテイケッカ</t>
    </rPh>
    <rPh sb="5" eb="7">
      <t>ウノ</t>
    </rPh>
    <phoneticPr fontId="1"/>
  </si>
  <si>
    <t>期待する効果が得られない</t>
    <rPh sb="0" eb="2">
      <t>キタイ</t>
    </rPh>
    <rPh sb="4" eb="6">
      <t>コウカ</t>
    </rPh>
    <rPh sb="7" eb="8">
      <t>エ</t>
    </rPh>
    <phoneticPr fontId="1"/>
  </si>
  <si>
    <t>判定結果を信用しないことで</t>
    <rPh sb="0" eb="4">
      <t>ハンテイケッカ</t>
    </rPh>
    <rPh sb="5" eb="7">
      <t>シンヨウ</t>
    </rPh>
    <phoneticPr fontId="1"/>
  </si>
  <si>
    <t>AI導入の効果が得られない</t>
    <rPh sb="2" eb="4">
      <t>ドウニュウ</t>
    </rPh>
    <rPh sb="5" eb="7">
      <t>コウカ</t>
    </rPh>
    <rPh sb="8" eb="9">
      <t>エ</t>
    </rPh>
    <phoneticPr fontId="1"/>
  </si>
  <si>
    <t>AIによる社会・環境への悪影響に関する影響分析テーブル</t>
    <rPh sb="5" eb="7">
      <t>シャカイ</t>
    </rPh>
    <rPh sb="8" eb="10">
      <t>カンキョウ</t>
    </rPh>
    <rPh sb="12" eb="15">
      <t>アクエイキョウ</t>
    </rPh>
    <rPh sb="16" eb="17">
      <t>カン</t>
    </rPh>
    <rPh sb="19" eb="23">
      <t>エイキョウブンセキ</t>
    </rPh>
    <phoneticPr fontId="1"/>
  </si>
  <si>
    <r>
      <t>AIシステムを利用した際に、</t>
    </r>
    <r>
      <rPr>
        <b/>
        <sz val="12"/>
        <color theme="1"/>
        <rFont val="Meiryo UI"/>
        <family val="3"/>
        <charset val="128"/>
      </rPr>
      <t>環境や社会に悪影響を及ぼす</t>
    </r>
    <r>
      <rPr>
        <sz val="12"/>
        <color theme="1"/>
        <rFont val="Meiryo UI"/>
        <family val="3"/>
        <charset val="128"/>
      </rPr>
      <t>可能性があります。
本シートでは、社会・環境への悪影響に関する影響、被害を整理します。</t>
    </r>
    <rPh sb="14" eb="16">
      <t>カンキョウ</t>
    </rPh>
    <rPh sb="17" eb="19">
      <t>シャカイ</t>
    </rPh>
    <rPh sb="20" eb="23">
      <t>アクエイキョウ</t>
    </rPh>
    <rPh sb="24" eb="25">
      <t>オヨ</t>
    </rPh>
    <rPh sb="27" eb="30">
      <t>カノウセイ</t>
    </rPh>
    <rPh sb="37" eb="38">
      <t>ホン</t>
    </rPh>
    <rPh sb="44" eb="46">
      <t>シャカイ</t>
    </rPh>
    <rPh sb="47" eb="49">
      <t>カンキョウ</t>
    </rPh>
    <rPh sb="51" eb="54">
      <t>アクエイキョウ</t>
    </rPh>
    <rPh sb="55" eb="56">
      <t>カン</t>
    </rPh>
    <rPh sb="58" eb="60">
      <t>エイキョウ</t>
    </rPh>
    <rPh sb="61" eb="63">
      <t>ヒガイ</t>
    </rPh>
    <rPh sb="64" eb="66">
      <t>セイリ</t>
    </rPh>
    <phoneticPr fontId="1"/>
  </si>
  <si>
    <t>AIを利用することで</t>
    <rPh sb="3" eb="5">
      <t>リヨウ</t>
    </rPh>
    <phoneticPr fontId="1"/>
  </si>
  <si>
    <t>環境や社会に及ぼす影響を考慮しないことで</t>
    <rPh sb="0" eb="2">
      <t>カンキョウ</t>
    </rPh>
    <rPh sb="3" eb="5">
      <t>シャカイ</t>
    </rPh>
    <rPh sb="6" eb="7">
      <t>オヨ</t>
    </rPh>
    <rPh sb="9" eb="11">
      <t>エイキョウ</t>
    </rPh>
    <rPh sb="12" eb="14">
      <t>コウリョ</t>
    </rPh>
    <phoneticPr fontId="1"/>
  </si>
  <si>
    <t>世間一般の人々や環境・社会に</t>
    <rPh sb="0" eb="2">
      <t>セケン</t>
    </rPh>
    <rPh sb="2" eb="4">
      <t>イッパン</t>
    </rPh>
    <rPh sb="5" eb="7">
      <t>ヒトビト</t>
    </rPh>
    <rPh sb="8" eb="10">
      <t>カンキョウ</t>
    </rPh>
    <rPh sb="11" eb="13">
      <t>シャカイ</t>
    </rPh>
    <phoneticPr fontId="1"/>
  </si>
  <si>
    <t>悪影響を及ぼす</t>
    <rPh sb="0" eb="3">
      <t>アクエイキョウ</t>
    </rPh>
    <rPh sb="4" eb="5">
      <t>オヨ</t>
    </rPh>
    <phoneticPr fontId="1"/>
  </si>
  <si>
    <t>影響分析結果</t>
    <rPh sb="0" eb="6">
      <t>エイキョウブンセキケッカ</t>
    </rPh>
    <phoneticPr fontId="1"/>
  </si>
  <si>
    <t>影響度の算定基準</t>
    <phoneticPr fontId="1"/>
  </si>
  <si>
    <t>身体被害の基準</t>
    <rPh sb="0" eb="4">
      <t>シンタイヒガイ</t>
    </rPh>
    <rPh sb="5" eb="7">
      <t>キジュン</t>
    </rPh>
    <phoneticPr fontId="1"/>
  </si>
  <si>
    <t>大</t>
    <rPh sb="0" eb="1">
      <t>ダイ</t>
    </rPh>
    <phoneticPr fontId="1"/>
  </si>
  <si>
    <t>死亡または後遺症の残る程度の怪我​</t>
    <rPh sb="11" eb="13">
      <t>テイド</t>
    </rPh>
    <phoneticPr fontId="1"/>
  </si>
  <si>
    <t>中</t>
    <rPh sb="0" eb="1">
      <t>チュウ</t>
    </rPh>
    <phoneticPr fontId="1"/>
  </si>
  <si>
    <t>1か月以内に完治できる後遺症の残らない程度の怪我</t>
    <rPh sb="19" eb="21">
      <t>テイド</t>
    </rPh>
    <phoneticPr fontId="1"/>
  </si>
  <si>
    <t>小</t>
    <rPh sb="0" eb="1">
      <t>ショウ</t>
    </rPh>
    <phoneticPr fontId="1"/>
  </si>
  <si>
    <t>一般に軽傷とされる病気（風邪など）、怪我（擦り傷等）</t>
  </si>
  <si>
    <t>無</t>
    <rPh sb="0" eb="1">
      <t>ナ</t>
    </rPh>
    <phoneticPr fontId="1"/>
  </si>
  <si>
    <t>無し</t>
    <rPh sb="0" eb="1">
      <t>ナ</t>
    </rPh>
    <phoneticPr fontId="1"/>
  </si>
  <si>
    <t>金銭被害の基準</t>
    <rPh sb="0" eb="4">
      <t>キンセンヒガイ</t>
    </rPh>
    <rPh sb="5" eb="7">
      <t>キジュン</t>
    </rPh>
    <phoneticPr fontId="1"/>
  </si>
  <si>
    <t>社会的被害の基準</t>
    <rPh sb="0" eb="5">
      <t>シャカイテキヒガイ</t>
    </rPh>
    <rPh sb="6" eb="8">
      <t>キジュン</t>
    </rPh>
    <phoneticPr fontId="1"/>
  </si>
  <si>
    <t>AI品質の分析シートに戻る</t>
  </si>
  <si>
    <t>ローン審査AIの事例</t>
    <rPh sb="3" eb="5">
      <t>シンサ</t>
    </rPh>
    <rPh sb="8" eb="10">
      <t>ジレイ</t>
    </rPh>
    <phoneticPr fontId="1"/>
  </si>
  <si>
    <t>概要：申請者の情報を元に、ローンを返済してくれるかどうか、貸すべきかどうかを判定するAI</t>
    <phoneticPr fontId="1"/>
  </si>
  <si>
    <t>融資窓口担当者</t>
  </si>
  <si>
    <t>は</t>
  </si>
  <si>
    <t>○○銀行</t>
  </si>
  <si>
    <t>で</t>
  </si>
  <si>
    <t>ローン申請時</t>
  </si>
  <si>
    <t>の際</t>
  </si>
  <si>
    <t>AIシステムより出力された</t>
  </si>
  <si>
    <t>貸出可否の推定結果</t>
  </si>
  <si>
    <t>を使い</t>
  </si>
  <si>
    <t>貸出可能かどうか判断する</t>
  </si>
  <si>
    <t>ことができない</t>
  </si>
  <si>
    <t>誤判断</t>
  </si>
  <si>
    <t>誰に（何に）（想定被害者）</t>
    <rPh sb="0" eb="1">
      <t>ダレ</t>
    </rPh>
    <rPh sb="3" eb="4">
      <t>ナニ</t>
    </rPh>
    <rPh sb="7" eb="12">
      <t>ソウテイヒガイシャ</t>
    </rPh>
    <phoneticPr fontId="1"/>
  </si>
  <si>
    <t>ローン審査AIが</t>
  </si>
  <si>
    <t>期待した結果が出ないことで
例：精度が十分でない、不適切なデータ等(分類モデルの場合など)</t>
  </si>
  <si>
    <t>システム運用時に</t>
  </si>
  <si>
    <t>ローン審査AIで</t>
    <phoneticPr fontId="1"/>
  </si>
  <si>
    <t>AIが誤判断することで</t>
  </si>
  <si>
    <t>ローン申請者が</t>
  </si>
  <si>
    <t>銀行のローン審査ができない</t>
    <phoneticPr fontId="1"/>
  </si>
  <si>
    <t>正しく審査されない</t>
  </si>
  <si>
    <t>身体的被害面</t>
  </si>
  <si>
    <t>なし</t>
  </si>
  <si>
    <t>無</t>
  </si>
  <si>
    <t>金銭被害面</t>
  </si>
  <si>
    <t>買えないものが買えてしまう</t>
  </si>
  <si>
    <t>中</t>
  </si>
  <si>
    <t>社会的被害面</t>
  </si>
  <si>
    <t>提供企業の信用低下</t>
  </si>
  <si>
    <t>その他の被害面</t>
  </si>
  <si>
    <t>融資担当者が</t>
    <rPh sb="0" eb="5">
      <t>ユウシタントウシャ</t>
    </rPh>
    <phoneticPr fontId="1"/>
  </si>
  <si>
    <t>誤判断に気づかずに審査を通してしまう</t>
  </si>
  <si>
    <t>賠償金発生の可能性</t>
  </si>
  <si>
    <t>銀行が</t>
    <rPh sb="0" eb="2">
      <t>ギンコウ</t>
    </rPh>
    <phoneticPr fontId="1"/>
  </si>
  <si>
    <t>責任を問われる</t>
  </si>
  <si>
    <t>購入後の計画が変更される</t>
  </si>
  <si>
    <t>　</t>
  </si>
  <si>
    <t>合意形成</t>
  </si>
  <si>
    <t>-</t>
  </si>
  <si>
    <t>運用時（推論結果の解釈時に）</t>
  </si>
  <si>
    <t>特になし</t>
  </si>
  <si>
    <t>顧客とのトラブルが発生する可能性があり、再確認に追われる</t>
  </si>
  <si>
    <t>想定外の申請者の場合、100％正しく審査できないと伝えてないことで、納得がいかない結果になり賠償金を請求される。</t>
  </si>
  <si>
    <t>顧客とのトラブルが発生する可能性があり、再開発に追われる</t>
  </si>
  <si>
    <t>監視体制</t>
  </si>
  <si>
    <t>AIシステムの挙動監視を不適切に行うことで</t>
  </si>
  <si>
    <t>異常な挙動が起きることで</t>
  </si>
  <si>
    <t>想定外の事態に陥る</t>
  </si>
  <si>
    <t>借りれるのか曖昧になり、購買機会を逃す</t>
  </si>
  <si>
    <t>小</t>
  </si>
  <si>
    <t>AIシステムの挙動監視が不適切であることで</t>
  </si>
  <si>
    <t>異常な挙動が起きた際に</t>
  </si>
  <si>
    <t>想定外の申請者の場合、対応できないためその分の利益が減る。</t>
  </si>
  <si>
    <t>農業団体における農作物の選別AIの事例</t>
    <rPh sb="0" eb="4">
      <t>ノウギョウダンタイ</t>
    </rPh>
    <rPh sb="8" eb="11">
      <t>ノウサクブツ</t>
    </rPh>
    <rPh sb="12" eb="14">
      <t>センベツ</t>
    </rPh>
    <rPh sb="17" eb="19">
      <t>ジレイ</t>
    </rPh>
    <phoneticPr fontId="1"/>
  </si>
  <si>
    <t>概要：リンゴの画像から、リンゴのグレードを判定するAI</t>
    <phoneticPr fontId="1"/>
  </si>
  <si>
    <t>農家</t>
    <rPh sb="0" eb="2">
      <t>ノウカ</t>
    </rPh>
    <phoneticPr fontId="1"/>
  </si>
  <si>
    <t>○○農協</t>
    <phoneticPr fontId="1"/>
  </si>
  <si>
    <t>等級判定するとき</t>
    <rPh sb="0" eb="2">
      <t>トウキュウ</t>
    </rPh>
    <rPh sb="2" eb="4">
      <t>ハンテイ</t>
    </rPh>
    <phoneticPr fontId="1"/>
  </si>
  <si>
    <t>の際</t>
    <rPh sb="1" eb="2">
      <t>サイ</t>
    </rPh>
    <phoneticPr fontId="1"/>
  </si>
  <si>
    <t>AIシステムより出力された</t>
    <rPh sb="8" eb="10">
      <t>シュツリョク</t>
    </rPh>
    <phoneticPr fontId="1"/>
  </si>
  <si>
    <t>等級の推定結果</t>
    <phoneticPr fontId="1"/>
  </si>
  <si>
    <t>を使い</t>
    <rPh sb="1" eb="2">
      <t>ツカ</t>
    </rPh>
    <phoneticPr fontId="1"/>
  </si>
  <si>
    <t>等級判定する</t>
    <rPh sb="0" eb="2">
      <t>トウキュウ</t>
    </rPh>
    <rPh sb="2" eb="4">
      <t>ハンテイ</t>
    </rPh>
    <phoneticPr fontId="1"/>
  </si>
  <si>
    <t>誤判断</t>
    <rPh sb="0" eb="3">
      <t>ゴハンダン</t>
    </rPh>
    <phoneticPr fontId="1"/>
  </si>
  <si>
    <t>農業団体における農産物の選別AIが</t>
    <phoneticPr fontId="1"/>
  </si>
  <si>
    <t>農業団体における農産物の選別AIで</t>
    <phoneticPr fontId="1"/>
  </si>
  <si>
    <t>農家が</t>
    <rPh sb="0" eb="2">
      <t>ノウカ</t>
    </rPh>
    <phoneticPr fontId="1"/>
  </si>
  <si>
    <t>等級判定することができない</t>
    <phoneticPr fontId="1"/>
  </si>
  <si>
    <t>等級判定を誤った果物を購入してしまい、おかしいと感じる</t>
    <rPh sb="24" eb="25">
      <t>カン</t>
    </rPh>
    <phoneticPr fontId="1"/>
  </si>
  <si>
    <t>なし</t>
    <phoneticPr fontId="1"/>
  </si>
  <si>
    <t>果物買って損した</t>
    <rPh sb="0" eb="2">
      <t>クダモノ</t>
    </rPh>
    <rPh sb="2" eb="3">
      <t>カ</t>
    </rPh>
    <rPh sb="5" eb="6">
      <t>ソン</t>
    </rPh>
    <phoneticPr fontId="1"/>
  </si>
  <si>
    <t>農業団体担当者が</t>
    <rPh sb="0" eb="2">
      <t>ノウギョウ</t>
    </rPh>
    <rPh sb="2" eb="4">
      <t>ダンタイ</t>
    </rPh>
    <rPh sb="4" eb="7">
      <t>タントウシャ</t>
    </rPh>
    <phoneticPr fontId="1"/>
  </si>
  <si>
    <t>等級判定を誤った果物を市場に出すことで市場からクレーム</t>
    <rPh sb="19" eb="21">
      <t>シジョウ</t>
    </rPh>
    <phoneticPr fontId="1"/>
  </si>
  <si>
    <t>損害賠償</t>
    <rPh sb="0" eb="4">
      <t>ソンガイバイショウ</t>
    </rPh>
    <phoneticPr fontId="1"/>
  </si>
  <si>
    <t>大</t>
  </si>
  <si>
    <t>信用低下</t>
    <rPh sb="0" eb="4">
      <t>シンヨウテイカ</t>
    </rPh>
    <phoneticPr fontId="1"/>
  </si>
  <si>
    <t>農業団体が</t>
    <rPh sb="0" eb="2">
      <t>ノウギョウ</t>
    </rPh>
    <rPh sb="2" eb="4">
      <t>ダンタイ</t>
    </rPh>
    <phoneticPr fontId="1"/>
  </si>
  <si>
    <t>等級判定を誤ることで農協からクレーム</t>
    <rPh sb="10" eb="12">
      <t>ノウキョウ</t>
    </rPh>
    <phoneticPr fontId="1"/>
  </si>
  <si>
    <t>農産物が</t>
    <phoneticPr fontId="1"/>
  </si>
  <si>
    <t>農産物購入者が</t>
    <rPh sb="0" eb="3">
      <t>ノウサンブツ</t>
    </rPh>
    <rPh sb="3" eb="6">
      <t>コウニュウシャ</t>
    </rPh>
    <phoneticPr fontId="1"/>
  </si>
  <si>
    <t>おかしいと感じる</t>
    <rPh sb="5" eb="6">
      <t>カン</t>
    </rPh>
    <phoneticPr fontId="1"/>
  </si>
  <si>
    <t>合意形成</t>
    <rPh sb="0" eb="4">
      <t>ゴウイケイセイ</t>
    </rPh>
    <phoneticPr fontId="1"/>
  </si>
  <si>
    <t>顧客とのトラブルになる</t>
    <rPh sb="0" eb="2">
      <t>コキャク</t>
    </rPh>
    <phoneticPr fontId="1"/>
  </si>
  <si>
    <t>監視体制</t>
    <rPh sb="0" eb="4">
      <t>カンシタイセイ</t>
    </rPh>
    <phoneticPr fontId="1"/>
  </si>
  <si>
    <t>想定外の事態に陥る
（甘いものや甘くないものが混ざってるとか）</t>
    <rPh sb="0" eb="3">
      <t>ソウテイガイ</t>
    </rPh>
    <rPh sb="4" eb="6">
      <t>ジタイ</t>
    </rPh>
    <rPh sb="7" eb="8">
      <t>オチイ</t>
    </rPh>
    <rPh sb="11" eb="12">
      <t>アマ</t>
    </rPh>
    <rPh sb="16" eb="17">
      <t>アマ</t>
    </rPh>
    <rPh sb="23" eb="24">
      <t>マ</t>
    </rPh>
    <phoneticPr fontId="1"/>
  </si>
  <si>
    <t>判定精度が低下したことの状況が把握できず、顧客に説明できない。想定外の事態に陥る</t>
    <rPh sb="0" eb="4">
      <t>ハンテイセイド</t>
    </rPh>
    <rPh sb="5" eb="7">
      <t>テイカ</t>
    </rPh>
    <rPh sb="12" eb="14">
      <t>ジョウキョウ</t>
    </rPh>
    <rPh sb="15" eb="17">
      <t>ハアク</t>
    </rPh>
    <rPh sb="21" eb="23">
      <t>コキャク</t>
    </rPh>
    <rPh sb="24" eb="26">
      <t>セツメイ</t>
    </rPh>
    <rPh sb="31" eb="34">
      <t>ソウテイガイ</t>
    </rPh>
    <rPh sb="35" eb="37">
      <t>ジタイ</t>
    </rPh>
    <rPh sb="38" eb="39">
      <t>オチイ</t>
    </rPh>
    <phoneticPr fontId="1"/>
  </si>
  <si>
    <t>生成AI型チャットによる社内人事QAAIシステム</t>
    <rPh sb="0" eb="2">
      <t>セイセイ</t>
    </rPh>
    <rPh sb="4" eb="5">
      <t>ガタ</t>
    </rPh>
    <phoneticPr fontId="1"/>
  </si>
  <si>
    <t>概要：従業員が人事関連の問い合わせをするとき、チャットAIで解決する</t>
    <rPh sb="7" eb="9">
      <t>ジンジ</t>
    </rPh>
    <rPh sb="9" eb="11">
      <t>カンレン</t>
    </rPh>
    <rPh sb="12" eb="13">
      <t>ト</t>
    </rPh>
    <rPh sb="14" eb="15">
      <t>ア</t>
    </rPh>
    <phoneticPr fontId="1"/>
  </si>
  <si>
    <t>会社</t>
    <rPh sb="0" eb="2">
      <t>カイシャ</t>
    </rPh>
    <phoneticPr fontId="1"/>
  </si>
  <si>
    <t>チャットで問い合わせ</t>
    <rPh sb="5" eb="6">
      <t>ト</t>
    </rPh>
    <rPh sb="7" eb="8">
      <t>ア</t>
    </rPh>
    <phoneticPr fontId="1"/>
  </si>
  <si>
    <t>問い合わせ結果</t>
    <rPh sb="0" eb="1">
      <t>ト</t>
    </rPh>
    <rPh sb="2" eb="3">
      <t>ア</t>
    </rPh>
    <rPh sb="5" eb="7">
      <t>ケッカ</t>
    </rPh>
    <phoneticPr fontId="1"/>
  </si>
  <si>
    <t>人事情報を取得する</t>
    <rPh sb="0" eb="4">
      <t>ジンジジョウホウ</t>
    </rPh>
    <rPh sb="5" eb="7">
      <t>シュトク</t>
    </rPh>
    <phoneticPr fontId="1"/>
  </si>
  <si>
    <t>生成AI型チャットを利用した社内の人事情報QAボットが</t>
    <phoneticPr fontId="1"/>
  </si>
  <si>
    <t>生成AI型チャットを利用した社内の人事情報QAボットで</t>
    <phoneticPr fontId="1"/>
  </si>
  <si>
    <t>人事情報を取得することができない</t>
    <phoneticPr fontId="1"/>
  </si>
  <si>
    <t>オペレーターに直接聞くしかない</t>
    <rPh sb="7" eb="10">
      <t>チョクセツキ</t>
    </rPh>
    <phoneticPr fontId="1"/>
  </si>
  <si>
    <t>人事部門担当者が</t>
  </si>
  <si>
    <t>従業員が困る</t>
    <rPh sb="0" eb="3">
      <t>ジュウギョウイン</t>
    </rPh>
    <rPh sb="4" eb="5">
      <t>コマ</t>
    </rPh>
    <phoneticPr fontId="1"/>
  </si>
  <si>
    <t>信用低下する</t>
    <rPh sb="0" eb="4">
      <t>シンヨウテイカ</t>
    </rPh>
    <phoneticPr fontId="1"/>
  </si>
  <si>
    <t>提供の約束を守れない</t>
    <rPh sb="0" eb="2">
      <t>テイキョウ</t>
    </rPh>
    <rPh sb="3" eb="5">
      <t>ヤクソク</t>
    </rPh>
    <rPh sb="6" eb="7">
      <t>マモ</t>
    </rPh>
    <phoneticPr fontId="1"/>
  </si>
  <si>
    <t>個人向け株価予測AI</t>
    <phoneticPr fontId="1"/>
  </si>
  <si>
    <t>概要：個人向けに株価予測をする（指定銘柄の今後の株価が　上がりそう/下がりそう）</t>
    <phoneticPr fontId="1"/>
  </si>
  <si>
    <t>個人投資家</t>
    <rPh sb="0" eb="5">
      <t>コジントウシカ</t>
    </rPh>
    <phoneticPr fontId="1"/>
  </si>
  <si>
    <t>個人宅</t>
    <rPh sb="0" eb="3">
      <t>コジンタク</t>
    </rPh>
    <phoneticPr fontId="1"/>
  </si>
  <si>
    <t>株価予測</t>
    <rPh sb="0" eb="4">
      <t>カブカヨソク</t>
    </rPh>
    <phoneticPr fontId="1"/>
  </si>
  <si>
    <t>株価予測結果</t>
    <rPh sb="0" eb="2">
      <t>カブカ</t>
    </rPh>
    <rPh sb="2" eb="4">
      <t>ヨソク</t>
    </rPh>
    <rPh sb="4" eb="6">
      <t>ケッカ</t>
    </rPh>
    <phoneticPr fontId="1"/>
  </si>
  <si>
    <t>今後の投資計画を立てる参考にする</t>
    <rPh sb="0" eb="2">
      <t>コンゴ</t>
    </rPh>
    <rPh sb="3" eb="5">
      <t>トウシ</t>
    </rPh>
    <rPh sb="5" eb="7">
      <t>ケイカク</t>
    </rPh>
    <rPh sb="8" eb="9">
      <t>タ</t>
    </rPh>
    <rPh sb="11" eb="13">
      <t>サンコウ</t>
    </rPh>
    <phoneticPr fontId="1"/>
  </si>
  <si>
    <t>個人向け株価予測AIが</t>
    <phoneticPr fontId="1"/>
  </si>
  <si>
    <t>個人向け株価予測AIで</t>
    <phoneticPr fontId="1"/>
  </si>
  <si>
    <t>個人投資家が</t>
    <rPh sb="0" eb="2">
      <t>コジン</t>
    </rPh>
    <rPh sb="2" eb="5">
      <t>トウシカ</t>
    </rPh>
    <phoneticPr fontId="1"/>
  </si>
  <si>
    <t>今後の投資計画を立てる参考にすることができない</t>
    <phoneticPr fontId="1"/>
  </si>
  <si>
    <t>誤判断した結果を信じたことで、今後の株価予測が外れ、個人的な金銭的な被害が出る</t>
    <rPh sb="0" eb="1">
      <t>ゴ</t>
    </rPh>
    <rPh sb="1" eb="3">
      <t>ハンダン</t>
    </rPh>
    <rPh sb="5" eb="7">
      <t>ケッカ</t>
    </rPh>
    <rPh sb="8" eb="9">
      <t>シン</t>
    </rPh>
    <rPh sb="15" eb="17">
      <t>コンゴ</t>
    </rPh>
    <rPh sb="18" eb="20">
      <t>カブカ</t>
    </rPh>
    <rPh sb="20" eb="22">
      <t>ヨソク</t>
    </rPh>
    <rPh sb="23" eb="24">
      <t>ハズ</t>
    </rPh>
    <rPh sb="26" eb="28">
      <t>コジン</t>
    </rPh>
    <rPh sb="28" eb="29">
      <t>テキ</t>
    </rPh>
    <rPh sb="30" eb="32">
      <t>キンセン</t>
    </rPh>
    <rPh sb="32" eb="33">
      <t>テキ</t>
    </rPh>
    <rPh sb="34" eb="36">
      <t>ヒガイ</t>
    </rPh>
    <rPh sb="37" eb="38">
      <t>デ</t>
    </rPh>
    <phoneticPr fontId="1"/>
  </si>
  <si>
    <t>個人レベルの損害</t>
    <rPh sb="0" eb="2">
      <t>コジン</t>
    </rPh>
    <rPh sb="6" eb="7">
      <t>ソン</t>
    </rPh>
    <rPh sb="7" eb="8">
      <t>ガイ</t>
    </rPh>
    <phoneticPr fontId="1"/>
  </si>
  <si>
    <t>株価予測企業が</t>
    <phoneticPr fontId="1"/>
  </si>
  <si>
    <t>予測する銘柄の企業の人が</t>
    <phoneticPr fontId="1"/>
  </si>
  <si>
    <t>特になし</t>
    <rPh sb="0" eb="1">
      <t>トク</t>
    </rPh>
    <phoneticPr fontId="1"/>
  </si>
  <si>
    <t>儲かると信じ込み、トラブルになる</t>
    <rPh sb="0" eb="1">
      <t>モウ</t>
    </rPh>
    <rPh sb="4" eb="5">
      <t>シン</t>
    </rPh>
    <rPh sb="6" eb="7">
      <t>コ</t>
    </rPh>
    <phoneticPr fontId="1"/>
  </si>
  <si>
    <t>儲からないはずが儲かったりして想定外の事態に陥る</t>
    <rPh sb="0" eb="1">
      <t>モウ</t>
    </rPh>
    <rPh sb="8" eb="9">
      <t>モウ</t>
    </rPh>
    <rPh sb="15" eb="18">
      <t>ソウテイガイ</t>
    </rPh>
    <rPh sb="19" eb="21">
      <t>ジタイ</t>
    </rPh>
    <rPh sb="22" eb="23">
      <t>オチイ</t>
    </rPh>
    <phoneticPr fontId="1"/>
  </si>
  <si>
    <t>想定外の事態に陥り、顧客とトラブルになる</t>
    <rPh sb="0" eb="3">
      <t>ソウテイガイ</t>
    </rPh>
    <rPh sb="4" eb="6">
      <t>ジタイ</t>
    </rPh>
    <rPh sb="7" eb="8">
      <t>オチイ</t>
    </rPh>
    <rPh sb="10" eb="12">
      <t>コキャク</t>
    </rPh>
    <phoneticPr fontId="1"/>
  </si>
  <si>
    <t>想定外の事態に陥り、トラブルに巻き込まれる</t>
    <rPh sb="15" eb="16">
      <t>マ</t>
    </rPh>
    <rPh sb="17" eb="18">
      <t>コ</t>
    </rPh>
    <phoneticPr fontId="1"/>
  </si>
  <si>
    <t>医療画像診断AI</t>
    <phoneticPr fontId="1"/>
  </si>
  <si>
    <t>概要：レントゲン画像から癌の有無を推定</t>
    <phoneticPr fontId="1"/>
  </si>
  <si>
    <t>医者</t>
  </si>
  <si>
    <t>院内</t>
  </si>
  <si>
    <t>院内での医療画像診断</t>
  </si>
  <si>
    <t>病状の程度の推論結果</t>
  </si>
  <si>
    <t>患者の医療画像データから病気の有無を判断する</t>
    <phoneticPr fontId="1"/>
  </si>
  <si>
    <t>医療画像診断AIが</t>
    <phoneticPr fontId="1"/>
  </si>
  <si>
    <t>医療画像診断AIで</t>
    <phoneticPr fontId="1"/>
  </si>
  <si>
    <t>患者が</t>
    <rPh sb="0" eb="2">
      <t>カンジャ</t>
    </rPh>
    <phoneticPr fontId="1"/>
  </si>
  <si>
    <t>患者の医療画像データから病気の有無を判断することができない</t>
    <phoneticPr fontId="1"/>
  </si>
  <si>
    <t>適切な診断を受けられない</t>
    <rPh sb="0" eb="2">
      <t>テキセツ</t>
    </rPh>
    <rPh sb="3" eb="5">
      <t>シンダン</t>
    </rPh>
    <rPh sb="6" eb="7">
      <t>ウ</t>
    </rPh>
    <phoneticPr fontId="1"/>
  </si>
  <si>
    <t>誤診する</t>
    <rPh sb="0" eb="2">
      <t>ゴシン</t>
    </rPh>
    <phoneticPr fontId="1"/>
  </si>
  <si>
    <t>余計な医療費がかかる</t>
    <rPh sb="0" eb="2">
      <t>ヨケイ</t>
    </rPh>
    <rPh sb="3" eb="6">
      <t>イリョウヒ</t>
    </rPh>
    <phoneticPr fontId="1"/>
  </si>
  <si>
    <t>提供企業の信用の低下</t>
    <rPh sb="0" eb="4">
      <t>テイキョウキギョウ</t>
    </rPh>
    <rPh sb="5" eb="7">
      <t>シンヨウ</t>
    </rPh>
    <rPh sb="8" eb="10">
      <t>テイカ</t>
    </rPh>
    <phoneticPr fontId="1"/>
  </si>
  <si>
    <t>医師が</t>
    <phoneticPr fontId="1"/>
  </si>
  <si>
    <t>正しく病名判定ができない</t>
    <phoneticPr fontId="1"/>
  </si>
  <si>
    <t>誤診をして患者が死亡した場合に訴えられる</t>
    <phoneticPr fontId="1"/>
  </si>
  <si>
    <t>病院が</t>
    <phoneticPr fontId="1"/>
  </si>
  <si>
    <t>患者とのトラブルになる</t>
    <rPh sb="0" eb="2">
      <t>カンジャ</t>
    </rPh>
    <phoneticPr fontId="1"/>
  </si>
  <si>
    <t>患者が</t>
    <phoneticPr fontId="1"/>
  </si>
  <si>
    <t>患者の家族が</t>
    <phoneticPr fontId="1"/>
  </si>
  <si>
    <t>適切な診断を受けられないことに困る</t>
    <rPh sb="0" eb="2">
      <t>テキセツ</t>
    </rPh>
    <rPh sb="3" eb="5">
      <t>シンダン</t>
    </rPh>
    <rPh sb="6" eb="7">
      <t>ウ</t>
    </rPh>
    <rPh sb="15" eb="16">
      <t>コマ</t>
    </rPh>
    <phoneticPr fontId="1"/>
  </si>
  <si>
    <t>適切な診断を受けられと信じ込み、トラブルになる</t>
    <rPh sb="0" eb="2">
      <t>テキセツ</t>
    </rPh>
    <rPh sb="3" eb="5">
      <t>シンダン</t>
    </rPh>
    <rPh sb="6" eb="7">
      <t>ウ</t>
    </rPh>
    <rPh sb="11" eb="12">
      <t>シン</t>
    </rPh>
    <rPh sb="13" eb="14">
      <t>コ</t>
    </rPh>
    <phoneticPr fontId="1"/>
  </si>
  <si>
    <t>病名判定が100％できるものと顧客が思い込み、提供元の責任として商談が破棄される</t>
    <phoneticPr fontId="1"/>
  </si>
  <si>
    <t>賠償金を求められる</t>
    <rPh sb="0" eb="3">
      <t>バイショウキン</t>
    </rPh>
    <rPh sb="4" eb="5">
      <t>モト</t>
    </rPh>
    <phoneticPr fontId="1"/>
  </si>
  <si>
    <t>診断結果の良し悪しすらわからず想定外の事態に陥る</t>
    <rPh sb="0" eb="4">
      <t>シンダンケッカ</t>
    </rPh>
    <rPh sb="5" eb="6">
      <t>ヨ</t>
    </rPh>
    <rPh sb="7" eb="8">
      <t>ア</t>
    </rPh>
    <rPh sb="15" eb="18">
      <t>ソウテイガイ</t>
    </rPh>
    <rPh sb="19" eb="21">
      <t>ジタイ</t>
    </rPh>
    <rPh sb="22" eb="23">
      <t>オチイ</t>
    </rPh>
    <phoneticPr fontId="1"/>
  </si>
  <si>
    <t>診断結果の判断ができず想定外の事態に陥る</t>
    <rPh sb="0" eb="4">
      <t>シンダンケッカ</t>
    </rPh>
    <rPh sb="5" eb="7">
      <t>ハンダン</t>
    </rPh>
    <rPh sb="11" eb="14">
      <t>ソウテイガイ</t>
    </rPh>
    <rPh sb="15" eb="17">
      <t>ジタイ</t>
    </rPh>
    <rPh sb="18" eb="19">
      <t>オチイ</t>
    </rPh>
    <phoneticPr fontId="1"/>
  </si>
  <si>
    <t>想定外の事態に陥り、患者とトラブルになる</t>
    <rPh sb="0" eb="3">
      <t>ソウテイガイ</t>
    </rPh>
    <rPh sb="4" eb="6">
      <t>ジタイ</t>
    </rPh>
    <rPh sb="7" eb="8">
      <t>オチイ</t>
    </rPh>
    <rPh sb="10" eb="12">
      <t>カンジャ</t>
    </rPh>
    <phoneticPr fontId="1"/>
  </si>
  <si>
    <t>年齢推定AI</t>
    <phoneticPr fontId="1"/>
  </si>
  <si>
    <t>概要：セルフレジにおけるマーケティング（レジ設置カメラの顔画像から年齢を推定）</t>
    <phoneticPr fontId="1"/>
  </si>
  <si>
    <t>店員</t>
    <rPh sb="0" eb="2">
      <t>テンイン</t>
    </rPh>
    <phoneticPr fontId="1"/>
  </si>
  <si>
    <t>店舗</t>
    <rPh sb="0" eb="2">
      <t>テンポ</t>
    </rPh>
    <phoneticPr fontId="1"/>
  </si>
  <si>
    <t>顧客の買い物</t>
    <rPh sb="0" eb="2">
      <t>コキャク</t>
    </rPh>
    <rPh sb="3" eb="4">
      <t>カ</t>
    </rPh>
    <rPh sb="5" eb="6">
      <t>モノ</t>
    </rPh>
    <phoneticPr fontId="1"/>
  </si>
  <si>
    <t>年齢推定結果</t>
    <rPh sb="0" eb="4">
      <t>ネンレイスイテイ</t>
    </rPh>
    <rPh sb="4" eb="6">
      <t>ケッカ</t>
    </rPh>
    <phoneticPr fontId="1"/>
  </si>
  <si>
    <t>マーケティングデータとして活用する</t>
    <rPh sb="13" eb="15">
      <t>カツヨウ</t>
    </rPh>
    <phoneticPr fontId="1"/>
  </si>
  <si>
    <t>年齢推定AIが</t>
    <phoneticPr fontId="1"/>
  </si>
  <si>
    <t>年齢推定AIで</t>
    <phoneticPr fontId="1"/>
  </si>
  <si>
    <t>買い物客が</t>
    <rPh sb="0" eb="1">
      <t>カ</t>
    </rPh>
    <rPh sb="2" eb="4">
      <t>モノキャク</t>
    </rPh>
    <phoneticPr fontId="1"/>
  </si>
  <si>
    <t>マーケティングデータとして活用することができない</t>
    <rPh sb="13" eb="15">
      <t>カツヨウ</t>
    </rPh>
    <phoneticPr fontId="1"/>
  </si>
  <si>
    <t>影響なし</t>
    <rPh sb="0" eb="2">
      <t>エイキョウ</t>
    </rPh>
    <phoneticPr fontId="1"/>
  </si>
  <si>
    <t>店員が</t>
    <rPh sb="0" eb="2">
      <t>テンイン</t>
    </rPh>
    <phoneticPr fontId="1"/>
  </si>
  <si>
    <t>店舗が</t>
    <rPh sb="0" eb="2">
      <t>テンポ</t>
    </rPh>
    <phoneticPr fontId="1"/>
  </si>
  <si>
    <t>データが得られないため、販売戦略を違う視点から考える必要性に迫られる</t>
    <rPh sb="4" eb="5">
      <t>エ</t>
    </rPh>
    <rPh sb="12" eb="14">
      <t>ハンバイ</t>
    </rPh>
    <rPh sb="14" eb="16">
      <t>センリャク</t>
    </rPh>
    <rPh sb="17" eb="18">
      <t>チガ</t>
    </rPh>
    <rPh sb="19" eb="21">
      <t>シテン</t>
    </rPh>
    <rPh sb="23" eb="24">
      <t>カンガ</t>
    </rPh>
    <rPh sb="26" eb="29">
      <t>ヒツヨウセイ</t>
    </rPh>
    <rPh sb="30" eb="31">
      <t>セマ</t>
    </rPh>
    <phoneticPr fontId="1"/>
  </si>
  <si>
    <t>推定結果を信じ込んでしまい、販売戦略を見誤る</t>
    <rPh sb="0" eb="4">
      <t>スイテイケッカ</t>
    </rPh>
    <rPh sb="5" eb="6">
      <t>シン</t>
    </rPh>
    <rPh sb="7" eb="8">
      <t>コ</t>
    </rPh>
    <rPh sb="14" eb="16">
      <t>ハンバイ</t>
    </rPh>
    <rPh sb="16" eb="18">
      <t>センリャク</t>
    </rPh>
    <rPh sb="19" eb="21">
      <t>ミアヤマ</t>
    </rPh>
    <phoneticPr fontId="1"/>
  </si>
  <si>
    <t>販売計画ミス</t>
    <rPh sb="0" eb="4">
      <t>ハンバイケイカク</t>
    </rPh>
    <phoneticPr fontId="1"/>
  </si>
  <si>
    <t>推定結果がおかしいため、AIシステムを参考にしなくなる</t>
    <rPh sb="0" eb="4">
      <t>スイテイケッカ</t>
    </rPh>
    <rPh sb="19" eb="21">
      <t>サンコウ</t>
    </rPh>
    <phoneticPr fontId="1"/>
  </si>
  <si>
    <t>導入ミスの損害</t>
    <rPh sb="0" eb="2">
      <t>ドウニュウ</t>
    </rPh>
    <rPh sb="5" eb="6">
      <t>ソン</t>
    </rPh>
    <rPh sb="6" eb="7">
      <t>ガイ</t>
    </rPh>
    <phoneticPr fontId="1"/>
  </si>
  <si>
    <t>不審行動検知AI</t>
    <rPh sb="0" eb="2">
      <t>フシン</t>
    </rPh>
    <rPh sb="2" eb="4">
      <t>コウドウ</t>
    </rPh>
    <rPh sb="4" eb="6">
      <t>ケンチ</t>
    </rPh>
    <phoneticPr fontId="1"/>
  </si>
  <si>
    <t>概要：撮影された画像から不審者を特定する</t>
    <phoneticPr fontId="1"/>
  </si>
  <si>
    <t>スーパーの店員</t>
    <rPh sb="5" eb="7">
      <t>テンイン</t>
    </rPh>
    <phoneticPr fontId="1"/>
  </si>
  <si>
    <t>人が店舗を利用</t>
    <rPh sb="0" eb="1">
      <t>ヒト</t>
    </rPh>
    <rPh sb="2" eb="4">
      <t>テンポ</t>
    </rPh>
    <rPh sb="5" eb="7">
      <t>リヨウ</t>
    </rPh>
    <phoneticPr fontId="1"/>
  </si>
  <si>
    <t>画像</t>
    <rPh sb="0" eb="2">
      <t>ガゾウ</t>
    </rPh>
    <phoneticPr fontId="1"/>
  </si>
  <si>
    <t>不審者を特定する</t>
    <rPh sb="0" eb="3">
      <t>フシンシャ</t>
    </rPh>
    <rPh sb="4" eb="6">
      <t>トクテイ</t>
    </rPh>
    <phoneticPr fontId="1"/>
  </si>
  <si>
    <t>店舗内不審行動検知AIが</t>
    <phoneticPr fontId="1"/>
  </si>
  <si>
    <t>店舗内不審行動検知AIで</t>
    <phoneticPr fontId="1"/>
  </si>
  <si>
    <t>不審者を特定することができない</t>
    <rPh sb="0" eb="3">
      <t>フシンシャ</t>
    </rPh>
    <rPh sb="4" eb="6">
      <t>トクテイ</t>
    </rPh>
    <phoneticPr fontId="1"/>
  </si>
  <si>
    <t>スーパーの店員が</t>
    <rPh sb="5" eb="7">
      <t>テンイン</t>
    </rPh>
    <phoneticPr fontId="1"/>
  </si>
  <si>
    <t>万引きをされる</t>
    <rPh sb="0" eb="2">
      <t>マンビ</t>
    </rPh>
    <phoneticPr fontId="1"/>
  </si>
  <si>
    <t>万引き損害あり</t>
    <rPh sb="0" eb="2">
      <t>マンビ</t>
    </rPh>
    <rPh sb="3" eb="5">
      <t>ソンガイ</t>
    </rPh>
    <phoneticPr fontId="1"/>
  </si>
  <si>
    <t>万引きしやすい店舗と噂され、二次被害を被る</t>
    <rPh sb="0" eb="2">
      <t>マンビ</t>
    </rPh>
    <rPh sb="7" eb="9">
      <t>テンポ</t>
    </rPh>
    <rPh sb="10" eb="11">
      <t>ウワサ</t>
    </rPh>
    <rPh sb="14" eb="18">
      <t>ニジヒガイ</t>
    </rPh>
    <rPh sb="19" eb="20">
      <t>コウム</t>
    </rPh>
    <phoneticPr fontId="1"/>
  </si>
  <si>
    <t>万引き犯を見逃してしまったことを追及される</t>
    <rPh sb="0" eb="2">
      <t>マンビ</t>
    </rPh>
    <rPh sb="3" eb="4">
      <t>ハン</t>
    </rPh>
    <rPh sb="5" eb="7">
      <t>ミノガ</t>
    </rPh>
    <rPh sb="16" eb="18">
      <t>ツイキュウ</t>
    </rPh>
    <phoneticPr fontId="1"/>
  </si>
  <si>
    <t>損害賠償請求</t>
    <rPh sb="0" eb="4">
      <t>ソンガイバイショウ</t>
    </rPh>
    <rPh sb="4" eb="6">
      <t>セイキュウ</t>
    </rPh>
    <phoneticPr fontId="1"/>
  </si>
  <si>
    <t>店舗内の人が</t>
    <rPh sb="0" eb="3">
      <t>テンポナイ</t>
    </rPh>
    <rPh sb="4" eb="5">
      <t>ヒト</t>
    </rPh>
    <phoneticPr fontId="1"/>
  </si>
  <si>
    <t>（不審者がAI誤判断で不審ではないと判断されても）影響なし</t>
    <rPh sb="1" eb="4">
      <t>フシンシャ</t>
    </rPh>
    <rPh sb="7" eb="8">
      <t>ゴ</t>
    </rPh>
    <rPh sb="8" eb="10">
      <t>ハンダン</t>
    </rPh>
    <rPh sb="11" eb="13">
      <t>フシン</t>
    </rPh>
    <rPh sb="18" eb="20">
      <t>ハンダン</t>
    </rPh>
    <rPh sb="25" eb="27">
      <t>エイキョウ</t>
    </rPh>
    <phoneticPr fontId="1"/>
  </si>
  <si>
    <t>万引き犯を確実に見つけられると過信してしまう</t>
    <rPh sb="0" eb="2">
      <t>マンビ</t>
    </rPh>
    <rPh sb="3" eb="4">
      <t>ハン</t>
    </rPh>
    <rPh sb="5" eb="7">
      <t>カクジツ</t>
    </rPh>
    <rPh sb="8" eb="9">
      <t>ミ</t>
    </rPh>
    <rPh sb="15" eb="17">
      <t>カシン</t>
    </rPh>
    <phoneticPr fontId="1"/>
  </si>
  <si>
    <t>店舗内の人は顧客との合意には関係ないため、影響なし</t>
    <rPh sb="0" eb="3">
      <t>テンポナイ</t>
    </rPh>
    <rPh sb="4" eb="5">
      <t>ヒト</t>
    </rPh>
    <rPh sb="6" eb="8">
      <t>コキャク</t>
    </rPh>
    <rPh sb="10" eb="12">
      <t>ゴウイ</t>
    </rPh>
    <rPh sb="14" eb="16">
      <t>カンケイ</t>
    </rPh>
    <rPh sb="21" eb="23">
      <t>エイキョウ</t>
    </rPh>
    <phoneticPr fontId="1"/>
  </si>
  <si>
    <t>システム導入の責任を追及される</t>
    <rPh sb="4" eb="6">
      <t>ドウニュウ</t>
    </rPh>
    <rPh sb="7" eb="9">
      <t>セキニン</t>
    </rPh>
    <rPh sb="10" eb="12">
      <t>ツイキュウ</t>
    </rPh>
    <phoneticPr fontId="1"/>
  </si>
  <si>
    <t>システムが想定外の事態になっても影響なし</t>
    <rPh sb="5" eb="8">
      <t>ソウテイガイ</t>
    </rPh>
    <rPh sb="9" eb="11">
      <t>ジタイ</t>
    </rPh>
    <rPh sb="16" eb="18">
      <t>エイキョウ</t>
    </rPh>
    <phoneticPr fontId="1"/>
  </si>
  <si>
    <t>AI倫理の分析シートに戻る</t>
    <rPh sb="2" eb="4">
      <t>リンリ</t>
    </rPh>
    <phoneticPr fontId="1"/>
  </si>
  <si>
    <t>不公平性</t>
    <rPh sb="0" eb="4">
      <t>フコウヘイセイ</t>
    </rPh>
    <phoneticPr fontId="1"/>
  </si>
  <si>
    <t>ローン審査AIが</t>
    <phoneticPr fontId="1"/>
  </si>
  <si>
    <t>ローン申請者間の差別が生じることで</t>
    <phoneticPr fontId="1"/>
  </si>
  <si>
    <t>銀行に</t>
    <rPh sb="0" eb="2">
      <t>ギンコウ</t>
    </rPh>
    <phoneticPr fontId="1"/>
  </si>
  <si>
    <t>ローン申請者が</t>
    <rPh sb="3" eb="6">
      <t>シンセイシャ</t>
    </rPh>
    <phoneticPr fontId="1"/>
  </si>
  <si>
    <t>ローン審査が不当に達成できなくなる</t>
    <phoneticPr fontId="1"/>
  </si>
  <si>
    <t>小</t>
    <phoneticPr fontId="1"/>
  </si>
  <si>
    <t>ローン申請者が</t>
    <phoneticPr fontId="1"/>
  </si>
  <si>
    <t>ローン審査において不当な判定をうける</t>
    <phoneticPr fontId="1"/>
  </si>
  <si>
    <t>融資担当者に</t>
    <rPh sb="0" eb="5">
      <t>ユウシタントウシャ</t>
    </rPh>
    <phoneticPr fontId="1"/>
  </si>
  <si>
    <t>不透明性</t>
    <rPh sb="0" eb="4">
      <t>フトウメイセイ</t>
    </rPh>
    <phoneticPr fontId="1"/>
  </si>
  <si>
    <t>ローン審査AIで</t>
    <rPh sb="3" eb="5">
      <t>シンサ</t>
    </rPh>
    <phoneticPr fontId="1"/>
  </si>
  <si>
    <t>銀行が顧客や世間（見込み顧客）から信用を失う．悪評が流れる</t>
    <rPh sb="0" eb="2">
      <t>ギンコウ</t>
    </rPh>
    <rPh sb="3" eb="5">
      <t>コキャク</t>
    </rPh>
    <rPh sb="6" eb="8">
      <t>セケン</t>
    </rPh>
    <rPh sb="9" eb="11">
      <t>ミコ</t>
    </rPh>
    <rPh sb="12" eb="14">
      <t>コキャク</t>
    </rPh>
    <rPh sb="17" eb="19">
      <t>シンヨウ</t>
    </rPh>
    <rPh sb="20" eb="21">
      <t>ウシナ</t>
    </rPh>
    <rPh sb="23" eb="25">
      <t>アクヒョウ</t>
    </rPh>
    <rPh sb="26" eb="27">
      <t>ナガ</t>
    </rPh>
    <phoneticPr fontId="1"/>
  </si>
  <si>
    <t>融資担当者の解釈・判断時に</t>
    <rPh sb="0" eb="5">
      <t>ユウシタントウシャ</t>
    </rPh>
    <phoneticPr fontId="1"/>
  </si>
  <si>
    <t>AIの推論結果を受け取った後の手順がないことによって</t>
    <phoneticPr fontId="1"/>
  </si>
  <si>
    <t>融資担当者の当たりハズレがあると悪評が立つ</t>
    <rPh sb="0" eb="5">
      <t>ユウシタントウシャ</t>
    </rPh>
    <rPh sb="6" eb="7">
      <t>ア</t>
    </rPh>
    <rPh sb="16" eb="18">
      <t>アクヒョウ</t>
    </rPh>
    <rPh sb="19" eb="20">
      <t>タ</t>
    </rPh>
    <phoneticPr fontId="1"/>
  </si>
  <si>
    <t>中</t>
    <phoneticPr fontId="1"/>
  </si>
  <si>
    <t>非アカウンタビリティ</t>
    <rPh sb="0" eb="1">
      <t>ヒ</t>
    </rPh>
    <phoneticPr fontId="1"/>
  </si>
  <si>
    <t>農作物の選別AIが</t>
    <rPh sb="0" eb="3">
      <t>ノウサクブツ</t>
    </rPh>
    <rPh sb="4" eb="6">
      <t>センベツ</t>
    </rPh>
    <phoneticPr fontId="1"/>
  </si>
  <si>
    <t>農作物の選別AIで</t>
    <rPh sb="0" eb="3">
      <t>ノウサクブツ</t>
    </rPh>
    <rPh sb="4" eb="6">
      <t>センベツ</t>
    </rPh>
    <phoneticPr fontId="1"/>
  </si>
  <si>
    <t>農家間の差別が生じることで</t>
    <phoneticPr fontId="1"/>
  </si>
  <si>
    <t>農業団体に</t>
    <rPh sb="0" eb="4">
      <t>ノウギョウダンタイ</t>
    </rPh>
    <phoneticPr fontId="1"/>
  </si>
  <si>
    <t>農産物の選別が不当に達成できなくなる</t>
    <rPh sb="0" eb="3">
      <t>ノウサンブツ</t>
    </rPh>
    <rPh sb="4" eb="6">
      <t>センベツ</t>
    </rPh>
    <rPh sb="7" eb="9">
      <t>フトウ</t>
    </rPh>
    <rPh sb="10" eb="12">
      <t>タッセイ</t>
    </rPh>
    <phoneticPr fontId="1"/>
  </si>
  <si>
    <t>農産物の選別において不当な判定をうける</t>
    <rPh sb="10" eb="12">
      <t>フトウ</t>
    </rPh>
    <rPh sb="13" eb="15">
      <t>ハンテイ</t>
    </rPh>
    <phoneticPr fontId="1"/>
  </si>
  <si>
    <t>農業団体担当者に</t>
    <rPh sb="0" eb="4">
      <t>ノウギョウダンタイ</t>
    </rPh>
    <rPh sb="4" eb="7">
      <t>タントウシャ</t>
    </rPh>
    <phoneticPr fontId="1"/>
  </si>
  <si>
    <t>農作物の選別AIが</t>
    <phoneticPr fontId="1"/>
  </si>
  <si>
    <t>農作物の選別AIで</t>
    <phoneticPr fontId="1"/>
  </si>
  <si>
    <t>農業団体担当者</t>
    <rPh sb="0" eb="4">
      <t>ノウギョウダンタイ</t>
    </rPh>
    <rPh sb="4" eb="7">
      <t>タントウシャ</t>
    </rPh>
    <phoneticPr fontId="1"/>
  </si>
  <si>
    <t>なし（農業団体担当者が最終判断を下すHuman-in-the-loopではないため）</t>
    <rPh sb="3" eb="10">
      <t>ノウギョウダンタイタントウシャ</t>
    </rPh>
    <rPh sb="11" eb="15">
      <t>サイシュウハンダン</t>
    </rPh>
    <rPh sb="16" eb="17">
      <t>クダ</t>
    </rPh>
    <phoneticPr fontId="1"/>
  </si>
  <si>
    <t>農産物画像からの等級推定が不当に達成できなくなる</t>
    <rPh sb="0" eb="5">
      <t>ノウサンブツガゾウ</t>
    </rPh>
    <rPh sb="8" eb="12">
      <t>トウキュウスイテイ</t>
    </rPh>
    <rPh sb="13" eb="15">
      <t>フトウ</t>
    </rPh>
    <rPh sb="16" eb="18">
      <t>タッセイ</t>
    </rPh>
    <phoneticPr fontId="1"/>
  </si>
  <si>
    <t>農産物画像からの等級推定において不当な判定をうける</t>
    <phoneticPr fontId="1"/>
  </si>
  <si>
    <t>農業団体</t>
    <rPh sb="0" eb="4">
      <t>ノウギョウダンタイ</t>
    </rPh>
    <phoneticPr fontId="1"/>
  </si>
  <si>
    <t>農業団体担当者の解釈・判断時に</t>
    <rPh sb="0" eb="7">
      <t>ノウギョウダンタイタントウシャ</t>
    </rPh>
    <phoneticPr fontId="1"/>
  </si>
  <si>
    <t>なし（農業団体担当者が最終判断を下すHuman-in-the-loopではないため</t>
    <phoneticPr fontId="1"/>
  </si>
  <si>
    <t>なし（農業団体担当者が最終判断を下すHuman-in-the-loopではないため</t>
  </si>
  <si>
    <t>農産物画像からの等級推定が不当に達成できなくなる</t>
    <phoneticPr fontId="1"/>
  </si>
  <si>
    <t>農業団体担当者</t>
    <rPh sb="0" eb="7">
      <t>ノウギョウダンタイタントウシャ</t>
    </rPh>
    <phoneticPr fontId="1"/>
  </si>
  <si>
    <t>農産物画像からの等級推定が不当に達成できなくなる</t>
    <rPh sb="13" eb="15">
      <t>フトウ</t>
    </rPh>
    <rPh sb="16" eb="18">
      <t>タッセイ</t>
    </rPh>
    <phoneticPr fontId="1"/>
  </si>
  <si>
    <t>農産物画像からの等級推定において不当な判定をうける</t>
    <rPh sb="16" eb="18">
      <t>フトウ</t>
    </rPh>
    <rPh sb="19" eb="21">
      <t>ハンテイ</t>
    </rPh>
    <phoneticPr fontId="1"/>
  </si>
  <si>
    <t>業務が止まったことで農業団体の信用が低下する</t>
    <rPh sb="3" eb="4">
      <t>ト</t>
    </rPh>
    <rPh sb="15" eb="17">
      <t>シンヨウ</t>
    </rPh>
    <rPh sb="18" eb="20">
      <t>テイカ</t>
    </rPh>
    <phoneticPr fontId="1"/>
  </si>
  <si>
    <t>システム停止により賠償金が発生する．予定外に不具合対応するコストがかさむ</t>
    <rPh sb="4" eb="6">
      <t>テイシ</t>
    </rPh>
    <rPh sb="9" eb="12">
      <t>バイショウキン</t>
    </rPh>
    <rPh sb="13" eb="15">
      <t>ハッセイ</t>
    </rPh>
    <rPh sb="18" eb="21">
      <t>ヨテイガイ</t>
    </rPh>
    <rPh sb="22" eb="25">
      <t>フグアイ</t>
    </rPh>
    <phoneticPr fontId="1"/>
  </si>
  <si>
    <t>なし（農家側の不適切利用はないとみなす）</t>
    <rPh sb="3" eb="6">
      <t>ノウカガワ</t>
    </rPh>
    <rPh sb="7" eb="12">
      <t>フテキセツリヨウ</t>
    </rPh>
    <phoneticPr fontId="1"/>
  </si>
  <si>
    <t>社内QAチャットAIが</t>
    <rPh sb="0" eb="2">
      <t>シャナイ</t>
    </rPh>
    <phoneticPr fontId="1"/>
  </si>
  <si>
    <t>社内QAチャットAIで</t>
    <phoneticPr fontId="1"/>
  </si>
  <si>
    <t>従業員満足度が下がる</t>
    <rPh sb="0" eb="6">
      <t>ジュウギョウインマンゾクド</t>
    </rPh>
    <rPh sb="7" eb="8">
      <t>サ</t>
    </rPh>
    <phoneticPr fontId="1"/>
  </si>
  <si>
    <t>生成AI開発ベンダに</t>
    <rPh sb="0" eb="2">
      <t>セイセイ</t>
    </rPh>
    <rPh sb="4" eb="6">
      <t>カイハツ</t>
    </rPh>
    <phoneticPr fontId="1"/>
  </si>
  <si>
    <t>生成AI開発企業としての信用を失う</t>
    <rPh sb="0" eb="2">
      <t>セイセイ</t>
    </rPh>
    <rPh sb="4" eb="6">
      <t>カイハツ</t>
    </rPh>
    <rPh sb="6" eb="8">
      <t>キギョウ</t>
    </rPh>
    <rPh sb="12" eb="14">
      <t>シンヨウ</t>
    </rPh>
    <rPh sb="15" eb="16">
      <t>ウシナ</t>
    </rPh>
    <phoneticPr fontId="1"/>
  </si>
  <si>
    <t>社内QA対応が不当に達成できなくなる</t>
    <rPh sb="7" eb="9">
      <t>フトウ</t>
    </rPh>
    <rPh sb="10" eb="12">
      <t>タッセイ</t>
    </rPh>
    <phoneticPr fontId="1"/>
  </si>
  <si>
    <t>社内QA対応において不当な判定をうける</t>
    <rPh sb="10" eb="12">
      <t>フトウ</t>
    </rPh>
    <rPh sb="13" eb="15">
      <t>ハンテイ</t>
    </rPh>
    <phoneticPr fontId="1"/>
  </si>
  <si>
    <t>人事部門担当者に</t>
    <rPh sb="2" eb="4">
      <t>ブモン</t>
    </rPh>
    <rPh sb="4" eb="6">
      <t>タントウ</t>
    </rPh>
    <phoneticPr fontId="1"/>
  </si>
  <si>
    <t>従業員が人事部門を信用できない・役に立たない部署だとみなす</t>
    <rPh sb="0" eb="3">
      <t>ジュウギョウイン</t>
    </rPh>
    <rPh sb="4" eb="6">
      <t>ジンジ</t>
    </rPh>
    <rPh sb="6" eb="8">
      <t>ブモン</t>
    </rPh>
    <rPh sb="9" eb="11">
      <t>シンヨウ</t>
    </rPh>
    <rPh sb="16" eb="17">
      <t>ヤク</t>
    </rPh>
    <rPh sb="18" eb="19">
      <t>タ</t>
    </rPh>
    <rPh sb="22" eb="24">
      <t>ブショ</t>
    </rPh>
    <phoneticPr fontId="1"/>
  </si>
  <si>
    <t>人事部門担当者が</t>
    <rPh sb="2" eb="4">
      <t>ブモン</t>
    </rPh>
    <phoneticPr fontId="1"/>
  </si>
  <si>
    <t>人事部門担当者に</t>
  </si>
  <si>
    <t>社内QA対応において不当な判定をうける</t>
    <rPh sb="0" eb="2">
      <t>シャナイ</t>
    </rPh>
    <rPh sb="4" eb="6">
      <t>タイオウ</t>
    </rPh>
    <phoneticPr fontId="1"/>
  </si>
  <si>
    <t>社内QAチャットAIが</t>
    <phoneticPr fontId="1"/>
  </si>
  <si>
    <t>人事部門担当者の解釈・判断時に</t>
  </si>
  <si>
    <t>人事部門担当者が</t>
    <rPh sb="0" eb="7">
      <t>ジンジブモンタントウシャ</t>
    </rPh>
    <phoneticPr fontId="1"/>
  </si>
  <si>
    <t>社内QA対応が不当に達成できなくなる</t>
    <phoneticPr fontId="1"/>
  </si>
  <si>
    <t>社内QA対応が不当に達成できなくなる</t>
    <rPh sb="0" eb="2">
      <t>シャナイ</t>
    </rPh>
    <rPh sb="4" eb="6">
      <t>タイオウ</t>
    </rPh>
    <rPh sb="7" eb="9">
      <t>フトウ</t>
    </rPh>
    <rPh sb="10" eb="12">
      <t>タッセイ</t>
    </rPh>
    <phoneticPr fontId="1"/>
  </si>
  <si>
    <t>生成AI開発ベンダが</t>
    <rPh sb="0" eb="2">
      <t>セイセイ</t>
    </rPh>
    <rPh sb="4" eb="6">
      <t>カイハツ</t>
    </rPh>
    <phoneticPr fontId="1"/>
  </si>
  <si>
    <t>社内QA対応が不当に達成できなくなる</t>
    <rPh sb="0" eb="2">
      <t>シャナイ</t>
    </rPh>
    <rPh sb="4" eb="6">
      <t>タイオウ</t>
    </rPh>
    <phoneticPr fontId="1"/>
  </si>
  <si>
    <t>社内QA対応において不当な判定をうける</t>
    <phoneticPr fontId="1"/>
  </si>
  <si>
    <t>AIセキュリティの分析シートに戻る</t>
  </si>
  <si>
    <t>ローン審査AI</t>
    <rPh sb="3" eb="5">
      <t>シンサ</t>
    </rPh>
    <phoneticPr fontId="1"/>
  </si>
  <si>
    <t>AIの意図的な誤判断</t>
    <rPh sb="3" eb="6">
      <t>イトテキ</t>
    </rPh>
    <rPh sb="7" eb="10">
      <t>ゴハンダン</t>
    </rPh>
    <phoneticPr fontId="1"/>
  </si>
  <si>
    <t>ローン申請者</t>
    <rPh sb="3" eb="6">
      <t>シンセイシャ</t>
    </rPh>
    <phoneticPr fontId="1"/>
  </si>
  <si>
    <t>銀行のローン審査できない</t>
    <rPh sb="0" eb="2">
      <t>ギンコウ</t>
    </rPh>
    <rPh sb="6" eb="8">
      <t>シンサ</t>
    </rPh>
    <phoneticPr fontId="1"/>
  </si>
  <si>
    <t>返済能力があるのに、ローンを受けられない</t>
    <rPh sb="0" eb="4">
      <t>ヘンサイノウリョク</t>
    </rPh>
    <rPh sb="14" eb="15">
      <t>ウ</t>
    </rPh>
    <phoneticPr fontId="1"/>
  </si>
  <si>
    <t>買いたいものが買えない</t>
    <rPh sb="0" eb="1">
      <t>カ</t>
    </rPh>
    <rPh sb="7" eb="8">
      <t>カ</t>
    </rPh>
    <phoneticPr fontId="1"/>
  </si>
  <si>
    <t>融資担当者</t>
    <rPh sb="0" eb="5">
      <t>ユウシタントウシャ</t>
    </rPh>
    <phoneticPr fontId="1"/>
  </si>
  <si>
    <t>返済能力がない申請者にローンをさせてしまい、回収できない</t>
    <rPh sb="0" eb="4">
      <t>ヘンサイノウリョク</t>
    </rPh>
    <rPh sb="7" eb="10">
      <t>シンセイシャ</t>
    </rPh>
    <rPh sb="22" eb="24">
      <t>カイシュウ</t>
    </rPh>
    <phoneticPr fontId="1"/>
  </si>
  <si>
    <t>貸し倒れ</t>
    <rPh sb="0" eb="1">
      <t>カ</t>
    </rPh>
    <rPh sb="2" eb="3">
      <t>ダオ</t>
    </rPh>
    <phoneticPr fontId="1"/>
  </si>
  <si>
    <t>銀行</t>
    <rPh sb="0" eb="2">
      <t>ギンコウ</t>
    </rPh>
    <phoneticPr fontId="1"/>
  </si>
  <si>
    <t>その他</t>
    <rPh sb="2" eb="3">
      <t>タ</t>
    </rPh>
    <phoneticPr fontId="1"/>
  </si>
  <si>
    <t>審査の基準が漏洩する</t>
    <rPh sb="0" eb="2">
      <t>シンサ</t>
    </rPh>
    <rPh sb="3" eb="5">
      <t>キジュン</t>
    </rPh>
    <rPh sb="6" eb="8">
      <t>ロウエイ</t>
    </rPh>
    <phoneticPr fontId="1"/>
  </si>
  <si>
    <t>手間をかけて作ったモデルが盗まれて他社に安価で同一サービスを展開される。無料で使用される。</t>
    <rPh sb="0" eb="2">
      <t>テマ</t>
    </rPh>
    <rPh sb="6" eb="7">
      <t>ツク</t>
    </rPh>
    <rPh sb="13" eb="14">
      <t>ヌス</t>
    </rPh>
    <rPh sb="17" eb="19">
      <t>タシャ</t>
    </rPh>
    <rPh sb="20" eb="22">
      <t>アンカ</t>
    </rPh>
    <rPh sb="23" eb="25">
      <t>ドウイツ</t>
    </rPh>
    <rPh sb="30" eb="32">
      <t>テンカイ</t>
    </rPh>
    <rPh sb="36" eb="38">
      <t>ムリョウ</t>
    </rPh>
    <rPh sb="39" eb="41">
      <t>シヨウ</t>
    </rPh>
    <phoneticPr fontId="1"/>
  </si>
  <si>
    <t>過去のローン申請者</t>
    <rPh sb="0" eb="2">
      <t>カコ</t>
    </rPh>
    <rPh sb="6" eb="9">
      <t>シンセイシャ</t>
    </rPh>
    <phoneticPr fontId="1"/>
  </si>
  <si>
    <t>プライバシの侵害</t>
    <rPh sb="6" eb="8">
      <t>シンガイ</t>
    </rPh>
    <phoneticPr fontId="1"/>
  </si>
  <si>
    <t>精神的ショック</t>
    <rPh sb="0" eb="3">
      <t>セイシンテキ</t>
    </rPh>
    <phoneticPr fontId="1"/>
  </si>
  <si>
    <t>損害賠償が請求される</t>
    <rPh sb="0" eb="4">
      <t>ソンガイバイショウ</t>
    </rPh>
    <rPh sb="5" eb="7">
      <t>セイキュウ</t>
    </rPh>
    <phoneticPr fontId="1"/>
  </si>
  <si>
    <t>農業団体における農産物の選別AI</t>
    <rPh sb="0" eb="4">
      <t>ノウギョウダンタイ</t>
    </rPh>
    <rPh sb="8" eb="11">
      <t>ノウサンブツ</t>
    </rPh>
    <rPh sb="12" eb="14">
      <t>センベツ</t>
    </rPh>
    <phoneticPr fontId="1"/>
  </si>
  <si>
    <t>概要：農産物の画像を元に、農産物の等級を判別するAI</t>
    <rPh sb="3" eb="6">
      <t>ノウサンブツ</t>
    </rPh>
    <rPh sb="7" eb="9">
      <t>ガゾウ</t>
    </rPh>
    <rPh sb="10" eb="11">
      <t>モト</t>
    </rPh>
    <rPh sb="13" eb="16">
      <t>ノウサンブツ</t>
    </rPh>
    <rPh sb="17" eb="19">
      <t>トウキュウ</t>
    </rPh>
    <rPh sb="20" eb="22">
      <t>ハンベツ</t>
    </rPh>
    <phoneticPr fontId="1"/>
  </si>
  <si>
    <t>農産物画像に基づく等級選別できない</t>
    <rPh sb="0" eb="5">
      <t>ノウサンブツガゾウ</t>
    </rPh>
    <rPh sb="6" eb="7">
      <t>モト</t>
    </rPh>
    <rPh sb="9" eb="13">
      <t>トウキュウセンベツ</t>
    </rPh>
    <phoneticPr fontId="1"/>
  </si>
  <si>
    <t>正しい等級で農産物を卸せない</t>
    <rPh sb="0" eb="1">
      <t>タダ</t>
    </rPh>
    <rPh sb="3" eb="5">
      <t>トウキュウ</t>
    </rPh>
    <rPh sb="6" eb="9">
      <t>ノウサンブツ</t>
    </rPh>
    <rPh sb="10" eb="11">
      <t>オロ</t>
    </rPh>
    <phoneticPr fontId="1"/>
  </si>
  <si>
    <t>正しい金額で卸せない</t>
    <rPh sb="0" eb="1">
      <t>タダ</t>
    </rPh>
    <rPh sb="3" eb="5">
      <t>キンガク</t>
    </rPh>
    <rPh sb="6" eb="7">
      <t>オロ</t>
    </rPh>
    <phoneticPr fontId="1"/>
  </si>
  <si>
    <t>農産物</t>
    <rPh sb="0" eb="3">
      <t>ノウサンブツ</t>
    </rPh>
    <phoneticPr fontId="1"/>
  </si>
  <si>
    <t>正しい等級で農産物を購入できない</t>
    <rPh sb="0" eb="1">
      <t>タダ</t>
    </rPh>
    <rPh sb="3" eb="5">
      <t>トウキュウ</t>
    </rPh>
    <rPh sb="6" eb="9">
      <t>ノウサンブツ</t>
    </rPh>
    <rPh sb="10" eb="12">
      <t>コウニュウ</t>
    </rPh>
    <phoneticPr fontId="1"/>
  </si>
  <si>
    <t>正しい金額で農家から購入、市場に出せない</t>
    <rPh sb="0" eb="1">
      <t>タダ</t>
    </rPh>
    <rPh sb="3" eb="5">
      <t>キンガク</t>
    </rPh>
    <rPh sb="6" eb="8">
      <t>ノウカ</t>
    </rPh>
    <rPh sb="10" eb="12">
      <t>コウニュウ</t>
    </rPh>
    <rPh sb="13" eb="15">
      <t>シジョウ</t>
    </rPh>
    <rPh sb="16" eb="17">
      <t>ダ</t>
    </rPh>
    <phoneticPr fontId="1"/>
  </si>
  <si>
    <t>等級が正しくない農産物を市場に出してしまい、クレームが来る。信用低下</t>
    <rPh sb="0" eb="2">
      <t>トウキュウ</t>
    </rPh>
    <rPh sb="3" eb="4">
      <t>タダ</t>
    </rPh>
    <rPh sb="8" eb="11">
      <t>ノウサンブツ</t>
    </rPh>
    <rPh sb="12" eb="14">
      <t>シジョウ</t>
    </rPh>
    <rPh sb="15" eb="16">
      <t>ダ</t>
    </rPh>
    <rPh sb="27" eb="28">
      <t>ク</t>
    </rPh>
    <rPh sb="30" eb="34">
      <t>シンヨウテイカ</t>
    </rPh>
    <phoneticPr fontId="1"/>
  </si>
  <si>
    <t>農業団体</t>
    <rPh sb="0" eb="4">
      <t>ノウギョウダンタイジョウホウ</t>
    </rPh>
    <phoneticPr fontId="1"/>
  </si>
  <si>
    <t>生成AI型チャットによる社内人事QAAIシステム</t>
    <rPh sb="0" eb="2">
      <t>セイセイ</t>
    </rPh>
    <rPh sb="4" eb="5">
      <t>ガタ</t>
    </rPh>
    <rPh sb="12" eb="14">
      <t>シャナイ</t>
    </rPh>
    <rPh sb="14" eb="16">
      <t>ジンジ</t>
    </rPh>
    <phoneticPr fontId="1"/>
  </si>
  <si>
    <t>概要：社員からの問い合わせに対し、生成AIで適切な回答を返す</t>
    <rPh sb="3" eb="5">
      <t>シャイン</t>
    </rPh>
    <rPh sb="8" eb="9">
      <t>ト</t>
    </rPh>
    <rPh sb="10" eb="11">
      <t>ア</t>
    </rPh>
    <rPh sb="14" eb="15">
      <t>タイ</t>
    </rPh>
    <rPh sb="17" eb="19">
      <t>セイセイ</t>
    </rPh>
    <rPh sb="22" eb="24">
      <t>テキセツ</t>
    </rPh>
    <rPh sb="25" eb="27">
      <t>カイトウ</t>
    </rPh>
    <rPh sb="28" eb="29">
      <t>カエ</t>
    </rPh>
    <phoneticPr fontId="1"/>
  </si>
  <si>
    <t>生成AI型チャットを利用した社内の人事情報QAボット</t>
    <rPh sb="0" eb="2">
      <t>セイセイ</t>
    </rPh>
    <rPh sb="4" eb="5">
      <t>ガタ</t>
    </rPh>
    <rPh sb="10" eb="12">
      <t>リヨウ</t>
    </rPh>
    <rPh sb="14" eb="16">
      <t>シャナイ</t>
    </rPh>
    <rPh sb="17" eb="19">
      <t>ジンジ</t>
    </rPh>
    <rPh sb="19" eb="21">
      <t>ジョウホウ</t>
    </rPh>
    <phoneticPr fontId="1"/>
  </si>
  <si>
    <t>社内QA対応できない</t>
    <rPh sb="0" eb="2">
      <t>シャナイ</t>
    </rPh>
    <rPh sb="4" eb="6">
      <t>タイオウ</t>
    </rPh>
    <phoneticPr fontId="1"/>
  </si>
  <si>
    <t>間違えた情報を提示され、誤った対応をする</t>
    <rPh sb="0" eb="2">
      <t>マチガ</t>
    </rPh>
    <rPh sb="4" eb="6">
      <t>ジョウホウ</t>
    </rPh>
    <rPh sb="7" eb="9">
      <t>テイジ</t>
    </rPh>
    <rPh sb="12" eb="13">
      <t>アヤマ</t>
    </rPh>
    <rPh sb="15" eb="17">
      <t>タイオウ</t>
    </rPh>
    <phoneticPr fontId="1"/>
  </si>
  <si>
    <t>余計な時間がかかる</t>
    <rPh sb="0" eb="2">
      <t>ヨケイ</t>
    </rPh>
    <rPh sb="3" eb="5">
      <t>ジカン</t>
    </rPh>
    <phoneticPr fontId="1"/>
  </si>
  <si>
    <t>間違えた情報を提示し、対応に多くの手間がかかる</t>
    <rPh sb="0" eb="2">
      <t>マチガ</t>
    </rPh>
    <rPh sb="4" eb="6">
      <t>ジョウホウ</t>
    </rPh>
    <rPh sb="7" eb="9">
      <t>テイジ</t>
    </rPh>
    <rPh sb="11" eb="13">
      <t>タイオウ</t>
    </rPh>
    <rPh sb="14" eb="15">
      <t>オオ</t>
    </rPh>
    <rPh sb="17" eb="19">
      <t>テマ</t>
    </rPh>
    <phoneticPr fontId="1"/>
  </si>
  <si>
    <t>余計な対応の手間がかかる</t>
    <rPh sb="0" eb="2">
      <t>ヨケイ</t>
    </rPh>
    <rPh sb="3" eb="5">
      <t>タイオウ</t>
    </rPh>
    <rPh sb="6" eb="8">
      <t>テマ</t>
    </rPh>
    <phoneticPr fontId="1"/>
  </si>
  <si>
    <t>疲弊する</t>
    <rPh sb="0" eb="2">
      <t>ヒヘイ</t>
    </rPh>
    <phoneticPr fontId="1"/>
  </si>
  <si>
    <t>余計な対応の手間がかかり人件費が無駄</t>
    <rPh sb="0" eb="2">
      <t>ヨケイ</t>
    </rPh>
    <rPh sb="3" eb="5">
      <t>タイオウ</t>
    </rPh>
    <rPh sb="6" eb="8">
      <t>テマ</t>
    </rPh>
    <rPh sb="12" eb="15">
      <t>ジンケンヒ</t>
    </rPh>
    <rPh sb="16" eb="18">
      <t>ムダ</t>
    </rPh>
    <phoneticPr fontId="1"/>
  </si>
  <si>
    <t>窓口担当者が疲弊する</t>
    <rPh sb="0" eb="5">
      <t>マドグチタントウシャ</t>
    </rPh>
    <rPh sb="6" eb="8">
      <t>ヒヘイ</t>
    </rPh>
    <phoneticPr fontId="1"/>
  </si>
  <si>
    <t>生成AI開発ベンダ</t>
    <rPh sb="0" eb="2">
      <t>セイセイ</t>
    </rPh>
    <rPh sb="4" eb="6">
      <t>カイハツ</t>
    </rPh>
    <phoneticPr fontId="1"/>
  </si>
  <si>
    <t>役に立たないAIであると風評被害</t>
    <rPh sb="0" eb="1">
      <t>ヤク</t>
    </rPh>
    <rPh sb="2" eb="3">
      <t>タ</t>
    </rPh>
    <rPh sb="12" eb="16">
      <t>フウヒョウヒガイ</t>
    </rPh>
    <phoneticPr fontId="1"/>
  </si>
  <si>
    <t>売り上げ減少</t>
    <rPh sb="0" eb="1">
      <t>ウ</t>
    </rPh>
    <phoneticPr fontId="1"/>
  </si>
  <si>
    <t>風評被害</t>
    <rPh sb="0" eb="4">
      <t>フウヒョウヒガイ</t>
    </rPh>
    <phoneticPr fontId="1"/>
  </si>
  <si>
    <t>改修のための手間がかかる</t>
    <rPh sb="0" eb="2">
      <t>カイシュウ</t>
    </rPh>
    <rPh sb="6" eb="8">
      <t>テマ</t>
    </rPh>
    <phoneticPr fontId="1"/>
  </si>
  <si>
    <t>対応コストの増加</t>
    <rPh sb="0" eb="2">
      <t>タイオウ</t>
    </rPh>
    <rPh sb="6" eb="8">
      <t>ゾウカ</t>
    </rPh>
    <phoneticPr fontId="1"/>
  </si>
  <si>
    <t>人事情報の漏洩に繋がる可能性</t>
    <rPh sb="0" eb="4">
      <t>ジンジジョウホウ</t>
    </rPh>
    <rPh sb="5" eb="7">
      <t>ロウエイ</t>
    </rPh>
    <rPh sb="8" eb="9">
      <t>ツナ</t>
    </rPh>
    <rPh sb="11" eb="14">
      <t>カノウセイ</t>
    </rPh>
    <phoneticPr fontId="1"/>
  </si>
  <si>
    <t>人事情報</t>
    <rPh sb="0" eb="4">
      <t>ジンジジョウホウ</t>
    </rPh>
    <phoneticPr fontId="1"/>
  </si>
  <si>
    <t>人事情報の漏洩</t>
    <rPh sb="0" eb="4">
      <t>ジンジジョウホウ</t>
    </rPh>
    <rPh sb="5" eb="7">
      <t>ロウエイ</t>
    </rPh>
    <phoneticPr fontId="1"/>
  </si>
  <si>
    <t>正しくない情報が提示され誤った対応をされる</t>
    <rPh sb="0" eb="1">
      <t>タダ</t>
    </rPh>
    <rPh sb="5" eb="7">
      <t>ジョウホウ</t>
    </rPh>
    <rPh sb="8" eb="10">
      <t>テイジ</t>
    </rPh>
    <rPh sb="12" eb="13">
      <t>アヤマ</t>
    </rPh>
    <rPh sb="15" eb="17">
      <t>タイオウ</t>
    </rPh>
    <phoneticPr fontId="1"/>
  </si>
  <si>
    <t>人事情報の漏洩の可能性</t>
    <rPh sb="0" eb="4">
      <t>ジンジジョウホウ</t>
    </rPh>
    <rPh sb="5" eb="7">
      <t>ロウエイ</t>
    </rPh>
    <rPh sb="8" eb="11">
      <t>カノウセイ</t>
    </rPh>
    <phoneticPr fontId="1"/>
  </si>
  <si>
    <t>店舗内不審行動検知AI</t>
    <rPh sb="0" eb="3">
      <t>テンポナイ</t>
    </rPh>
    <rPh sb="3" eb="7">
      <t>フシンコウドウ</t>
    </rPh>
    <rPh sb="7" eb="9">
      <t>ケンチ</t>
    </rPh>
    <phoneticPr fontId="1"/>
  </si>
  <si>
    <t>概要：撮影された画像から不審者を特定する</t>
    <rPh sb="3" eb="5">
      <t>サツエイ</t>
    </rPh>
    <rPh sb="8" eb="10">
      <t>ガゾウ</t>
    </rPh>
    <rPh sb="12" eb="15">
      <t>フシンシャ</t>
    </rPh>
    <rPh sb="16" eb="18">
      <t>トクテイ</t>
    </rPh>
    <phoneticPr fontId="1"/>
  </si>
  <si>
    <t>店舗内不審行動検知AI</t>
    <phoneticPr fontId="1"/>
  </si>
  <si>
    <t>店舗内の人</t>
    <phoneticPr fontId="1"/>
  </si>
  <si>
    <t>撮影された画像から不審者を特定することができない</t>
    <phoneticPr fontId="1"/>
  </si>
  <si>
    <t>不審でない人が不審者であると誤判断される</t>
    <rPh sb="0" eb="2">
      <t>フシン</t>
    </rPh>
    <rPh sb="5" eb="6">
      <t>ヒト</t>
    </rPh>
    <rPh sb="7" eb="10">
      <t>フシンシャ</t>
    </rPh>
    <rPh sb="14" eb="17">
      <t>ゴハンダン</t>
    </rPh>
    <phoneticPr fontId="1"/>
  </si>
  <si>
    <t>不審者であると嫌疑をかけられる</t>
    <rPh sb="0" eb="3">
      <t>フシンシャ</t>
    </rPh>
    <rPh sb="7" eb="9">
      <t>ケンギ</t>
    </rPh>
    <phoneticPr fontId="1"/>
  </si>
  <si>
    <t>不審者を特定できず、万引きをされる</t>
    <rPh sb="0" eb="3">
      <t>フシンシャ</t>
    </rPh>
    <rPh sb="4" eb="6">
      <t>トクテイ</t>
    </rPh>
    <rPh sb="10" eb="12">
      <t>マンビ</t>
    </rPh>
    <phoneticPr fontId="1"/>
  </si>
  <si>
    <t>万引き分の金銭被害</t>
    <rPh sb="0" eb="2">
      <t>マンビ</t>
    </rPh>
    <rPh sb="3" eb="4">
      <t>ブン</t>
    </rPh>
    <rPh sb="5" eb="9">
      <t>キンセンヒガイ</t>
    </rPh>
    <phoneticPr fontId="1"/>
  </si>
  <si>
    <t>誤判断を起こすAIを作ったと誹謗中傷される</t>
    <rPh sb="0" eb="3">
      <t>ゴハンダン</t>
    </rPh>
    <rPh sb="4" eb="5">
      <t>オ</t>
    </rPh>
    <rPh sb="10" eb="11">
      <t>ツク</t>
    </rPh>
    <rPh sb="14" eb="18">
      <t>ヒボウチュウショウ</t>
    </rPh>
    <phoneticPr fontId="1"/>
  </si>
  <si>
    <t>効果が無いと判断され商機をうしなう</t>
    <rPh sb="0" eb="2">
      <t>コウカ</t>
    </rPh>
    <rPh sb="3" eb="4">
      <t>ナ</t>
    </rPh>
    <rPh sb="6" eb="8">
      <t>ハンダン</t>
    </rPh>
    <rPh sb="10" eb="12">
      <t>ショウキ</t>
    </rPh>
    <phoneticPr fontId="1"/>
  </si>
  <si>
    <t>誹謗中傷</t>
    <rPh sb="0" eb="4">
      <t>ヒボウチュウショウ</t>
    </rPh>
    <phoneticPr fontId="1"/>
  </si>
  <si>
    <t>競合に盗まれると安価にサービスされる</t>
    <rPh sb="0" eb="2">
      <t>キョウゴウ</t>
    </rPh>
    <rPh sb="3" eb="4">
      <t>ヌス</t>
    </rPh>
    <rPh sb="8" eb="10">
      <t>アンカ</t>
    </rPh>
    <phoneticPr fontId="1"/>
  </si>
  <si>
    <t>店舗内の人</t>
    <rPh sb="0" eb="3">
      <t>テンポナイ</t>
    </rPh>
    <rPh sb="4" eb="5">
      <t>ヒト</t>
    </rPh>
    <phoneticPr fontId="1"/>
  </si>
  <si>
    <t>過去の監視カメラ画像</t>
    <rPh sb="0" eb="2">
      <t>カコ</t>
    </rPh>
    <rPh sb="3" eb="5">
      <t>カンシ</t>
    </rPh>
    <rPh sb="8" eb="10">
      <t>ガゾウ</t>
    </rPh>
    <phoneticPr fontId="1"/>
  </si>
  <si>
    <t>プライバシの被害</t>
    <rPh sb="6" eb="8">
      <t>ヒガイ</t>
    </rPh>
    <phoneticPr fontId="1"/>
  </si>
  <si>
    <t>プライバシの被害が出たと訴えられる</t>
    <rPh sb="6" eb="8">
      <t>ヒガイ</t>
    </rPh>
    <rPh sb="9" eb="10">
      <t>デ</t>
    </rPh>
    <rPh sb="12" eb="13">
      <t>ウッタ</t>
    </rPh>
    <phoneticPr fontId="1"/>
  </si>
  <si>
    <t>攻撃を受けて</t>
    <phoneticPr fontId="1"/>
  </si>
  <si>
    <t>スーパーの店員</t>
    <phoneticPr fontId="1"/>
  </si>
  <si>
    <t>効果が無いと判断されて商機を失う</t>
    <rPh sb="0" eb="2">
      <t>コウカ</t>
    </rPh>
    <rPh sb="3" eb="4">
      <t>ナ</t>
    </rPh>
    <rPh sb="6" eb="8">
      <t>ハンダン</t>
    </rPh>
    <rPh sb="11" eb="13">
      <t>ショウキ</t>
    </rPh>
    <rPh sb="14" eb="15">
      <t>ウシナ</t>
    </rPh>
    <phoneticPr fontId="1"/>
  </si>
  <si>
    <t>競合他社に盗まれると安価にサービスされる</t>
    <rPh sb="0" eb="4">
      <t>キョウゴウタシャ</t>
    </rPh>
    <rPh sb="5" eb="6">
      <t>ヌス</t>
    </rPh>
    <rPh sb="10" eb="12">
      <t>アンカ</t>
    </rPh>
    <phoneticPr fontId="1"/>
  </si>
  <si>
    <t>プライバシ被害が出たと訴えられる</t>
    <rPh sb="5" eb="7">
      <t>ヒガイ</t>
    </rPh>
    <rPh sb="8" eb="9">
      <t>デ</t>
    </rPh>
    <rPh sb="11" eb="12">
      <t>ウッタ</t>
    </rPh>
    <phoneticPr fontId="1"/>
  </si>
  <si>
    <t>過去の監視カメラ画像</t>
    <phoneticPr fontId="1"/>
  </si>
  <si>
    <t>広義倫理の分析シートに戻る</t>
  </si>
  <si>
    <t>プライバシ被害</t>
    <rPh sb="5" eb="7">
      <t>ヒガイ</t>
    </rPh>
    <phoneticPr fontId="1"/>
  </si>
  <si>
    <t>ローン申請者</t>
    <phoneticPr fontId="1"/>
  </si>
  <si>
    <t>プライバシ情報を銀行が入手することで</t>
    <phoneticPr fontId="1"/>
  </si>
  <si>
    <t>通常の使用の範囲であり問題ない</t>
    <rPh sb="0" eb="2">
      <t>ツウジョウ</t>
    </rPh>
    <rPh sb="3" eb="5">
      <t>シヨウ</t>
    </rPh>
    <rPh sb="6" eb="8">
      <t>ハンイ</t>
    </rPh>
    <rPh sb="11" eb="13">
      <t>モンダイ</t>
    </rPh>
    <phoneticPr fontId="1"/>
  </si>
  <si>
    <t>世間一般の人々の</t>
    <rPh sb="0" eb="4">
      <t>セケンイッパン</t>
    </rPh>
    <rPh sb="5" eb="7">
      <t>ヒトビト</t>
    </rPh>
    <phoneticPr fontId="1"/>
  </si>
  <si>
    <t>銀行</t>
    <phoneticPr fontId="1"/>
  </si>
  <si>
    <t>通常業務内であり問題ない</t>
    <rPh sb="0" eb="5">
      <t>ツウジョウギョウムナイ</t>
    </rPh>
    <rPh sb="8" eb="10">
      <t>モンダイ</t>
    </rPh>
    <phoneticPr fontId="1"/>
  </si>
  <si>
    <t>融資担当者</t>
    <phoneticPr fontId="1"/>
  </si>
  <si>
    <t>個人情報の漏洩</t>
    <rPh sb="0" eb="4">
      <t>コジンジョウホウ</t>
    </rPh>
    <rPh sb="5" eb="7">
      <t>ロウエイ</t>
    </rPh>
    <phoneticPr fontId="1"/>
  </si>
  <si>
    <t>社会的制裁</t>
    <rPh sb="0" eb="5">
      <t>シャカイテキセイサイ</t>
    </rPh>
    <phoneticPr fontId="1"/>
  </si>
  <si>
    <t>AIシステムの誤用・悪用</t>
    <rPh sb="7" eb="9">
      <t>ゴヨウ</t>
    </rPh>
    <rPh sb="10" eb="12">
      <t>アクヨウ</t>
    </rPh>
    <phoneticPr fontId="1"/>
  </si>
  <si>
    <t>ローン審査AI</t>
    <phoneticPr fontId="1"/>
  </si>
  <si>
    <t>虚偽の情報を伝えてローンを受ける</t>
    <rPh sb="0" eb="2">
      <t>キョギ</t>
    </rPh>
    <rPh sb="3" eb="5">
      <t>ジョウホウ</t>
    </rPh>
    <rPh sb="6" eb="7">
      <t>ツタ</t>
    </rPh>
    <rPh sb="13" eb="14">
      <t>ウ</t>
    </rPh>
    <phoneticPr fontId="1"/>
  </si>
  <si>
    <t>虚偽がばれると違約金</t>
    <rPh sb="0" eb="2">
      <t>キョギ</t>
    </rPh>
    <rPh sb="7" eb="10">
      <t>イヤクキン</t>
    </rPh>
    <phoneticPr fontId="1"/>
  </si>
  <si>
    <t>虚偽がばれると社会的制裁</t>
    <rPh sb="0" eb="2">
      <t>キョギ</t>
    </rPh>
    <rPh sb="7" eb="12">
      <t>シャカイテキセイサイ</t>
    </rPh>
    <phoneticPr fontId="1"/>
  </si>
  <si>
    <t>影響が想像できない</t>
    <rPh sb="0" eb="2">
      <t>エイキョウ</t>
    </rPh>
    <rPh sb="3" eb="5">
      <t>ソウゾウ</t>
    </rPh>
    <phoneticPr fontId="1"/>
  </si>
  <si>
    <t>社内規約違反となる</t>
    <rPh sb="0" eb="6">
      <t>シャナイキヤクイハン</t>
    </rPh>
    <phoneticPr fontId="1"/>
  </si>
  <si>
    <t>減俸</t>
    <rPh sb="0" eb="2">
      <t>ゲンポウ</t>
    </rPh>
    <phoneticPr fontId="1"/>
  </si>
  <si>
    <t>ローン審査以外の目的で利用する</t>
    <rPh sb="3" eb="5">
      <t>シンサ</t>
    </rPh>
    <rPh sb="5" eb="7">
      <t>イガイ</t>
    </rPh>
    <rPh sb="8" eb="10">
      <t>モクテキ</t>
    </rPh>
    <rPh sb="11" eb="13">
      <t>リヨウ</t>
    </rPh>
    <phoneticPr fontId="1"/>
  </si>
  <si>
    <t>使ってもらえなくなる</t>
    <rPh sb="0" eb="1">
      <t>ツカ</t>
    </rPh>
    <phoneticPr fontId="1"/>
  </si>
  <si>
    <t>利益の逸失</t>
    <rPh sb="0" eb="2">
      <t>リエキ</t>
    </rPh>
    <rPh sb="3" eb="5">
      <t>イッシツ</t>
    </rPh>
    <phoneticPr fontId="1"/>
  </si>
  <si>
    <t>世間一般の人々に</t>
    <rPh sb="0" eb="4">
      <t>セケンイッパン</t>
    </rPh>
    <rPh sb="5" eb="7">
      <t>ヒトビト</t>
    </rPh>
    <phoneticPr fontId="1"/>
  </si>
  <si>
    <t>セキュリティの問題を生じる（悪意あるコード・データを生成する。個人情報や機微情報が漏洩する）</t>
    <phoneticPr fontId="1"/>
  </si>
  <si>
    <t>該当なし</t>
    <rPh sb="0" eb="2">
      <t>ガイトウ</t>
    </rPh>
    <phoneticPr fontId="1"/>
  </si>
  <si>
    <t>世間一般の人々に</t>
    <phoneticPr fontId="1"/>
  </si>
  <si>
    <t>金融資産の有無の判断に使う</t>
    <rPh sb="0" eb="4">
      <t>キンユウシサン</t>
    </rPh>
    <rPh sb="5" eb="7">
      <t>ウム</t>
    </rPh>
    <rPh sb="8" eb="10">
      <t>ハンダン</t>
    </rPh>
    <rPh sb="11" eb="12">
      <t>ツカ</t>
    </rPh>
    <phoneticPr fontId="1"/>
  </si>
  <si>
    <t>非倫理的な扱いを受ける</t>
    <rPh sb="0" eb="4">
      <t>ヒリンリテキ</t>
    </rPh>
    <rPh sb="5" eb="6">
      <t>アツカ</t>
    </rPh>
    <rPh sb="8" eb="9">
      <t>ウ</t>
    </rPh>
    <phoneticPr fontId="1"/>
  </si>
  <si>
    <t>虚偽の情報を入力する</t>
    <rPh sb="0" eb="2">
      <t>キョギ</t>
    </rPh>
    <rPh sb="3" eb="5">
      <t>ジョウホウ</t>
    </rPh>
    <rPh sb="6" eb="8">
      <t>ニュウリョク</t>
    </rPh>
    <phoneticPr fontId="1"/>
  </si>
  <si>
    <t>AIシステムの信用低下</t>
    <rPh sb="7" eb="11">
      <t>シンヨウテイカ</t>
    </rPh>
    <phoneticPr fontId="1"/>
  </si>
  <si>
    <t>世間の人々が</t>
    <phoneticPr fontId="1"/>
  </si>
  <si>
    <t>世間の人々が</t>
    <rPh sb="0" eb="2">
      <t>セケン</t>
    </rPh>
    <rPh sb="3" eb="5">
      <t>ヒトビト</t>
    </rPh>
    <phoneticPr fontId="1"/>
  </si>
  <si>
    <t>AIシステムへの依存</t>
    <rPh sb="8" eb="10">
      <t>イゾン</t>
    </rPh>
    <phoneticPr fontId="1"/>
  </si>
  <si>
    <t>AI判定を鵜呑みにしてしまい、ローンの判断を誤る</t>
    <rPh sb="2" eb="4">
      <t>ハンテイ</t>
    </rPh>
    <rPh sb="5" eb="7">
      <t>ウノ</t>
    </rPh>
    <rPh sb="19" eb="21">
      <t>ハンダン</t>
    </rPh>
    <rPh sb="22" eb="23">
      <t>アヤマ</t>
    </rPh>
    <phoneticPr fontId="1"/>
  </si>
  <si>
    <t>AI導入の効果なし</t>
    <rPh sb="2" eb="4">
      <t>ドウニュウ</t>
    </rPh>
    <rPh sb="5" eb="7">
      <t>コウカ</t>
    </rPh>
    <phoneticPr fontId="1"/>
  </si>
  <si>
    <t>人力で行うことで人件費がかかる</t>
    <rPh sb="0" eb="2">
      <t>ジンリキ</t>
    </rPh>
    <rPh sb="3" eb="4">
      <t>オコナ</t>
    </rPh>
    <rPh sb="8" eb="11">
      <t>ジンケンヒ</t>
    </rPh>
    <phoneticPr fontId="1"/>
  </si>
  <si>
    <t>入力や審査に時間がかかる</t>
    <rPh sb="0" eb="2">
      <t>ニュウリョク</t>
    </rPh>
    <rPh sb="3" eb="5">
      <t>シンサ</t>
    </rPh>
    <rPh sb="6" eb="8">
      <t>ジカン</t>
    </rPh>
    <phoneticPr fontId="1"/>
  </si>
  <si>
    <t>AIの利用サポート不十分</t>
    <rPh sb="3" eb="5">
      <t>リヨウ</t>
    </rPh>
    <rPh sb="9" eb="12">
      <t>フジュウブン</t>
    </rPh>
    <phoneticPr fontId="1"/>
  </si>
  <si>
    <t>手間がかかる</t>
    <rPh sb="0" eb="2">
      <t>テマ</t>
    </rPh>
    <phoneticPr fontId="1"/>
  </si>
  <si>
    <t>顧客離れ</t>
    <rPh sb="0" eb="3">
      <t>コキャクバナ</t>
    </rPh>
    <phoneticPr fontId="1"/>
  </si>
  <si>
    <t>使ってもらえなくなり利益逸失</t>
    <rPh sb="0" eb="1">
      <t>ツカ</t>
    </rPh>
    <rPh sb="10" eb="14">
      <t>リエキイッシツ</t>
    </rPh>
    <phoneticPr fontId="1"/>
  </si>
  <si>
    <t>人による監督不十分性</t>
    <rPh sb="0" eb="1">
      <t>ヒト</t>
    </rPh>
    <rPh sb="4" eb="6">
      <t>カントク</t>
    </rPh>
    <rPh sb="6" eb="9">
      <t>フジュウブン</t>
    </rPh>
    <rPh sb="9" eb="10">
      <t>セイ</t>
    </rPh>
    <phoneticPr fontId="1"/>
  </si>
  <si>
    <t>本来受けられるローンが受けられない</t>
    <rPh sb="0" eb="3">
      <t>ホンライウ</t>
    </rPh>
    <rPh sb="11" eb="12">
      <t>ウ</t>
    </rPh>
    <phoneticPr fontId="1"/>
  </si>
  <si>
    <t>AIによる社会・環境への悪影響</t>
    <rPh sb="5" eb="7">
      <t>シャカイ</t>
    </rPh>
    <rPh sb="8" eb="10">
      <t>カンキョウ</t>
    </rPh>
    <rPh sb="12" eb="15">
      <t>アクエイキョウ</t>
    </rPh>
    <phoneticPr fontId="1"/>
  </si>
  <si>
    <t>農家</t>
    <phoneticPr fontId="1"/>
  </si>
  <si>
    <t>農業団体における農産物の選別AI</t>
    <phoneticPr fontId="1"/>
  </si>
  <si>
    <t>プライバシ情報を農業団体が入手することで</t>
    <phoneticPr fontId="1"/>
  </si>
  <si>
    <t>AIにプライバシ情報を入力する状況がない</t>
    <rPh sb="8" eb="10">
      <t>ジョウホウ</t>
    </rPh>
    <rPh sb="11" eb="13">
      <t>ニュウリョク</t>
    </rPh>
    <rPh sb="15" eb="17">
      <t>ジョウキョウ</t>
    </rPh>
    <phoneticPr fontId="1"/>
  </si>
  <si>
    <t>農業単体</t>
    <rPh sb="0" eb="4">
      <t>ノウギョウタンタイ</t>
    </rPh>
    <phoneticPr fontId="1"/>
  </si>
  <si>
    <t>農業団体担当者</t>
    <rPh sb="4" eb="7">
      <t>タントウシャ</t>
    </rPh>
    <phoneticPr fontId="1"/>
  </si>
  <si>
    <t>農業団体</t>
    <phoneticPr fontId="1"/>
  </si>
  <si>
    <t>このAIにはプライバシ情報はない</t>
    <rPh sb="11" eb="13">
      <t>ジョウホウ</t>
    </rPh>
    <phoneticPr fontId="1"/>
  </si>
  <si>
    <t>農業団体</t>
    <rPh sb="0" eb="2">
      <t>ノウギョウ</t>
    </rPh>
    <rPh sb="2" eb="4">
      <t>ダンタイ</t>
    </rPh>
    <phoneticPr fontId="1"/>
  </si>
  <si>
    <t>規約違反の使い方により、特定の農家に不当に有利／不利になる判定をさせることができる可能性がある</t>
    <rPh sb="0" eb="4">
      <t>キヤクイハン</t>
    </rPh>
    <rPh sb="5" eb="6">
      <t>ツカ</t>
    </rPh>
    <rPh sb="7" eb="8">
      <t>カタ</t>
    </rPh>
    <rPh sb="12" eb="14">
      <t>トクテイ</t>
    </rPh>
    <rPh sb="15" eb="17">
      <t>ノウカ</t>
    </rPh>
    <rPh sb="21" eb="23">
      <t>ユウリ</t>
    </rPh>
    <rPh sb="24" eb="26">
      <t>フリ</t>
    </rPh>
    <rPh sb="29" eb="31">
      <t>ハンテイ</t>
    </rPh>
    <rPh sb="41" eb="44">
      <t>カノウセイ</t>
    </rPh>
    <phoneticPr fontId="1"/>
  </si>
  <si>
    <t>不利にされた農家は農産物の利益減少</t>
    <rPh sb="0" eb="2">
      <t>フリ</t>
    </rPh>
    <rPh sb="6" eb="8">
      <t>ノウカ</t>
    </rPh>
    <rPh sb="9" eb="12">
      <t>ノウサンブツ</t>
    </rPh>
    <rPh sb="13" eb="17">
      <t>リエキゲンショウ</t>
    </rPh>
    <phoneticPr fontId="1"/>
  </si>
  <si>
    <t>虚偽がばれると関連農家が不満</t>
    <rPh sb="0" eb="2">
      <t>キョギ</t>
    </rPh>
    <rPh sb="7" eb="11">
      <t>カンレンノウカ</t>
    </rPh>
    <rPh sb="12" eb="14">
      <t>フマン</t>
    </rPh>
    <phoneticPr fontId="1"/>
  </si>
  <si>
    <t>農産物の判定という目的を達成できない</t>
    <rPh sb="0" eb="3">
      <t>ノウサンブツ</t>
    </rPh>
    <rPh sb="4" eb="6">
      <t>ハンテイ</t>
    </rPh>
    <rPh sb="9" eb="11">
      <t>モクテキ</t>
    </rPh>
    <rPh sb="12" eb="14">
      <t>タッセイ</t>
    </rPh>
    <phoneticPr fontId="1"/>
  </si>
  <si>
    <t>導入効果が無駄になる</t>
    <rPh sb="0" eb="4">
      <t>ドウニュウコウカ</t>
    </rPh>
    <rPh sb="5" eb="7">
      <t>ムダ</t>
    </rPh>
    <phoneticPr fontId="1"/>
  </si>
  <si>
    <t>農業団体担当者</t>
    <phoneticPr fontId="1"/>
  </si>
  <si>
    <t>風評被害を受ける</t>
    <rPh sb="0" eb="4">
      <t>フウヒョウヒガイ</t>
    </rPh>
    <rPh sb="5" eb="6">
      <t>ウ</t>
    </rPh>
    <phoneticPr fontId="1"/>
  </si>
  <si>
    <t>今後の事業に影響</t>
    <rPh sb="0" eb="2">
      <t>コンゴ</t>
    </rPh>
    <rPh sb="3" eb="5">
      <t>ジギョウ</t>
    </rPh>
    <rPh sb="6" eb="8">
      <t>エイキョウ</t>
    </rPh>
    <phoneticPr fontId="1"/>
  </si>
  <si>
    <t>このようなケースはないと考えられる</t>
    <rPh sb="12" eb="13">
      <t>カンガ</t>
    </rPh>
    <phoneticPr fontId="1"/>
  </si>
  <si>
    <t>農産物</t>
    <phoneticPr fontId="1"/>
  </si>
  <si>
    <t>被害者が人ではないので除外</t>
    <rPh sb="0" eb="3">
      <t>ヒガイシャ</t>
    </rPh>
    <rPh sb="4" eb="5">
      <t>ヒト</t>
    </rPh>
    <rPh sb="11" eb="13">
      <t>ジョガイ</t>
    </rPh>
    <phoneticPr fontId="1"/>
  </si>
  <si>
    <t>悪い品質の農産物を高品質であると誤判定させることで、購入者が粗悪品を入手する。</t>
    <rPh sb="0" eb="1">
      <t>ワル</t>
    </rPh>
    <rPh sb="2" eb="4">
      <t>ヒンシツ</t>
    </rPh>
    <rPh sb="5" eb="8">
      <t>ノウサンブツ</t>
    </rPh>
    <rPh sb="9" eb="12">
      <t>コウヒンシツ</t>
    </rPh>
    <rPh sb="16" eb="19">
      <t>ゴハンテイ</t>
    </rPh>
    <rPh sb="26" eb="29">
      <t>コウニュウシャ</t>
    </rPh>
    <rPh sb="30" eb="33">
      <t>ソアクヒン</t>
    </rPh>
    <rPh sb="34" eb="36">
      <t>ニュウシュ</t>
    </rPh>
    <phoneticPr fontId="1"/>
  </si>
  <si>
    <t>なし（場合によっては健康被害？）</t>
    <rPh sb="3" eb="5">
      <t>バアイ</t>
    </rPh>
    <rPh sb="10" eb="14">
      <t>ケンコウヒガイ</t>
    </rPh>
    <phoneticPr fontId="1"/>
  </si>
  <si>
    <t>農業団体が高く買わされる</t>
    <rPh sb="0" eb="4">
      <t>ノウギョウダンタイ</t>
    </rPh>
    <rPh sb="5" eb="6">
      <t>タカ</t>
    </rPh>
    <rPh sb="7" eb="8">
      <t>カ</t>
    </rPh>
    <phoneticPr fontId="1"/>
  </si>
  <si>
    <t>健康被害が出れば、ニュースになるなど甚大な影響</t>
    <rPh sb="0" eb="2">
      <t>ケンコウ</t>
    </rPh>
    <rPh sb="2" eb="4">
      <t>ヒガイ</t>
    </rPh>
    <rPh sb="5" eb="6">
      <t>デ</t>
    </rPh>
    <rPh sb="18" eb="20">
      <t>ジンダイ</t>
    </rPh>
    <rPh sb="21" eb="23">
      <t>エイキョウ</t>
    </rPh>
    <phoneticPr fontId="1"/>
  </si>
  <si>
    <t>特定の農家に不当に有利／不利になる判定をさせることができる可能性がある</t>
    <rPh sb="0" eb="2">
      <t>トクテイ</t>
    </rPh>
    <rPh sb="3" eb="5">
      <t>ノウカ</t>
    </rPh>
    <rPh sb="9" eb="11">
      <t>ユウリ</t>
    </rPh>
    <rPh sb="12" eb="14">
      <t>フリ</t>
    </rPh>
    <rPh sb="17" eb="19">
      <t>ハンテイ</t>
    </rPh>
    <rPh sb="29" eb="32">
      <t>カノウセイ</t>
    </rPh>
    <phoneticPr fontId="1"/>
  </si>
  <si>
    <t>不当に不利な判定をされた農家の利益減少</t>
    <rPh sb="0" eb="2">
      <t>フトウ</t>
    </rPh>
    <rPh sb="3" eb="5">
      <t>フリ</t>
    </rPh>
    <rPh sb="6" eb="8">
      <t>ハンテイ</t>
    </rPh>
    <rPh sb="12" eb="14">
      <t>ノウカ</t>
    </rPh>
    <rPh sb="15" eb="19">
      <t>リエキゲンショウ</t>
    </rPh>
    <phoneticPr fontId="1"/>
  </si>
  <si>
    <t>不当な判定をされた農家の不満</t>
    <rPh sb="0" eb="2">
      <t>フトウ</t>
    </rPh>
    <rPh sb="3" eb="5">
      <t>ハンテイ</t>
    </rPh>
    <rPh sb="9" eb="11">
      <t>ノウカ</t>
    </rPh>
    <rPh sb="12" eb="14">
      <t>フマン</t>
    </rPh>
    <phoneticPr fontId="1"/>
  </si>
  <si>
    <t>不当に高く買わされる</t>
    <rPh sb="0" eb="2">
      <t>フトウ</t>
    </rPh>
    <rPh sb="3" eb="4">
      <t>タカ</t>
    </rPh>
    <rPh sb="5" eb="6">
      <t>カ</t>
    </rPh>
    <phoneticPr fontId="1"/>
  </si>
  <si>
    <t>農業団体の不満</t>
    <rPh sb="0" eb="4">
      <t>ノウギョウダンタイ</t>
    </rPh>
    <rPh sb="5" eb="7">
      <t>フマン</t>
    </rPh>
    <phoneticPr fontId="1"/>
  </si>
  <si>
    <t>判定がおかしいことで利益を不当に得たり、逸失したりする</t>
    <rPh sb="0" eb="2">
      <t>ハンテイ</t>
    </rPh>
    <rPh sb="10" eb="12">
      <t>リエキ</t>
    </rPh>
    <rPh sb="13" eb="15">
      <t>フトウ</t>
    </rPh>
    <rPh sb="16" eb="17">
      <t>エ</t>
    </rPh>
    <rPh sb="20" eb="22">
      <t>イッシツ</t>
    </rPh>
    <phoneticPr fontId="1"/>
  </si>
  <si>
    <t>利益を逸失した農家の不満</t>
    <rPh sb="0" eb="2">
      <t>リエキ</t>
    </rPh>
    <rPh sb="3" eb="5">
      <t>イッシツ</t>
    </rPh>
    <rPh sb="7" eb="9">
      <t>ノウカ</t>
    </rPh>
    <rPh sb="10" eb="12">
      <t>フマン</t>
    </rPh>
    <phoneticPr fontId="1"/>
  </si>
  <si>
    <t>役立たないという不満を持つ</t>
    <rPh sb="0" eb="10">
      <t>ヤクタタナイトイウフマン</t>
    </rPh>
    <rPh sb="11" eb="12">
      <t>モ</t>
    </rPh>
    <phoneticPr fontId="1"/>
  </si>
  <si>
    <t>品質の悪いものを高く買わされたり、良いものを安く買えたりする</t>
    <rPh sb="0" eb="2">
      <t>ヒンシツ</t>
    </rPh>
    <rPh sb="3" eb="4">
      <t>ワル</t>
    </rPh>
    <rPh sb="8" eb="9">
      <t>タカ</t>
    </rPh>
    <rPh sb="10" eb="11">
      <t>カ</t>
    </rPh>
    <rPh sb="17" eb="18">
      <t>ヨ</t>
    </rPh>
    <rPh sb="22" eb="23">
      <t>ヤス</t>
    </rPh>
    <rPh sb="24" eb="25">
      <t>カ</t>
    </rPh>
    <phoneticPr fontId="1"/>
  </si>
  <si>
    <t>品質がおかしいという風評被害</t>
    <rPh sb="0" eb="2">
      <t>ヒンシツ</t>
    </rPh>
    <rPh sb="10" eb="14">
      <t>フウヒョウヒガイ</t>
    </rPh>
    <phoneticPr fontId="1"/>
  </si>
  <si>
    <t>間違えた際に正しく利益を得られない</t>
    <rPh sb="0" eb="2">
      <t>マチガ</t>
    </rPh>
    <rPh sb="4" eb="5">
      <t>サイ</t>
    </rPh>
    <rPh sb="6" eb="7">
      <t>タダ</t>
    </rPh>
    <rPh sb="9" eb="11">
      <t>リエキ</t>
    </rPh>
    <rPh sb="12" eb="13">
      <t>エ</t>
    </rPh>
    <phoneticPr fontId="1"/>
  </si>
  <si>
    <t>間違えていたことに気づいて不満</t>
    <rPh sb="0" eb="2">
      <t>マチガ</t>
    </rPh>
    <rPh sb="9" eb="10">
      <t>キ</t>
    </rPh>
    <rPh sb="13" eb="15">
      <t>フマン</t>
    </rPh>
    <phoneticPr fontId="1"/>
  </si>
  <si>
    <t>余計な人件費</t>
    <rPh sb="0" eb="2">
      <t>ヨケイ</t>
    </rPh>
    <rPh sb="3" eb="6">
      <t>ジンケンヒ</t>
    </rPh>
    <phoneticPr fontId="1"/>
  </si>
  <si>
    <t>余計な人件費の増加</t>
    <rPh sb="0" eb="2">
      <t>ヨケイ</t>
    </rPh>
    <rPh sb="3" eb="6">
      <t>ジンケンヒ</t>
    </rPh>
    <rPh sb="7" eb="9">
      <t>ゾウカ</t>
    </rPh>
    <phoneticPr fontId="1"/>
  </si>
  <si>
    <t>農業団体担当者</t>
    <rPh sb="0" eb="2">
      <t>ノウギョウ</t>
    </rPh>
    <rPh sb="2" eb="4">
      <t>ダンタイ</t>
    </rPh>
    <rPh sb="4" eb="7">
      <t>タントウシャ</t>
    </rPh>
    <phoneticPr fontId="1"/>
  </si>
  <si>
    <t>誤判定が多ければやりたいことができない</t>
    <rPh sb="0" eb="3">
      <t>ゴハンテイ</t>
    </rPh>
    <rPh sb="4" eb="5">
      <t>オオ</t>
    </rPh>
    <phoneticPr fontId="1"/>
  </si>
  <si>
    <t>品質の悪い農産物を良いものとして出荷することで健康被害</t>
    <rPh sb="0" eb="2">
      <t>ヒンシツ</t>
    </rPh>
    <rPh sb="3" eb="4">
      <t>ワル</t>
    </rPh>
    <rPh sb="5" eb="8">
      <t>ノウサンブツ</t>
    </rPh>
    <rPh sb="9" eb="10">
      <t>ヨ</t>
    </rPh>
    <rPh sb="16" eb="18">
      <t>シュッカ</t>
    </rPh>
    <rPh sb="23" eb="27">
      <t>ケンコウヒガイ</t>
    </rPh>
    <phoneticPr fontId="1"/>
  </si>
  <si>
    <t>品質判断を誤って出荷することで利益逸失</t>
    <rPh sb="0" eb="4">
      <t>ヒンシツハンダン</t>
    </rPh>
    <rPh sb="5" eb="6">
      <t>アヤマ</t>
    </rPh>
    <rPh sb="8" eb="10">
      <t>シュッカ</t>
    </rPh>
    <rPh sb="15" eb="19">
      <t>リエキイッシツ</t>
    </rPh>
    <phoneticPr fontId="1"/>
  </si>
  <si>
    <t>生成AI型チャットを利用した社内の人事情報QAボット</t>
    <phoneticPr fontId="1"/>
  </si>
  <si>
    <t>プライバシ情報を人事部門が得てしまい、精神的な苦痛</t>
    <rPh sb="5" eb="7">
      <t>ジョウホウ</t>
    </rPh>
    <rPh sb="8" eb="12">
      <t>ジンジブモン</t>
    </rPh>
    <rPh sb="13" eb="14">
      <t>エ</t>
    </rPh>
    <rPh sb="19" eb="22">
      <t>セイシンテキ</t>
    </rPh>
    <rPh sb="23" eb="25">
      <t>クツウ</t>
    </rPh>
    <phoneticPr fontId="1"/>
  </si>
  <si>
    <t>漏洩が判明した際に、入力したプライバシ情報に含まれる人から賠償請求</t>
    <rPh sb="0" eb="2">
      <t>ロウエイ</t>
    </rPh>
    <rPh sb="3" eb="5">
      <t>ハンメイ</t>
    </rPh>
    <rPh sb="7" eb="8">
      <t>サイ</t>
    </rPh>
    <rPh sb="10" eb="12">
      <t>ニュウリョク</t>
    </rPh>
    <rPh sb="19" eb="21">
      <t>ジョウホウ</t>
    </rPh>
    <rPh sb="22" eb="23">
      <t>フク</t>
    </rPh>
    <rPh sb="26" eb="27">
      <t>ヒト</t>
    </rPh>
    <rPh sb="29" eb="33">
      <t>バイショウセイキュウ</t>
    </rPh>
    <phoneticPr fontId="1"/>
  </si>
  <si>
    <t>精神的な苦痛</t>
    <rPh sb="0" eb="3">
      <t>セイシンテキ</t>
    </rPh>
    <rPh sb="4" eb="6">
      <t>クツウ</t>
    </rPh>
    <phoneticPr fontId="1"/>
  </si>
  <si>
    <t>生成AI開発ベンダ</t>
    <phoneticPr fontId="1"/>
  </si>
  <si>
    <t>精神的な苦痛。賠償請求</t>
    <rPh sb="0" eb="3">
      <t>セイシンテキ</t>
    </rPh>
    <rPh sb="4" eb="6">
      <t>クツウ</t>
    </rPh>
    <rPh sb="7" eb="11">
      <t>バイショウセイキュウ</t>
    </rPh>
    <phoneticPr fontId="1"/>
  </si>
  <si>
    <t>精神的苦痛</t>
    <rPh sb="0" eb="5">
      <t>セイシンテキクツウ</t>
    </rPh>
    <phoneticPr fontId="1"/>
  </si>
  <si>
    <t>漏洩したデータに含まれる人から賠償請求。</t>
    <rPh sb="0" eb="2">
      <t>ロウエイ</t>
    </rPh>
    <rPh sb="8" eb="9">
      <t>フク</t>
    </rPh>
    <rPh sb="12" eb="13">
      <t>ヒト</t>
    </rPh>
    <rPh sb="15" eb="19">
      <t>バイショウセイキュウ</t>
    </rPh>
    <phoneticPr fontId="1"/>
  </si>
  <si>
    <t>風評被害。信用低下。賠償請求</t>
    <rPh sb="0" eb="4">
      <t>フウヒョウヒガイ</t>
    </rPh>
    <rPh sb="5" eb="9">
      <t>シンヨウテイカ</t>
    </rPh>
    <rPh sb="10" eb="14">
      <t>バイショウセイキュウ</t>
    </rPh>
    <phoneticPr fontId="1"/>
  </si>
  <si>
    <t>社内への公開情報を得るためのAIであり、規約違反をしても影響は少ない</t>
    <rPh sb="0" eb="2">
      <t>シャナイ</t>
    </rPh>
    <rPh sb="4" eb="8">
      <t>コウカイジョウホウ</t>
    </rPh>
    <rPh sb="9" eb="10">
      <t>エ</t>
    </rPh>
    <rPh sb="20" eb="24">
      <t>キヤクイハン</t>
    </rPh>
    <rPh sb="28" eb="30">
      <t>エイキョウ</t>
    </rPh>
    <rPh sb="31" eb="32">
      <t>スク</t>
    </rPh>
    <phoneticPr fontId="1"/>
  </si>
  <si>
    <t>社内への公開情報を得るためのAIであり、目的外利用をしても影響は少ない</t>
    <rPh sb="0" eb="2">
      <t>シャナイ</t>
    </rPh>
    <rPh sb="4" eb="8">
      <t>コウカイジョウホウ</t>
    </rPh>
    <rPh sb="9" eb="10">
      <t>エ</t>
    </rPh>
    <rPh sb="20" eb="22">
      <t>モクテキ</t>
    </rPh>
    <rPh sb="22" eb="23">
      <t>ソト</t>
    </rPh>
    <rPh sb="23" eb="25">
      <t>リヨウ</t>
    </rPh>
    <rPh sb="29" eb="31">
      <t>エイキョウ</t>
    </rPh>
    <rPh sb="32" eb="33">
      <t>スク</t>
    </rPh>
    <phoneticPr fontId="1"/>
  </si>
  <si>
    <t>個人情報が本AI経由で漏洩する可能性がある</t>
    <rPh sb="0" eb="4">
      <t>コジンジョウホウ</t>
    </rPh>
    <rPh sb="5" eb="6">
      <t>ホン</t>
    </rPh>
    <rPh sb="8" eb="10">
      <t>ケイユ</t>
    </rPh>
    <rPh sb="11" eb="13">
      <t>ロウエイ</t>
    </rPh>
    <rPh sb="15" eb="18">
      <t>カノウセイ</t>
    </rPh>
    <phoneticPr fontId="1"/>
  </si>
  <si>
    <t>漏洩したデータに含まれる人から損害賠償</t>
    <rPh sb="0" eb="2">
      <t>ロウエイ</t>
    </rPh>
    <rPh sb="8" eb="9">
      <t>フク</t>
    </rPh>
    <rPh sb="12" eb="13">
      <t>ヒト</t>
    </rPh>
    <rPh sb="15" eb="19">
      <t>ソンガイバイショウ</t>
    </rPh>
    <phoneticPr fontId="1"/>
  </si>
  <si>
    <t>賠償請求</t>
    <rPh sb="0" eb="4">
      <t>バイショウセイキュウ</t>
    </rPh>
    <phoneticPr fontId="1"/>
  </si>
  <si>
    <t>漏洩した個人情報を元にした詐欺など</t>
    <rPh sb="0" eb="2">
      <t>ロウエイ</t>
    </rPh>
    <rPh sb="4" eb="8">
      <t>コジンジョウホウ</t>
    </rPh>
    <rPh sb="9" eb="10">
      <t>モト</t>
    </rPh>
    <rPh sb="13" eb="15">
      <t>サギ</t>
    </rPh>
    <phoneticPr fontId="1"/>
  </si>
  <si>
    <t>詐欺被害</t>
    <rPh sb="0" eb="4">
      <t>サギヒガイ</t>
    </rPh>
    <phoneticPr fontId="1"/>
  </si>
  <si>
    <t>漏洩がニュースになる</t>
    <rPh sb="0" eb="2">
      <t>ロウエイ</t>
    </rPh>
    <phoneticPr fontId="1"/>
  </si>
  <si>
    <t>漏洩させるAIであると風評被害</t>
    <rPh sb="0" eb="2">
      <t>ロウエイ</t>
    </rPh>
    <rPh sb="11" eb="15">
      <t>フウヒョウヒガイ</t>
    </rPh>
    <phoneticPr fontId="1"/>
  </si>
  <si>
    <t>工数の無駄</t>
    <rPh sb="0" eb="2">
      <t>コウスウ</t>
    </rPh>
    <rPh sb="3" eb="5">
      <t>ムダ</t>
    </rPh>
    <phoneticPr fontId="1"/>
  </si>
  <si>
    <t>工数の無駄。AI構築費用が無駄</t>
    <rPh sb="0" eb="2">
      <t>コウスウ</t>
    </rPh>
    <rPh sb="3" eb="5">
      <t>ムダ</t>
    </rPh>
    <rPh sb="8" eb="12">
      <t>コウチクヒヨウ</t>
    </rPh>
    <rPh sb="13" eb="15">
      <t>ムダ</t>
    </rPh>
    <phoneticPr fontId="1"/>
  </si>
  <si>
    <t>無駄な工数</t>
    <rPh sb="0" eb="2">
      <t>ムダ</t>
    </rPh>
    <rPh sb="3" eb="5">
      <t>コウスウ</t>
    </rPh>
    <phoneticPr fontId="1"/>
  </si>
  <si>
    <t>不満</t>
    <rPh sb="0" eb="2">
      <t>フマン</t>
    </rPh>
    <phoneticPr fontId="1"/>
  </si>
  <si>
    <t>店舗内不審行動検知AI</t>
    <rPh sb="0" eb="3">
      <t>テンポナイ</t>
    </rPh>
    <rPh sb="3" eb="9">
      <t>フシンコウドウケンチ</t>
    </rPh>
    <phoneticPr fontId="1"/>
  </si>
  <si>
    <t>そのようなシチュエーションは無い</t>
    <rPh sb="14" eb="15">
      <t>ナ</t>
    </rPh>
    <phoneticPr fontId="1"/>
  </si>
  <si>
    <t>規約違反をしたことがばれると懲戒</t>
    <rPh sb="0" eb="4">
      <t>キヤクイハン</t>
    </rPh>
    <rPh sb="14" eb="16">
      <t>チョウカイ</t>
    </rPh>
    <phoneticPr fontId="1"/>
  </si>
  <si>
    <t>給料カット</t>
    <rPh sb="0" eb="2">
      <t>キュウリョウ</t>
    </rPh>
    <phoneticPr fontId="1"/>
  </si>
  <si>
    <t>本来の用途での利用を止めて別目的で利用したら、不審者を見つけられない</t>
    <rPh sb="0" eb="2">
      <t>ホンライ</t>
    </rPh>
    <rPh sb="3" eb="5">
      <t>ヨウト</t>
    </rPh>
    <rPh sb="7" eb="9">
      <t>リヨウ</t>
    </rPh>
    <rPh sb="10" eb="11">
      <t>ト</t>
    </rPh>
    <rPh sb="13" eb="16">
      <t>ベツモクテキ</t>
    </rPh>
    <rPh sb="17" eb="19">
      <t>リヨウ</t>
    </rPh>
    <rPh sb="23" eb="26">
      <t>フシンシャ</t>
    </rPh>
    <rPh sb="27" eb="28">
      <t>ミ</t>
    </rPh>
    <phoneticPr fontId="1"/>
  </si>
  <si>
    <t>万引きされる</t>
    <rPh sb="0" eb="2">
      <t>マンビ</t>
    </rPh>
    <phoneticPr fontId="1"/>
  </si>
  <si>
    <t>誰が店内にいたかのプライバシ情報の漏洩</t>
    <rPh sb="0" eb="1">
      <t>ダレ</t>
    </rPh>
    <rPh sb="2" eb="4">
      <t>テンナイ</t>
    </rPh>
    <rPh sb="14" eb="16">
      <t>ジョウホウ</t>
    </rPh>
    <rPh sb="17" eb="19">
      <t>ロウエイ</t>
    </rPh>
    <phoneticPr fontId="1"/>
  </si>
  <si>
    <t>AIを使わなくなる</t>
    <rPh sb="3" eb="4">
      <t>ツカ</t>
    </rPh>
    <phoneticPr fontId="1"/>
  </si>
  <si>
    <t>誤って不審者の嫌疑をかけてしまう</t>
    <rPh sb="0" eb="1">
      <t>アヤマ</t>
    </rPh>
    <rPh sb="3" eb="6">
      <t>フシンシャ</t>
    </rPh>
    <rPh sb="7" eb="9">
      <t>ケンギ</t>
    </rPh>
    <phoneticPr fontId="1"/>
  </si>
  <si>
    <t>怪しい人に気づいてもAIのみを頼りにして声をかけず、万引きされてしまう</t>
    <rPh sb="0" eb="1">
      <t>アヤ</t>
    </rPh>
    <rPh sb="3" eb="4">
      <t>ヒト</t>
    </rPh>
    <rPh sb="5" eb="6">
      <t>キ</t>
    </rPh>
    <rPh sb="15" eb="16">
      <t>タヨ</t>
    </rPh>
    <rPh sb="20" eb="21">
      <t>コエ</t>
    </rPh>
    <rPh sb="26" eb="28">
      <t>マンビ</t>
    </rPh>
    <phoneticPr fontId="1"/>
  </si>
  <si>
    <t>無駄な警備費用</t>
    <rPh sb="0" eb="2">
      <t>ムダ</t>
    </rPh>
    <rPh sb="3" eb="7">
      <t>ケイビヒヨウ</t>
    </rPh>
    <phoneticPr fontId="1"/>
  </si>
  <si>
    <t>店舗</t>
    <phoneticPr fontId="1"/>
  </si>
  <si>
    <t>IV-1. AI品質の影響分析へ戻る</t>
    <rPh sb="16" eb="17">
      <t>モド</t>
    </rPh>
    <phoneticPr fontId="1"/>
  </si>
  <si>
    <t>IV-2. AI倫理の影響分析へ戻る</t>
    <phoneticPr fontId="1"/>
  </si>
  <si>
    <t>IV-3. AIセキュリティの影響分析へ戻る</t>
    <phoneticPr fontId="1"/>
  </si>
  <si>
    <t>IV-4. 広義倫理の影響分析へ戻る</t>
    <phoneticPr fontId="1"/>
  </si>
  <si>
    <t>店舗内不審行動検知AI​</t>
    <phoneticPr fontId="1"/>
  </si>
  <si>
    <t>不審行動検知AIが</t>
    <rPh sb="0" eb="6">
      <t>フシンコウドウケンチ</t>
    </rPh>
    <phoneticPr fontId="1"/>
  </si>
  <si>
    <t>不審行動検知AIで</t>
    <rPh sb="0" eb="4">
      <t>フシンコウドウ</t>
    </rPh>
    <rPh sb="4" eb="6">
      <t>ケンチ</t>
    </rPh>
    <phoneticPr fontId="1"/>
  </si>
  <si>
    <t>店舗内の人の間の差別が生じることで</t>
    <rPh sb="0" eb="3">
      <t>テンポナイ</t>
    </rPh>
    <rPh sb="4" eb="5">
      <t>ヒト</t>
    </rPh>
    <rPh sb="6" eb="7">
      <t>カン</t>
    </rPh>
    <phoneticPr fontId="1"/>
  </si>
  <si>
    <t>店舗に</t>
    <rPh sb="0" eb="2">
      <t>テンポ</t>
    </rPh>
    <phoneticPr fontId="1"/>
  </si>
  <si>
    <t>店舗内の不審行動検知が不当に達成できなくなる</t>
    <rPh sb="0" eb="3">
      <t>テンポナイ</t>
    </rPh>
    <rPh sb="4" eb="10">
      <t>フシンコウドウケンチ</t>
    </rPh>
    <rPh sb="11" eb="13">
      <t>フトウ</t>
    </rPh>
    <rPh sb="14" eb="16">
      <t>タッセイ</t>
    </rPh>
    <phoneticPr fontId="1"/>
  </si>
  <si>
    <t>店舗内の人に</t>
    <rPh sb="0" eb="3">
      <t>テンポナイ</t>
    </rPh>
    <rPh sb="4" eb="5">
      <t>ヒト</t>
    </rPh>
    <phoneticPr fontId="1"/>
  </si>
  <si>
    <t>店舗内の不審行動検知において不当な判定をうける</t>
    <rPh sb="14" eb="16">
      <t>フトウ</t>
    </rPh>
    <rPh sb="17" eb="19">
      <t>ハンテイ</t>
    </rPh>
    <phoneticPr fontId="1"/>
  </si>
  <si>
    <t>店員に</t>
    <rPh sb="0" eb="2">
      <t>テンイン</t>
    </rPh>
    <phoneticPr fontId="1"/>
  </si>
  <si>
    <t>店舗がお客や世間（見込み顧客）から信用を失う．悪評が流れる</t>
    <rPh sb="0" eb="2">
      <t>テンポ</t>
    </rPh>
    <rPh sb="4" eb="5">
      <t>キャク</t>
    </rPh>
    <rPh sb="6" eb="8">
      <t>セケン</t>
    </rPh>
    <rPh sb="9" eb="11">
      <t>ミコ</t>
    </rPh>
    <rPh sb="12" eb="14">
      <t>コキャク</t>
    </rPh>
    <rPh sb="17" eb="19">
      <t>シンヨウ</t>
    </rPh>
    <rPh sb="20" eb="21">
      <t>ウシナ</t>
    </rPh>
    <rPh sb="23" eb="25">
      <t>アクヒョウ</t>
    </rPh>
    <rPh sb="26" eb="27">
      <t>ナガ</t>
    </rPh>
    <phoneticPr fontId="1"/>
  </si>
  <si>
    <t>不審行動検知AIで</t>
    <rPh sb="0" eb="6">
      <t>フシンコウドウケンチ</t>
    </rPh>
    <phoneticPr fontId="1"/>
  </si>
  <si>
    <t>不審行動検知AI</t>
  </si>
  <si>
    <t>店舗内不審行動検知AI</t>
  </si>
  <si>
    <t>農業団体における農産物の選別AI</t>
  </si>
  <si>
    <t>個人向け株価予測AI</t>
  </si>
  <si>
    <t>医療画像診断AI</t>
  </si>
  <si>
    <t>年齢推定AI</t>
  </si>
  <si>
    <t>IS-5. AIシステムを利用する際に実際にデータを入力する人がいれば、記入してください。
　　　　自動でAIにデータが入力されるシステムでは、管理責任者を記入してください。</t>
    <rPh sb="13" eb="15">
      <t>リヨウ</t>
    </rPh>
    <rPh sb="17" eb="18">
      <t>サイ</t>
    </rPh>
    <rPh sb="19" eb="21">
      <t>ジッサイ</t>
    </rPh>
    <rPh sb="26" eb="28">
      <t>ニュウリョク</t>
    </rPh>
    <rPh sb="30" eb="31">
      <t>ヒト</t>
    </rPh>
    <rPh sb="36" eb="38">
      <t>キニュウ</t>
    </rPh>
    <rPh sb="50" eb="52">
      <t>ジドウ</t>
    </rPh>
    <rPh sb="60" eb="62">
      <t>ニュウリョク</t>
    </rPh>
    <rPh sb="72" eb="77">
      <t>カンリセキニンシャ</t>
    </rPh>
    <rPh sb="78" eb="80">
      <t>キニュウ</t>
    </rPh>
    <phoneticPr fontId="1"/>
  </si>
  <si>
    <r>
      <t xml:space="preserve">ビジネス利用者
</t>
    </r>
    <r>
      <rPr>
        <sz val="12"/>
        <rFont val="Meiryo UI"/>
        <family val="3"/>
        <charset val="128"/>
      </rPr>
      <t>（AIシステムの利用者のうち消費者的利用者ではない人（一般的にはAIサービスプロバイダ内の担当者））</t>
    </r>
    <rPh sb="4" eb="7">
      <t>リヨウシャ</t>
    </rPh>
    <phoneticPr fontId="1"/>
  </si>
  <si>
    <r>
      <t xml:space="preserve">消費者的利用者
</t>
    </r>
    <r>
      <rPr>
        <sz val="12"/>
        <rFont val="Meiryo UI"/>
        <family val="3"/>
        <charset val="128"/>
      </rPr>
      <t>（AIシステムを使うエンドユーザ）</t>
    </r>
    <rPh sb="0" eb="4">
      <t>ショウヒシャテキ</t>
    </rPh>
    <rPh sb="4" eb="7">
      <t>リヨウシャ</t>
    </rPh>
    <phoneticPr fontId="1"/>
  </si>
  <si>
    <r>
      <t>ステークホルダーの情報</t>
    </r>
    <r>
      <rPr>
        <b/>
        <sz val="14"/>
        <color rgb="FFFF0000"/>
        <rFont val="Meiryo UI"/>
        <family val="3"/>
        <charset val="128"/>
      </rPr>
      <t>（該当ステークホルダーが存在しない場合には「なし」と記入してください）</t>
    </r>
    <rPh sb="9" eb="11">
      <t>ジョウホウ</t>
    </rPh>
    <rPh sb="12" eb="14">
      <t>ガイトウ</t>
    </rPh>
    <rPh sb="23" eb="25">
      <t>ソンザイ</t>
    </rPh>
    <rPh sb="28" eb="30">
      <t>バアイ</t>
    </rPh>
    <rPh sb="37" eb="39">
      <t>キニュウ</t>
    </rPh>
    <phoneticPr fontId="1"/>
  </si>
  <si>
    <r>
      <rPr>
        <b/>
        <sz val="12"/>
        <rFont val="Meiryo UI"/>
        <family val="3"/>
        <charset val="128"/>
      </rPr>
      <t>「「どうなる」により生じる具体的な影響」</t>
    </r>
    <r>
      <rPr>
        <sz val="12"/>
        <rFont val="Meiryo UI"/>
        <family val="3"/>
        <charset val="128"/>
      </rPr>
      <t>の欄の結果、どのような被害が起きるかを想像して記入してください。
記入例のテーブルを参考に、「誰が（B列）～どうなる（H列）」の内容を考慮して記入してください。特に</t>
    </r>
    <r>
      <rPr>
        <b/>
        <sz val="12"/>
        <rFont val="Meiryo UI"/>
        <family val="3"/>
        <charset val="128"/>
      </rPr>
      <t>「誰に（何に）」</t>
    </r>
    <r>
      <rPr>
        <sz val="12"/>
        <rFont val="Meiryo UI"/>
        <family val="3"/>
        <charset val="128"/>
      </rPr>
      <t>の欄に注意し、起きることを想像して記入してください。
・想像する際には、</t>
    </r>
    <r>
      <rPr>
        <b/>
        <sz val="12"/>
        <rFont val="Meiryo UI"/>
        <family val="3"/>
        <charset val="128"/>
      </rPr>
      <t>「誰に（何に）」</t>
    </r>
    <r>
      <rPr>
        <sz val="12"/>
        <rFont val="Meiryo UI"/>
        <family val="3"/>
        <charset val="128"/>
      </rPr>
      <t>対して起きる被害のうち、最大のものを想定して記入してください。
・</t>
    </r>
    <r>
      <rPr>
        <b/>
        <sz val="12"/>
        <rFont val="Meiryo UI"/>
        <family val="3"/>
        <charset val="128"/>
      </rPr>
      <t>身体的被害、金銭被害、社会的被害（倫理的な問題も含む）、その他の被害</t>
    </r>
    <r>
      <rPr>
        <sz val="12"/>
        <rFont val="Meiryo UI"/>
        <family val="3"/>
        <charset val="128"/>
      </rPr>
      <t>の観点それぞれについて記入してください。
　例）</t>
    </r>
    <r>
      <rPr>
        <b/>
        <sz val="12"/>
        <rFont val="Meiryo UI"/>
        <family val="3"/>
        <charset val="128"/>
      </rPr>
      <t>ローン審査AI</t>
    </r>
    <r>
      <rPr>
        <sz val="12"/>
        <rFont val="Meiryo UI"/>
        <family val="3"/>
        <charset val="128"/>
      </rPr>
      <t>の</t>
    </r>
    <r>
      <rPr>
        <b/>
        <sz val="12"/>
        <rFont val="Meiryo UI"/>
        <family val="3"/>
        <charset val="128"/>
      </rPr>
      <t>誤判断</t>
    </r>
    <r>
      <rPr>
        <sz val="12"/>
        <rFont val="Meiryo UI"/>
        <family val="3"/>
        <charset val="128"/>
      </rPr>
      <t>により</t>
    </r>
    <r>
      <rPr>
        <b/>
        <sz val="12"/>
        <rFont val="Meiryo UI"/>
        <family val="3"/>
        <charset val="128"/>
      </rPr>
      <t>「購入後、返済する能力が無いのに購入させ、返済させることになる」</t>
    </r>
    <r>
      <rPr>
        <sz val="12"/>
        <rFont val="Meiryo UI"/>
        <family val="3"/>
        <charset val="128"/>
      </rPr>
      <t>によって想定される被害：
　　</t>
    </r>
    <r>
      <rPr>
        <b/>
        <sz val="12"/>
        <rFont val="Meiryo UI"/>
        <family val="3"/>
        <charset val="128"/>
      </rPr>
      <t>「生活が厳しくなる」</t>
    </r>
    <r>
      <rPr>
        <sz val="12"/>
        <rFont val="Meiryo UI"/>
        <family val="3"/>
        <charset val="128"/>
      </rPr>
      <t>（金銭被害）、</t>
    </r>
    <r>
      <rPr>
        <b/>
        <sz val="12"/>
        <rFont val="Meiryo UI"/>
        <family val="3"/>
        <charset val="128"/>
      </rPr>
      <t>「サービス提供者が賠償金を払う」</t>
    </r>
    <r>
      <rPr>
        <sz val="12"/>
        <rFont val="Meiryo UI"/>
        <family val="3"/>
        <charset val="128"/>
      </rPr>
      <t>（サービス提供者の金銭被害）</t>
    </r>
    <rPh sb="68" eb="69">
      <t>ダレ</t>
    </rPh>
    <rPh sb="188" eb="190">
      <t>シンタイ</t>
    </rPh>
    <rPh sb="199" eb="201">
      <t>シャカイ</t>
    </rPh>
    <rPh sb="249" eb="251">
      <t>シンサ</t>
    </rPh>
    <rPh sb="254" eb="257">
      <t>ゴハンダン</t>
    </rPh>
    <rPh sb="296" eb="298">
      <t>ソウテイ</t>
    </rPh>
    <rPh sb="301" eb="303">
      <t>ヒガイ</t>
    </rPh>
    <rPh sb="308" eb="310">
      <t>セイカツ</t>
    </rPh>
    <rPh sb="311" eb="312">
      <t>キビ</t>
    </rPh>
    <phoneticPr fontId="1"/>
  </si>
  <si>
    <r>
      <rPr>
        <b/>
        <sz val="12"/>
        <rFont val="Meiryo UI"/>
        <family val="3"/>
        <charset val="128"/>
      </rPr>
      <t>「「どうなる」により生じる具体的な影響」</t>
    </r>
    <r>
      <rPr>
        <sz val="12"/>
        <rFont val="Meiryo UI"/>
        <family val="3"/>
        <charset val="128"/>
      </rPr>
      <t>の欄の結果、どのような被害が起きるかを想像して記入してください。
記入例のテーブルを参考に、「誰が（B列）～どうなる（H列）」の内容を考慮して記入してください。特に</t>
    </r>
    <r>
      <rPr>
        <b/>
        <sz val="12"/>
        <rFont val="Meiryo UI"/>
        <family val="3"/>
        <charset val="128"/>
      </rPr>
      <t>「誰に（何に）」</t>
    </r>
    <r>
      <rPr>
        <sz val="12"/>
        <rFont val="Meiryo UI"/>
        <family val="3"/>
        <charset val="128"/>
      </rPr>
      <t>の欄に注意し、起きることを想像して記入してください。
・想像する際には</t>
    </r>
    <r>
      <rPr>
        <b/>
        <sz val="12"/>
        <rFont val="Meiryo UI"/>
        <family val="3"/>
        <charset val="128"/>
      </rPr>
      <t>、「誰に（何に）」</t>
    </r>
    <r>
      <rPr>
        <sz val="12"/>
        <rFont val="Meiryo UI"/>
        <family val="3"/>
        <charset val="128"/>
      </rPr>
      <t>対して起きる被害のうち、最大のものを想定して記入してください。
・</t>
    </r>
    <r>
      <rPr>
        <b/>
        <sz val="12"/>
        <rFont val="Meiryo UI"/>
        <family val="3"/>
        <charset val="128"/>
      </rPr>
      <t>身体的被害、金銭被害、社会的被害（倫理的な問題も含む）、その他の被害</t>
    </r>
    <r>
      <rPr>
        <sz val="12"/>
        <rFont val="Meiryo UI"/>
        <family val="3"/>
        <charset val="128"/>
      </rPr>
      <t>の観点それぞれについて記入してください。
　例）</t>
    </r>
    <r>
      <rPr>
        <b/>
        <sz val="12"/>
        <rFont val="Meiryo UI"/>
        <family val="3"/>
        <charset val="128"/>
      </rPr>
      <t>精度100％で出力できると顧客と合意</t>
    </r>
    <r>
      <rPr>
        <sz val="12"/>
        <rFont val="Meiryo UI"/>
        <family val="3"/>
        <charset val="128"/>
      </rPr>
      <t>してしまった場合、100％の精度でAIが推論できないとき、</t>
    </r>
    <r>
      <rPr>
        <b/>
        <sz val="12"/>
        <rFont val="Meiryo UI"/>
        <family val="3"/>
        <charset val="128"/>
      </rPr>
      <t>顧客との誤解が発生</t>
    </r>
    <r>
      <rPr>
        <sz val="12"/>
        <rFont val="Meiryo UI"/>
        <family val="3"/>
        <charset val="128"/>
      </rPr>
      <t>し、</t>
    </r>
    <r>
      <rPr>
        <b/>
        <sz val="12"/>
        <rFont val="Meiryo UI"/>
        <family val="3"/>
        <charset val="128"/>
      </rPr>
      <t>「顧客と訴訟問題になる」</t>
    </r>
    <r>
      <rPr>
        <sz val="12"/>
        <rFont val="Meiryo UI"/>
        <family val="3"/>
        <charset val="128"/>
      </rPr>
      <t>ことで、金銭的なトラブルになる可能性があります。</t>
    </r>
    <rPh sb="188" eb="190">
      <t>シンタイ</t>
    </rPh>
    <rPh sb="199" eb="201">
      <t>シャカイ</t>
    </rPh>
    <rPh sb="320" eb="323">
      <t>キンセンテキ</t>
    </rPh>
    <phoneticPr fontId="1"/>
  </si>
  <si>
    <r>
      <rPr>
        <b/>
        <sz val="12"/>
        <rFont val="Meiryo UI"/>
        <family val="3"/>
        <charset val="128"/>
      </rPr>
      <t>「「どうなる」により生じる具体的な影響」</t>
    </r>
    <r>
      <rPr>
        <sz val="12"/>
        <rFont val="Meiryo UI"/>
        <family val="3"/>
        <charset val="128"/>
      </rPr>
      <t>の欄の結果、どのような被害が起きるかを想像して記入してください。
記入例のテーブルを参考に、「誰が（B列）～どうなる（H列）」の内容を考慮して記入してください。特に</t>
    </r>
    <r>
      <rPr>
        <b/>
        <sz val="12"/>
        <rFont val="Meiryo UI"/>
        <family val="3"/>
        <charset val="128"/>
      </rPr>
      <t>「誰に（何に）」</t>
    </r>
    <r>
      <rPr>
        <sz val="12"/>
        <rFont val="Meiryo UI"/>
        <family val="3"/>
        <charset val="128"/>
      </rPr>
      <t>の欄に注意し、起きることを想像して記入してください。
・想像する際には、</t>
    </r>
    <r>
      <rPr>
        <b/>
        <sz val="12"/>
        <rFont val="Meiryo UI"/>
        <family val="3"/>
        <charset val="128"/>
      </rPr>
      <t>「誰に（何に）」</t>
    </r>
    <r>
      <rPr>
        <sz val="12"/>
        <rFont val="Meiryo UI"/>
        <family val="3"/>
        <charset val="128"/>
      </rPr>
      <t>対して起きる被害のうち、最大のものを想定して記入してください。
・</t>
    </r>
    <r>
      <rPr>
        <b/>
        <sz val="12"/>
        <rFont val="Meiryo UI"/>
        <family val="3"/>
        <charset val="128"/>
      </rPr>
      <t>身体的被害、金銭被害、社会的被害（倫理的な問題も含む）、その他の被害</t>
    </r>
    <r>
      <rPr>
        <sz val="12"/>
        <rFont val="Meiryo UI"/>
        <family val="3"/>
        <charset val="128"/>
      </rPr>
      <t>の観点それぞれについて記入してください。
　例）ローン審査AIでは、システム監視体制が不十分により「AIシステムが想定外の動作をする」、「審査者が十分な顧客対応をできなくなる」ことで、事業存続の問題になり、経営が進まず金銭的な被害に繋がる可能性があります。
　例）</t>
    </r>
    <r>
      <rPr>
        <b/>
        <sz val="12"/>
        <rFont val="Meiryo UI"/>
        <family val="3"/>
        <charset val="128"/>
      </rPr>
      <t>学習モデル</t>
    </r>
    <r>
      <rPr>
        <sz val="12"/>
        <rFont val="Meiryo UI"/>
        <family val="3"/>
        <charset val="128"/>
      </rPr>
      <t>が</t>
    </r>
    <r>
      <rPr>
        <b/>
        <sz val="12"/>
        <rFont val="Meiryo UI"/>
        <family val="3"/>
        <charset val="128"/>
      </rPr>
      <t>基本的な天候（晴れや曇り）のみを学習</t>
    </r>
    <r>
      <rPr>
        <sz val="12"/>
        <rFont val="Meiryo UI"/>
        <family val="3"/>
        <charset val="128"/>
      </rPr>
      <t>していた場合、想定外の天候のときに想定外の動作をする可能性があります（車両検知するはずが全く別のものを検知してしまう等）</t>
    </r>
    <rPh sb="188" eb="190">
      <t>シンタイ</t>
    </rPh>
    <rPh sb="199" eb="201">
      <t>シャカイ</t>
    </rPh>
    <rPh sb="314" eb="318">
      <t>ジギョウソンゾク</t>
    </rPh>
    <rPh sb="319" eb="321">
      <t>モンダイ</t>
    </rPh>
    <rPh sb="352" eb="353">
      <t>レイ</t>
    </rPh>
    <rPh sb="422" eb="423">
      <t>マッタ</t>
    </rPh>
    <rPh sb="424" eb="425">
      <t>ベツ</t>
    </rPh>
    <rPh sb="429" eb="431">
      <t>ケンチ</t>
    </rPh>
    <rPh sb="436" eb="437">
      <t>ナド</t>
    </rPh>
    <phoneticPr fontId="1"/>
  </si>
  <si>
    <r>
      <rPr>
        <b/>
        <sz val="12"/>
        <rFont val="Meiryo UI"/>
        <family val="3"/>
        <charset val="128"/>
      </rPr>
      <t>「どうなる（H列）」</t>
    </r>
    <r>
      <rPr>
        <sz val="12"/>
        <rFont val="Meiryo UI"/>
        <family val="3"/>
        <charset val="128"/>
      </rPr>
      <t>の欄の結果、何が起きるのか、AIシステムに生じる具体的な影響（異常動作等）を記入してください。
・一組の</t>
    </r>
    <r>
      <rPr>
        <b/>
        <sz val="12"/>
        <rFont val="Meiryo UI"/>
        <family val="3"/>
        <charset val="128"/>
      </rPr>
      <t>「誰に（何に）」「どうなる」</t>
    </r>
    <r>
      <rPr>
        <sz val="12"/>
        <rFont val="Meiryo UI"/>
        <family val="3"/>
        <charset val="128"/>
      </rPr>
      <t>に対し、複数の異常動作が想定される場合には、行（4行分）を追加してください。
　例えば、道路標識識別システムでは、「歩行者に」、「撮影された道路標識画像について標識種類に分類できない」ことで、「人身事故に繋がる」等があげられます。
・一組の</t>
    </r>
    <r>
      <rPr>
        <b/>
        <sz val="12"/>
        <rFont val="Meiryo UI"/>
        <family val="3"/>
        <charset val="128"/>
      </rPr>
      <t>「誰に（何に）」「どうなる」</t>
    </r>
    <r>
      <rPr>
        <sz val="12"/>
        <rFont val="Meiryo UI"/>
        <family val="3"/>
        <charset val="128"/>
      </rPr>
      <t>に対して複数の影響が考えられる場合、その中で最大の影響となるものは最低限記入してください。
　本分析は最大の影響を抽出するものであるため、最大の影響とならないものについては記入しなくても構いません。
　例えば、「路上の物品に」「撮影された道路標識画像について標識種類に分類できない」については、「路上のごみにぶつかる」、「柵にぶつかる」、「建築物にぶつかる」などが考えられますが、</t>
    </r>
    <r>
      <rPr>
        <b/>
        <sz val="12"/>
        <rFont val="Meiryo UI"/>
        <family val="3"/>
        <charset val="128"/>
      </rPr>
      <t>「建築物にぶつかる」</t>
    </r>
    <r>
      <rPr>
        <sz val="12"/>
        <rFont val="Meiryo UI"/>
        <family val="3"/>
        <charset val="128"/>
      </rPr>
      <t>が、最も大きな影響だと考えられるため、</t>
    </r>
    <r>
      <rPr>
        <u/>
        <sz val="12"/>
        <rFont val="Meiryo UI"/>
        <family val="3"/>
        <charset val="128"/>
      </rPr>
      <t>これは最低限記入</t>
    </r>
    <r>
      <rPr>
        <sz val="12"/>
        <rFont val="Meiryo UI"/>
        <family val="3"/>
        <charset val="128"/>
      </rPr>
      <t>してください。判断に迷うときは全て記入してください。</t>
    </r>
    <rPh sb="7" eb="8">
      <t>レツ</t>
    </rPh>
    <rPh sb="16" eb="17">
      <t>ナニ</t>
    </rPh>
    <rPh sb="18" eb="19">
      <t>オ</t>
    </rPh>
    <rPh sb="31" eb="32">
      <t>ショウ</t>
    </rPh>
    <rPh sb="34" eb="37">
      <t>グタイテキ</t>
    </rPh>
    <rPh sb="48" eb="50">
      <t>キニュウ</t>
    </rPh>
    <rPh sb="195" eb="197">
      <t>ヒトクミ</t>
    </rPh>
    <rPh sb="213" eb="214">
      <t>タイ</t>
    </rPh>
    <rPh sb="216" eb="218">
      <t>フクスウ</t>
    </rPh>
    <rPh sb="219" eb="221">
      <t>エイキョウ</t>
    </rPh>
    <rPh sb="222" eb="223">
      <t>カンガ</t>
    </rPh>
    <rPh sb="227" eb="229">
      <t>バアイ</t>
    </rPh>
    <rPh sb="232" eb="233">
      <t>ナカ</t>
    </rPh>
    <rPh sb="234" eb="236">
      <t>サイダイ</t>
    </rPh>
    <rPh sb="237" eb="239">
      <t>エイキョウ</t>
    </rPh>
    <rPh sb="245" eb="248">
      <t>サイテイゲン</t>
    </rPh>
    <rPh sb="248" eb="250">
      <t>キニュウ</t>
    </rPh>
    <rPh sb="313" eb="314">
      <t>タト</t>
    </rPh>
    <rPh sb="318" eb="320">
      <t>ロジョウ</t>
    </rPh>
    <rPh sb="321" eb="323">
      <t>ブッピン</t>
    </rPh>
    <rPh sb="360" eb="362">
      <t>ロジョウ</t>
    </rPh>
    <rPh sb="373" eb="374">
      <t>サク</t>
    </rPh>
    <rPh sb="382" eb="385">
      <t>ケンチクブツ</t>
    </rPh>
    <rPh sb="394" eb="395">
      <t>カンガ</t>
    </rPh>
    <rPh sb="403" eb="406">
      <t>ケンチクブツ</t>
    </rPh>
    <rPh sb="414" eb="415">
      <t>モット</t>
    </rPh>
    <rPh sb="416" eb="417">
      <t>オオ</t>
    </rPh>
    <rPh sb="419" eb="421">
      <t>エイキョウ</t>
    </rPh>
    <rPh sb="423" eb="424">
      <t>カンガ</t>
    </rPh>
    <rPh sb="434" eb="437">
      <t>サイテイゲン</t>
    </rPh>
    <rPh sb="437" eb="439">
      <t>キニュウ</t>
    </rPh>
    <rPh sb="446" eb="448">
      <t>ハンダン</t>
    </rPh>
    <rPh sb="449" eb="450">
      <t>マヨ</t>
    </rPh>
    <rPh sb="454" eb="455">
      <t>スベ</t>
    </rPh>
    <rPh sb="456" eb="458">
      <t>キニュウ</t>
    </rPh>
    <phoneticPr fontId="1"/>
  </si>
  <si>
    <r>
      <rPr>
        <b/>
        <sz val="12"/>
        <rFont val="Meiryo UI"/>
        <family val="3"/>
        <charset val="128"/>
      </rPr>
      <t>「「どうなる」により生じる具体的な影響（I列）」</t>
    </r>
    <r>
      <rPr>
        <sz val="12"/>
        <rFont val="Meiryo UI"/>
        <family val="3"/>
        <charset val="128"/>
      </rPr>
      <t>の欄の結果、どのような被害が起きるかを想像して記入してください。
・記入例のテーブルを参考に、左の欄の内容を考慮して記入してください。特に</t>
    </r>
    <r>
      <rPr>
        <b/>
        <sz val="12"/>
        <rFont val="Meiryo UI"/>
        <family val="3"/>
        <charset val="128"/>
      </rPr>
      <t>「誰に（何に）」</t>
    </r>
    <r>
      <rPr>
        <sz val="12"/>
        <rFont val="Meiryo UI"/>
        <family val="3"/>
        <charset val="128"/>
      </rPr>
      <t>の欄に注意し、起きることを想像して記入してください。
・想像する際には、</t>
    </r>
    <r>
      <rPr>
        <b/>
        <sz val="12"/>
        <rFont val="Meiryo UI"/>
        <family val="3"/>
        <charset val="128"/>
      </rPr>
      <t>「誰に（何に）」</t>
    </r>
    <r>
      <rPr>
        <sz val="12"/>
        <rFont val="Meiryo UI"/>
        <family val="3"/>
        <charset val="128"/>
      </rPr>
      <t>対して起きる被害のうち、最大のものを想定して記入してください。
・</t>
    </r>
    <r>
      <rPr>
        <b/>
        <sz val="12"/>
        <rFont val="Meiryo UI"/>
        <family val="3"/>
        <charset val="128"/>
      </rPr>
      <t>身体的被害、金銭被害、社会的被害（倫理的な問題も含む）、その他の被害</t>
    </r>
    <r>
      <rPr>
        <sz val="12"/>
        <rFont val="Meiryo UI"/>
        <family val="3"/>
        <charset val="128"/>
      </rPr>
      <t>の観点それぞれについて記入してください。
　例）</t>
    </r>
    <r>
      <rPr>
        <b/>
        <sz val="12"/>
        <rFont val="Meiryo UI"/>
        <family val="3"/>
        <charset val="128"/>
      </rPr>
      <t>自動運転の標識識別AI</t>
    </r>
    <r>
      <rPr>
        <sz val="12"/>
        <rFont val="Meiryo UI"/>
        <family val="3"/>
        <charset val="128"/>
      </rPr>
      <t>で想定被害者が</t>
    </r>
    <r>
      <rPr>
        <b/>
        <sz val="12"/>
        <rFont val="Meiryo UI"/>
        <family val="3"/>
        <charset val="128"/>
      </rPr>
      <t>歩行者</t>
    </r>
    <r>
      <rPr>
        <sz val="12"/>
        <rFont val="Meiryo UI"/>
        <family val="3"/>
        <charset val="128"/>
      </rPr>
      <t>の場合に想定される被害：
　　</t>
    </r>
    <r>
      <rPr>
        <b/>
        <sz val="12"/>
        <rFont val="Meiryo UI"/>
        <family val="3"/>
        <charset val="128"/>
      </rPr>
      <t>「事故を起こし人身事故を起こす」</t>
    </r>
    <r>
      <rPr>
        <sz val="12"/>
        <rFont val="Meiryo UI"/>
        <family val="3"/>
        <charset val="128"/>
      </rPr>
      <t>（身体的被害）、</t>
    </r>
    <r>
      <rPr>
        <b/>
        <sz val="12"/>
        <rFont val="Meiryo UI"/>
        <family val="3"/>
        <charset val="128"/>
      </rPr>
      <t>「保険の状況によっては通院費用がかかる」</t>
    </r>
    <r>
      <rPr>
        <sz val="12"/>
        <rFont val="Meiryo UI"/>
        <family val="3"/>
        <charset val="128"/>
      </rPr>
      <t>（金銭被害）、</t>
    </r>
    <r>
      <rPr>
        <b/>
        <sz val="12"/>
        <rFont val="Meiryo UI"/>
        <family val="3"/>
        <charset val="128"/>
      </rPr>
      <t>「なし」</t>
    </r>
    <r>
      <rPr>
        <sz val="12"/>
        <rFont val="Meiryo UI"/>
        <family val="3"/>
        <charset val="128"/>
      </rPr>
      <t>（その他の被害）</t>
    </r>
    <rPh sb="179" eb="181">
      <t>シンタイ</t>
    </rPh>
    <rPh sb="190" eb="192">
      <t>シャカイ</t>
    </rPh>
    <rPh sb="262" eb="264">
      <t>ソウテイ</t>
    </rPh>
    <rPh sb="267" eb="269">
      <t>ヒガイ</t>
    </rPh>
    <rPh sb="290" eb="292">
      <t>シンタイ</t>
    </rPh>
    <phoneticPr fontId="1"/>
  </si>
  <si>
    <r>
      <t>「誰が（B列）～どうなる（H列）」の欄の結果、どのような被害が起きるかを想像して記入してください。
・</t>
    </r>
    <r>
      <rPr>
        <b/>
        <sz val="12"/>
        <rFont val="Meiryo UI"/>
        <family val="3"/>
        <charset val="128"/>
      </rPr>
      <t>身体的被害、金銭被害、社会的被害、その他の被害</t>
    </r>
    <r>
      <rPr>
        <sz val="12"/>
        <rFont val="Meiryo UI"/>
        <family val="3"/>
        <charset val="128"/>
      </rPr>
      <t>の観点で記入してください。
　例）</t>
    </r>
    <r>
      <rPr>
        <b/>
        <sz val="12"/>
        <rFont val="Meiryo UI"/>
        <family val="3"/>
        <charset val="128"/>
      </rPr>
      <t>「なし」</t>
    </r>
    <r>
      <rPr>
        <sz val="12"/>
        <rFont val="Meiryo UI"/>
        <family val="3"/>
        <charset val="128"/>
      </rPr>
      <t>（身体的被害）、</t>
    </r>
    <r>
      <rPr>
        <b/>
        <sz val="12"/>
        <rFont val="Meiryo UI"/>
        <family val="3"/>
        <charset val="128"/>
      </rPr>
      <t>「モデルを無料で利用される」「モデル訓練の工数が無駄になる」「モデルを使ってサービス展開される」</t>
    </r>
    <r>
      <rPr>
        <sz val="12"/>
        <rFont val="Meiryo UI"/>
        <family val="3"/>
        <charset val="128"/>
      </rPr>
      <t>（金銭的被害）、</t>
    </r>
    <r>
      <rPr>
        <b/>
        <sz val="12"/>
        <rFont val="Meiryo UI"/>
        <family val="3"/>
        <charset val="128"/>
      </rPr>
      <t>「なし」</t>
    </r>
    <r>
      <rPr>
        <sz val="12"/>
        <rFont val="Meiryo UI"/>
        <family val="3"/>
        <charset val="128"/>
      </rPr>
      <t>（社会的被害）</t>
    </r>
    <rPh sb="52" eb="57">
      <t>シンタイテキヒガイ</t>
    </rPh>
    <rPh sb="58" eb="62">
      <t>キンセンヒガイ</t>
    </rPh>
    <rPh sb="63" eb="68">
      <t>シャカイテキヒガイ</t>
    </rPh>
    <rPh sb="71" eb="72">
      <t>タ</t>
    </rPh>
    <rPh sb="73" eb="75">
      <t>ヒガイ</t>
    </rPh>
    <rPh sb="76" eb="78">
      <t>カンテン</t>
    </rPh>
    <rPh sb="79" eb="81">
      <t>キニュウ</t>
    </rPh>
    <rPh sb="98" eb="103">
      <t>シンタイテキヒガイ</t>
    </rPh>
    <rPh sb="110" eb="112">
      <t>ムリョウ</t>
    </rPh>
    <rPh sb="113" eb="115">
      <t>リヨウ</t>
    </rPh>
    <rPh sb="123" eb="125">
      <t>クンレン</t>
    </rPh>
    <rPh sb="126" eb="128">
      <t>コウスウ</t>
    </rPh>
    <rPh sb="129" eb="131">
      <t>ムダ</t>
    </rPh>
    <rPh sb="140" eb="141">
      <t>ツカ</t>
    </rPh>
    <rPh sb="147" eb="149">
      <t>テンカイ</t>
    </rPh>
    <rPh sb="154" eb="159">
      <t>キンセンテキヒガイ</t>
    </rPh>
    <rPh sb="166" eb="171">
      <t>シャカイテキヒガイ</t>
    </rPh>
    <phoneticPr fontId="1"/>
  </si>
  <si>
    <r>
      <t xml:space="preserve">「誰が（B列）～どうなる（H列）」の欄の結果、どのような被害が起きるかを想像して記入してください。
</t>
    </r>
    <r>
      <rPr>
        <b/>
        <sz val="12"/>
        <rFont val="Meiryo UI"/>
        <family val="3"/>
        <charset val="128"/>
      </rPr>
      <t>・身体的被害、金銭被害、社会的被害、その他の被害</t>
    </r>
    <r>
      <rPr>
        <sz val="12"/>
        <rFont val="Meiryo UI"/>
        <family val="3"/>
        <charset val="128"/>
      </rPr>
      <t>の観点で記入してください。
　例）</t>
    </r>
    <r>
      <rPr>
        <b/>
        <sz val="12"/>
        <rFont val="Meiryo UI"/>
        <family val="3"/>
        <charset val="128"/>
      </rPr>
      <t>「なし」</t>
    </r>
    <r>
      <rPr>
        <sz val="12"/>
        <rFont val="Meiryo UI"/>
        <family val="3"/>
        <charset val="128"/>
      </rPr>
      <t>（身体的被害）、</t>
    </r>
    <r>
      <rPr>
        <b/>
        <sz val="12"/>
        <rFont val="Meiryo UI"/>
        <family val="3"/>
        <charset val="128"/>
      </rPr>
      <t>「データ提供会社に損害賠償を請求される」</t>
    </r>
    <r>
      <rPr>
        <sz val="12"/>
        <rFont val="Meiryo UI"/>
        <family val="3"/>
        <charset val="128"/>
      </rPr>
      <t>（金銭的被害）、</t>
    </r>
    <r>
      <rPr>
        <b/>
        <sz val="12"/>
        <rFont val="Meiryo UI"/>
        <family val="3"/>
        <charset val="128"/>
      </rPr>
      <t>「訓練データに含まれる人に訴訟を起こされる」</t>
    </r>
    <r>
      <rPr>
        <sz val="12"/>
        <rFont val="Meiryo UI"/>
        <family val="3"/>
        <charset val="128"/>
      </rPr>
      <t>（社会的被害）</t>
    </r>
    <rPh sb="18" eb="19">
      <t>ラン</t>
    </rPh>
    <rPh sb="20" eb="22">
      <t>ケッカ</t>
    </rPh>
    <rPh sb="28" eb="30">
      <t>ヒガイ</t>
    </rPh>
    <rPh sb="31" eb="32">
      <t>オ</t>
    </rPh>
    <rPh sb="36" eb="38">
      <t>ソウゾウ</t>
    </rPh>
    <rPh sb="40" eb="42">
      <t>キニュウ</t>
    </rPh>
    <rPh sb="52" eb="57">
      <t>シンタイテキヒガイ</t>
    </rPh>
    <rPh sb="58" eb="62">
      <t>キンセンヒガイ</t>
    </rPh>
    <rPh sb="66" eb="68">
      <t>ヒガイ</t>
    </rPh>
    <rPh sb="71" eb="72">
      <t>タ</t>
    </rPh>
    <rPh sb="73" eb="75">
      <t>ヒガイ</t>
    </rPh>
    <rPh sb="76" eb="78">
      <t>カンテン</t>
    </rPh>
    <rPh sb="79" eb="81">
      <t>キニュウ</t>
    </rPh>
    <rPh sb="90" eb="91">
      <t>タト</t>
    </rPh>
    <rPh sb="97" eb="102">
      <t>シンタイテキヒガイ</t>
    </rPh>
    <rPh sb="108" eb="112">
      <t>テイキョウガイシャ</t>
    </rPh>
    <rPh sb="113" eb="117">
      <t>ソンガイバイショウ</t>
    </rPh>
    <rPh sb="118" eb="120">
      <t>セイキュウ</t>
    </rPh>
    <rPh sb="125" eb="130">
      <t>キンセンテキヒガイ</t>
    </rPh>
    <rPh sb="133" eb="135">
      <t>クンレン</t>
    </rPh>
    <rPh sb="139" eb="140">
      <t>フク</t>
    </rPh>
    <rPh sb="145" eb="147">
      <t>ソショウ</t>
    </rPh>
    <rPh sb="148" eb="149">
      <t>オ</t>
    </rPh>
    <phoneticPr fontId="1"/>
  </si>
  <si>
    <r>
      <t>「誰が（B列）～どうなる（H列）」の欄を見てどのような被害が起きるかを想像して記入してください。
・記入例のテーブルを参考に、左の欄の内容を考慮して記入してください。特に</t>
    </r>
    <r>
      <rPr>
        <b/>
        <sz val="12"/>
        <rFont val="Meiryo UI"/>
        <family val="3"/>
        <charset val="128"/>
      </rPr>
      <t>「誰に（何に）」</t>
    </r>
    <r>
      <rPr>
        <sz val="12"/>
        <rFont val="Meiryo UI"/>
        <family val="3"/>
        <charset val="128"/>
      </rPr>
      <t>の欄に注意し、起きることを想像して記入してください。
・想像する際には、</t>
    </r>
    <r>
      <rPr>
        <b/>
        <sz val="12"/>
        <rFont val="Meiryo UI"/>
        <family val="3"/>
        <charset val="128"/>
      </rPr>
      <t>「誰に（何に）」</t>
    </r>
    <r>
      <rPr>
        <sz val="12"/>
        <rFont val="Meiryo UI"/>
        <family val="3"/>
        <charset val="128"/>
      </rPr>
      <t>対して起きる被害のうち、</t>
    </r>
    <r>
      <rPr>
        <b/>
        <sz val="12"/>
        <rFont val="Meiryo UI"/>
        <family val="3"/>
        <charset val="128"/>
      </rPr>
      <t>最大のもの</t>
    </r>
    <r>
      <rPr>
        <sz val="12"/>
        <rFont val="Meiryo UI"/>
        <family val="3"/>
        <charset val="128"/>
      </rPr>
      <t>を想定して記入してください。
・</t>
    </r>
    <r>
      <rPr>
        <b/>
        <sz val="12"/>
        <rFont val="Meiryo UI"/>
        <family val="3"/>
        <charset val="128"/>
      </rPr>
      <t>身体的被害、金銭被害、社会的被害（倫理的な問題も含む）、その他の被害</t>
    </r>
    <r>
      <rPr>
        <sz val="12"/>
        <rFont val="Meiryo UI"/>
        <family val="3"/>
        <charset val="128"/>
      </rPr>
      <t>の観点それぞれについて記入してください。
　例）</t>
    </r>
    <r>
      <rPr>
        <b/>
        <sz val="12"/>
        <rFont val="Meiryo UI"/>
        <family val="3"/>
        <charset val="128"/>
      </rPr>
      <t>生成AIを用いたチャットシステム</t>
    </r>
    <r>
      <rPr>
        <sz val="12"/>
        <rFont val="Meiryo UI"/>
        <family val="3"/>
        <charset val="128"/>
      </rPr>
      <t>で</t>
    </r>
    <r>
      <rPr>
        <b/>
        <sz val="12"/>
        <rFont val="Meiryo UI"/>
        <family val="3"/>
        <charset val="128"/>
      </rPr>
      <t>想定被害者がユーザ</t>
    </r>
    <r>
      <rPr>
        <sz val="12"/>
        <rFont val="Meiryo UI"/>
        <family val="3"/>
        <charset val="128"/>
      </rPr>
      <t>の場合に想定される被害：
　　</t>
    </r>
    <r>
      <rPr>
        <b/>
        <sz val="12"/>
        <rFont val="Meiryo UI"/>
        <family val="3"/>
        <charset val="128"/>
      </rPr>
      <t>「なし」</t>
    </r>
    <r>
      <rPr>
        <sz val="12"/>
        <rFont val="Meiryo UI"/>
        <family val="3"/>
        <charset val="128"/>
      </rPr>
      <t>（身体的被害）、</t>
    </r>
    <r>
      <rPr>
        <b/>
        <sz val="12"/>
        <rFont val="Meiryo UI"/>
        <family val="3"/>
        <charset val="128"/>
      </rPr>
      <t>「なし」</t>
    </r>
    <r>
      <rPr>
        <sz val="12"/>
        <rFont val="Meiryo UI"/>
        <family val="3"/>
        <charset val="128"/>
      </rPr>
      <t>（金銭被害）、</t>
    </r>
    <r>
      <rPr>
        <b/>
        <sz val="12"/>
        <rFont val="Meiryo UI"/>
        <family val="3"/>
        <charset val="128"/>
      </rPr>
      <t>「プライバシ情報が漏洩してしまったことで精神的に悩む」</t>
    </r>
    <r>
      <rPr>
        <sz val="12"/>
        <rFont val="Meiryo UI"/>
        <family val="3"/>
        <charset val="128"/>
      </rPr>
      <t>（社会的被害）、</t>
    </r>
    <r>
      <rPr>
        <b/>
        <sz val="12"/>
        <rFont val="Meiryo UI"/>
        <family val="3"/>
        <charset val="128"/>
      </rPr>
      <t>「個人情報保護法に抵触する」</t>
    </r>
    <r>
      <rPr>
        <sz val="12"/>
        <rFont val="Meiryo UI"/>
        <family val="3"/>
        <charset val="128"/>
      </rPr>
      <t>（社会的被害）、</t>
    </r>
    <r>
      <rPr>
        <b/>
        <sz val="12"/>
        <rFont val="Meiryo UI"/>
        <family val="3"/>
        <charset val="128"/>
      </rPr>
      <t>「なし」</t>
    </r>
    <r>
      <rPr>
        <sz val="12"/>
        <rFont val="Meiryo UI"/>
        <family val="3"/>
        <charset val="128"/>
      </rPr>
      <t>（その他の被害）</t>
    </r>
    <rPh sb="18" eb="19">
      <t>ラン</t>
    </rPh>
    <rPh sb="20" eb="21">
      <t>ミ</t>
    </rPh>
    <rPh sb="171" eb="173">
      <t>シンタイ</t>
    </rPh>
    <rPh sb="182" eb="185">
      <t>シャカイテキ</t>
    </rPh>
    <rPh sb="229" eb="231">
      <t>セイセイ</t>
    </rPh>
    <rPh sb="234" eb="235">
      <t>モチ</t>
    </rPh>
    <rPh sb="259" eb="261">
      <t>ソウテイ</t>
    </rPh>
    <rPh sb="264" eb="266">
      <t>ヒガイ</t>
    </rPh>
    <rPh sb="275" eb="277">
      <t>シンタイ</t>
    </rPh>
    <rPh sb="299" eb="301">
      <t>ジョウホウ</t>
    </rPh>
    <rPh sb="302" eb="304">
      <t>ロウエイ</t>
    </rPh>
    <rPh sb="313" eb="316">
      <t>セイシンテキ</t>
    </rPh>
    <rPh sb="317" eb="318">
      <t>ナヤ</t>
    </rPh>
    <rPh sb="337" eb="339">
      <t>テイショク</t>
    </rPh>
    <rPh sb="343" eb="346">
      <t>シャカイテキ</t>
    </rPh>
    <phoneticPr fontId="1"/>
  </si>
  <si>
    <r>
      <t>「誰が（B列）～どうなる（H列）」の欄の結果、どのような被害が起きるかを想像して記入してください。
・記入例のテーブルを参考に、左の欄の内容を考慮して記入してください。特に</t>
    </r>
    <r>
      <rPr>
        <b/>
        <sz val="12"/>
        <rFont val="Meiryo UI"/>
        <family val="3"/>
        <charset val="128"/>
      </rPr>
      <t>「誰に（何に）」</t>
    </r>
    <r>
      <rPr>
        <sz val="12"/>
        <rFont val="Meiryo UI"/>
        <family val="3"/>
        <charset val="128"/>
      </rPr>
      <t>の欄に注意し、起きることを想像して記入してください。
・想像する際には、</t>
    </r>
    <r>
      <rPr>
        <b/>
        <sz val="12"/>
        <rFont val="Meiryo UI"/>
        <family val="3"/>
        <charset val="128"/>
      </rPr>
      <t>「誰に（何に）」</t>
    </r>
    <r>
      <rPr>
        <sz val="12"/>
        <rFont val="Meiryo UI"/>
        <family val="3"/>
        <charset val="128"/>
      </rPr>
      <t>対して起きる被害のうち、</t>
    </r>
    <r>
      <rPr>
        <b/>
        <sz val="12"/>
        <rFont val="Meiryo UI"/>
        <family val="3"/>
        <charset val="128"/>
      </rPr>
      <t>最大のもの</t>
    </r>
    <r>
      <rPr>
        <sz val="12"/>
        <rFont val="Meiryo UI"/>
        <family val="3"/>
        <charset val="128"/>
      </rPr>
      <t>を想定して記入してください。
・</t>
    </r>
    <r>
      <rPr>
        <b/>
        <sz val="12"/>
        <rFont val="Meiryo UI"/>
        <family val="3"/>
        <charset val="128"/>
      </rPr>
      <t>身体的被害、金銭被害、社会的被害（倫理的な問題も含む）、その他の被害</t>
    </r>
    <r>
      <rPr>
        <sz val="12"/>
        <rFont val="Meiryo UI"/>
        <family val="3"/>
        <charset val="128"/>
      </rPr>
      <t>の観点それぞれについて記入してください。
　例）</t>
    </r>
    <r>
      <rPr>
        <b/>
        <sz val="12"/>
        <rFont val="Meiryo UI"/>
        <family val="3"/>
        <charset val="128"/>
      </rPr>
      <t>顧客サービスチャットボット</t>
    </r>
    <r>
      <rPr>
        <sz val="12"/>
        <rFont val="Meiryo UI"/>
        <family val="3"/>
        <charset val="128"/>
      </rPr>
      <t>で</t>
    </r>
    <r>
      <rPr>
        <b/>
        <sz val="12"/>
        <rFont val="Meiryo UI"/>
        <family val="3"/>
        <charset val="128"/>
      </rPr>
      <t>想定被害者がサービス提供者</t>
    </r>
    <r>
      <rPr>
        <sz val="12"/>
        <rFont val="Meiryo UI"/>
        <family val="3"/>
        <charset val="128"/>
      </rPr>
      <t>の場合に想定される被害：
　　</t>
    </r>
    <r>
      <rPr>
        <b/>
        <sz val="12"/>
        <rFont val="Meiryo UI"/>
        <family val="3"/>
        <charset val="128"/>
      </rPr>
      <t>「なし」</t>
    </r>
    <r>
      <rPr>
        <sz val="12"/>
        <rFont val="Meiryo UI"/>
        <family val="3"/>
        <charset val="128"/>
      </rPr>
      <t>（身体的被害）、</t>
    </r>
    <r>
      <rPr>
        <b/>
        <sz val="12"/>
        <rFont val="Meiryo UI"/>
        <family val="3"/>
        <charset val="128"/>
      </rPr>
      <t>「チャットボットを使ってもらえず、有人サポートに頼むことで人件費がかかる」</t>
    </r>
    <r>
      <rPr>
        <sz val="12"/>
        <rFont val="Meiryo UI"/>
        <family val="3"/>
        <charset val="128"/>
      </rPr>
      <t>（金銭被害）、</t>
    </r>
    <r>
      <rPr>
        <b/>
        <sz val="12"/>
        <rFont val="Meiryo UI"/>
        <family val="3"/>
        <charset val="128"/>
      </rPr>
      <t>「なし」</t>
    </r>
    <r>
      <rPr>
        <sz val="12"/>
        <rFont val="Meiryo UI"/>
        <family val="3"/>
        <charset val="128"/>
      </rPr>
      <t>（社会的被害）、</t>
    </r>
    <r>
      <rPr>
        <b/>
        <sz val="12"/>
        <rFont val="Meiryo UI"/>
        <family val="3"/>
        <charset val="128"/>
      </rPr>
      <t>「なし」</t>
    </r>
    <r>
      <rPr>
        <sz val="12"/>
        <rFont val="Meiryo UI"/>
        <family val="3"/>
        <charset val="128"/>
      </rPr>
      <t>（その他の被害）</t>
    </r>
    <rPh sb="172" eb="174">
      <t>シンタイ</t>
    </rPh>
    <rPh sb="183" eb="185">
      <t>シャカイ</t>
    </rPh>
    <rPh sb="230" eb="232">
      <t>コキャク</t>
    </rPh>
    <rPh sb="254" eb="257">
      <t>テイキョウシャ</t>
    </rPh>
    <rPh sb="261" eb="263">
      <t>ソウテイ</t>
    </rPh>
    <rPh sb="266" eb="268">
      <t>ヒガイ</t>
    </rPh>
    <rPh sb="277" eb="279">
      <t>シンタイ</t>
    </rPh>
    <phoneticPr fontId="1"/>
  </si>
  <si>
    <r>
      <t>「誰が（B列）～どうなる（H列）」の欄の結果、どのような被害が起きるかを想像して記入してください。
・記入例のテーブルを参考に、左の欄の内容を考慮して記入してください。特に</t>
    </r>
    <r>
      <rPr>
        <b/>
        <sz val="12"/>
        <rFont val="Meiryo UI"/>
        <family val="3"/>
        <charset val="128"/>
      </rPr>
      <t>「誰に（何に）」</t>
    </r>
    <r>
      <rPr>
        <sz val="12"/>
        <rFont val="Meiryo UI"/>
        <family val="3"/>
        <charset val="128"/>
      </rPr>
      <t>の欄に注意し、起きることを想像して記入してください。
・想像する際には、</t>
    </r>
    <r>
      <rPr>
        <b/>
        <sz val="12"/>
        <rFont val="Meiryo UI"/>
        <family val="3"/>
        <charset val="128"/>
      </rPr>
      <t>「誰に（何に）」</t>
    </r>
    <r>
      <rPr>
        <sz val="12"/>
        <rFont val="Meiryo UI"/>
        <family val="3"/>
        <charset val="128"/>
      </rPr>
      <t>対して起きる被害のうち、</t>
    </r>
    <r>
      <rPr>
        <b/>
        <sz val="12"/>
        <rFont val="Meiryo UI"/>
        <family val="3"/>
        <charset val="128"/>
      </rPr>
      <t>最大のもの</t>
    </r>
    <r>
      <rPr>
        <sz val="12"/>
        <rFont val="Meiryo UI"/>
        <family val="3"/>
        <charset val="128"/>
      </rPr>
      <t>を想定して記入してください。
・</t>
    </r>
    <r>
      <rPr>
        <b/>
        <sz val="12"/>
        <rFont val="Meiryo UI"/>
        <family val="3"/>
        <charset val="128"/>
      </rPr>
      <t>身体的被害、金銭被害、社会的被害（倫理的な問題も含む）、その他の被害</t>
    </r>
    <r>
      <rPr>
        <sz val="12"/>
        <rFont val="Meiryo UI"/>
        <family val="3"/>
        <charset val="128"/>
      </rPr>
      <t>の観点それぞれについて記入してください。
　例）</t>
    </r>
    <r>
      <rPr>
        <b/>
        <sz val="12"/>
        <rFont val="Meiryo UI"/>
        <family val="3"/>
        <charset val="128"/>
      </rPr>
      <t>株価傾向予測AI</t>
    </r>
    <r>
      <rPr>
        <sz val="12"/>
        <rFont val="Meiryo UI"/>
        <family val="3"/>
        <charset val="128"/>
      </rPr>
      <t>で</t>
    </r>
    <r>
      <rPr>
        <b/>
        <sz val="12"/>
        <rFont val="Meiryo UI"/>
        <family val="3"/>
        <charset val="128"/>
      </rPr>
      <t>想定被害者がユーザ</t>
    </r>
    <r>
      <rPr>
        <sz val="12"/>
        <rFont val="Meiryo UI"/>
        <family val="3"/>
        <charset val="128"/>
      </rPr>
      <t>の場合、</t>
    </r>
    <r>
      <rPr>
        <b/>
        <sz val="12"/>
        <rFont val="Meiryo UI"/>
        <family val="3"/>
        <charset val="128"/>
      </rPr>
      <t>購入売却の判断を全て任せる</t>
    </r>
    <r>
      <rPr>
        <sz val="12"/>
        <rFont val="Meiryo UI"/>
        <family val="3"/>
        <charset val="128"/>
      </rPr>
      <t>ことにより、想定される被害は：
　　</t>
    </r>
    <r>
      <rPr>
        <b/>
        <sz val="12"/>
        <rFont val="Meiryo UI"/>
        <family val="3"/>
        <charset val="128"/>
      </rPr>
      <t>「なし」</t>
    </r>
    <r>
      <rPr>
        <sz val="12"/>
        <rFont val="Meiryo UI"/>
        <family val="3"/>
        <charset val="128"/>
      </rPr>
      <t>（身体的被害）、</t>
    </r>
    <r>
      <rPr>
        <b/>
        <sz val="12"/>
        <rFont val="Meiryo UI"/>
        <family val="3"/>
        <charset val="128"/>
      </rPr>
      <t>「判断ミスによる膨大な金銭損害」</t>
    </r>
    <r>
      <rPr>
        <sz val="12"/>
        <rFont val="Meiryo UI"/>
        <family val="3"/>
        <charset val="128"/>
      </rPr>
      <t>（金銭被害）、</t>
    </r>
    <r>
      <rPr>
        <b/>
        <sz val="12"/>
        <rFont val="Meiryo UI"/>
        <family val="3"/>
        <charset val="128"/>
      </rPr>
      <t>「なし」</t>
    </r>
    <r>
      <rPr>
        <sz val="12"/>
        <rFont val="Meiryo UI"/>
        <family val="3"/>
        <charset val="128"/>
      </rPr>
      <t>（社会的被害）、</t>
    </r>
    <r>
      <rPr>
        <b/>
        <sz val="12"/>
        <rFont val="Meiryo UI"/>
        <family val="3"/>
        <charset val="128"/>
      </rPr>
      <t>「なし」</t>
    </r>
    <r>
      <rPr>
        <sz val="12"/>
        <rFont val="Meiryo UI"/>
        <family val="3"/>
        <charset val="128"/>
      </rPr>
      <t>（その他の被害）</t>
    </r>
    <rPh sb="172" eb="174">
      <t>シンタイ</t>
    </rPh>
    <rPh sb="183" eb="185">
      <t>シャカイ</t>
    </rPh>
    <rPh sb="258" eb="259">
      <t>トク</t>
    </rPh>
    <rPh sb="263" eb="265">
      <t>シンタイ</t>
    </rPh>
    <rPh sb="271" eb="273">
      <t>ソウテイ</t>
    </rPh>
    <rPh sb="276" eb="278">
      <t>ヒガイ</t>
    </rPh>
    <phoneticPr fontId="1"/>
  </si>
  <si>
    <r>
      <t>「誰が（B列）～どうなる（H列）」の欄の結果、どのような被害が起きるかを想像して記入してください。
・記入例のテーブルを参考に、左の欄の内容を考慮して記入してください。特に</t>
    </r>
    <r>
      <rPr>
        <b/>
        <sz val="12"/>
        <rFont val="Meiryo UI"/>
        <family val="3"/>
        <charset val="128"/>
      </rPr>
      <t>「誰に（何に）」</t>
    </r>
    <r>
      <rPr>
        <sz val="12"/>
        <rFont val="Meiryo UI"/>
        <family val="3"/>
        <charset val="128"/>
      </rPr>
      <t>の欄に注意し、起きることを想像して記入してください。
・想像する際には、</t>
    </r>
    <r>
      <rPr>
        <b/>
        <sz val="12"/>
        <rFont val="Meiryo UI"/>
        <family val="3"/>
        <charset val="128"/>
      </rPr>
      <t>「誰に（何に）」</t>
    </r>
    <r>
      <rPr>
        <sz val="12"/>
        <rFont val="Meiryo UI"/>
        <family val="3"/>
        <charset val="128"/>
      </rPr>
      <t>対して起きる被害のうち、最大のものを想定して記入してください。
・</t>
    </r>
    <r>
      <rPr>
        <b/>
        <sz val="12"/>
        <rFont val="Meiryo UI"/>
        <family val="3"/>
        <charset val="128"/>
      </rPr>
      <t>身体的被害、金銭被害、社会的被害（倫理的な問題も含む）、その他の被害</t>
    </r>
    <r>
      <rPr>
        <sz val="12"/>
        <rFont val="Meiryo UI"/>
        <family val="3"/>
        <charset val="128"/>
      </rPr>
      <t>の観点それぞれについて記入してください。
　例）</t>
    </r>
    <r>
      <rPr>
        <b/>
        <sz val="12"/>
        <rFont val="Meiryo UI"/>
        <family val="3"/>
        <charset val="128"/>
      </rPr>
      <t>株価傾向予測AI</t>
    </r>
    <r>
      <rPr>
        <sz val="12"/>
        <rFont val="Meiryo UI"/>
        <family val="3"/>
        <charset val="128"/>
      </rPr>
      <t>では、</t>
    </r>
    <r>
      <rPr>
        <b/>
        <sz val="12"/>
        <rFont val="Meiryo UI"/>
        <family val="3"/>
        <charset val="128"/>
      </rPr>
      <t>購入売却の判断にAIを利用しない</t>
    </r>
    <r>
      <rPr>
        <sz val="12"/>
        <rFont val="Meiryo UI"/>
        <family val="3"/>
        <charset val="128"/>
      </rPr>
      <t>ことによる想定被害は：
　　</t>
    </r>
    <r>
      <rPr>
        <b/>
        <sz val="12"/>
        <rFont val="Meiryo UI"/>
        <family val="3"/>
        <charset val="128"/>
      </rPr>
      <t>「なし」</t>
    </r>
    <r>
      <rPr>
        <sz val="12"/>
        <rFont val="Meiryo UI"/>
        <family val="3"/>
        <charset val="128"/>
      </rPr>
      <t>（身体的被害）、</t>
    </r>
    <r>
      <rPr>
        <b/>
        <sz val="12"/>
        <rFont val="Meiryo UI"/>
        <family val="3"/>
        <charset val="128"/>
      </rPr>
      <t>「判断ミスによる膨大な金銭損害」</t>
    </r>
    <r>
      <rPr>
        <sz val="12"/>
        <rFont val="Meiryo UI"/>
        <family val="3"/>
        <charset val="128"/>
      </rPr>
      <t>（金銭被害）、</t>
    </r>
    <r>
      <rPr>
        <b/>
        <sz val="12"/>
        <rFont val="Meiryo UI"/>
        <family val="3"/>
        <charset val="128"/>
      </rPr>
      <t>「なし」</t>
    </r>
    <r>
      <rPr>
        <sz val="12"/>
        <rFont val="Meiryo UI"/>
        <family val="3"/>
        <charset val="128"/>
      </rPr>
      <t>（社会的被害）、</t>
    </r>
    <r>
      <rPr>
        <b/>
        <sz val="12"/>
        <rFont val="Meiryo UI"/>
        <family val="3"/>
        <charset val="128"/>
      </rPr>
      <t>「なし」</t>
    </r>
    <r>
      <rPr>
        <sz val="12"/>
        <rFont val="Meiryo UI"/>
        <family val="3"/>
        <charset val="128"/>
      </rPr>
      <t>（その他の被害）</t>
    </r>
    <rPh sb="172" eb="174">
      <t>シンタイ</t>
    </rPh>
    <rPh sb="183" eb="185">
      <t>シャカイ</t>
    </rPh>
    <rPh sb="252" eb="254">
      <t>リヨウ</t>
    </rPh>
    <rPh sb="262" eb="264">
      <t>ソウテイ</t>
    </rPh>
    <rPh sb="264" eb="266">
      <t>ヒガイ</t>
    </rPh>
    <rPh sb="276" eb="278">
      <t>シンタイ</t>
    </rPh>
    <phoneticPr fontId="1"/>
  </si>
  <si>
    <r>
      <t>「誰が（B列）～どうなる（H列）」の欄の結果、どのような被害が起きるかを想像して記入してください。
・記入例のテーブルを参考に、左の欄の内容を考慮して記入してください。特に</t>
    </r>
    <r>
      <rPr>
        <b/>
        <sz val="12"/>
        <rFont val="Meiryo UI"/>
        <family val="3"/>
        <charset val="128"/>
      </rPr>
      <t>「誰に（何に）」</t>
    </r>
    <r>
      <rPr>
        <sz val="12"/>
        <rFont val="Meiryo UI"/>
        <family val="3"/>
        <charset val="128"/>
      </rPr>
      <t>の欄に注意し、起きることを想像して記入してください。
・想像する際には、</t>
    </r>
    <r>
      <rPr>
        <b/>
        <sz val="12"/>
        <rFont val="Meiryo UI"/>
        <family val="3"/>
        <charset val="128"/>
      </rPr>
      <t>「誰に（何に）」</t>
    </r>
    <r>
      <rPr>
        <sz val="12"/>
        <rFont val="Meiryo UI"/>
        <family val="3"/>
        <charset val="128"/>
      </rPr>
      <t>対して起きる被害のうち、</t>
    </r>
    <r>
      <rPr>
        <b/>
        <sz val="12"/>
        <rFont val="Meiryo UI"/>
        <family val="3"/>
        <charset val="128"/>
      </rPr>
      <t>最大のもの</t>
    </r>
    <r>
      <rPr>
        <sz val="12"/>
        <rFont val="Meiryo UI"/>
        <family val="3"/>
        <charset val="128"/>
      </rPr>
      <t>を想定して記入してください。
・</t>
    </r>
    <r>
      <rPr>
        <b/>
        <sz val="12"/>
        <rFont val="Meiryo UI"/>
        <family val="3"/>
        <charset val="128"/>
      </rPr>
      <t>身体的被害、金銭被害、社会的被害（倫理的な問題も含む）、その他の被害</t>
    </r>
    <r>
      <rPr>
        <sz val="12"/>
        <rFont val="Meiryo UI"/>
        <family val="3"/>
        <charset val="128"/>
      </rPr>
      <t>の観点それぞれについて記入してください。
　例）</t>
    </r>
    <r>
      <rPr>
        <b/>
        <sz val="12"/>
        <rFont val="Meiryo UI"/>
        <family val="3"/>
        <charset val="128"/>
      </rPr>
      <t>株価傾向予測AI</t>
    </r>
    <r>
      <rPr>
        <sz val="12"/>
        <rFont val="Meiryo UI"/>
        <family val="3"/>
        <charset val="128"/>
      </rPr>
      <t>で</t>
    </r>
    <r>
      <rPr>
        <b/>
        <sz val="12"/>
        <rFont val="Meiryo UI"/>
        <family val="3"/>
        <charset val="128"/>
      </rPr>
      <t>想定被害者がユーザ</t>
    </r>
    <r>
      <rPr>
        <sz val="12"/>
        <rFont val="Meiryo UI"/>
        <family val="3"/>
        <charset val="128"/>
      </rPr>
      <t>で、</t>
    </r>
    <r>
      <rPr>
        <b/>
        <sz val="12"/>
        <rFont val="Meiryo UI"/>
        <family val="3"/>
        <charset val="128"/>
      </rPr>
      <t>サポートが不十分である</t>
    </r>
    <r>
      <rPr>
        <sz val="12"/>
        <rFont val="Meiryo UI"/>
        <family val="3"/>
        <charset val="128"/>
      </rPr>
      <t>ことで想定される被害：
　　</t>
    </r>
    <r>
      <rPr>
        <b/>
        <sz val="12"/>
        <rFont val="Meiryo UI"/>
        <family val="3"/>
        <charset val="128"/>
      </rPr>
      <t>「なし」</t>
    </r>
    <r>
      <rPr>
        <sz val="12"/>
        <rFont val="Meiryo UI"/>
        <family val="3"/>
        <charset val="128"/>
      </rPr>
      <t>（身体的被害）、</t>
    </r>
    <r>
      <rPr>
        <b/>
        <sz val="12"/>
        <rFont val="Meiryo UI"/>
        <family val="3"/>
        <charset val="128"/>
      </rPr>
      <t>「顧客の喪失による金銭損害」</t>
    </r>
    <r>
      <rPr>
        <sz val="12"/>
        <rFont val="Meiryo UI"/>
        <family val="3"/>
        <charset val="128"/>
      </rPr>
      <t>（金銭被害）、</t>
    </r>
    <r>
      <rPr>
        <b/>
        <sz val="12"/>
        <rFont val="Meiryo UI"/>
        <family val="3"/>
        <charset val="128"/>
      </rPr>
      <t>「なし」</t>
    </r>
    <r>
      <rPr>
        <sz val="12"/>
        <rFont val="Meiryo UI"/>
        <family val="3"/>
        <charset val="128"/>
      </rPr>
      <t>（社会的被害）、</t>
    </r>
    <r>
      <rPr>
        <b/>
        <sz val="12"/>
        <rFont val="Meiryo UI"/>
        <family val="3"/>
        <charset val="128"/>
      </rPr>
      <t>「なし」</t>
    </r>
    <r>
      <rPr>
        <sz val="12"/>
        <rFont val="Meiryo UI"/>
        <family val="3"/>
        <charset val="128"/>
      </rPr>
      <t>（その他の被害）</t>
    </r>
    <rPh sb="172" eb="174">
      <t>シンタイ</t>
    </rPh>
    <rPh sb="183" eb="185">
      <t>シャカイ</t>
    </rPh>
    <rPh sb="255" eb="258">
      <t>フジュウブン</t>
    </rPh>
    <rPh sb="264" eb="266">
      <t>ソウテイ</t>
    </rPh>
    <rPh sb="269" eb="271">
      <t>ヒガイ</t>
    </rPh>
    <rPh sb="280" eb="282">
      <t>シンタイ</t>
    </rPh>
    <rPh sb="288" eb="290">
      <t>コキャク</t>
    </rPh>
    <rPh sb="291" eb="293">
      <t>ソウシツ</t>
    </rPh>
    <phoneticPr fontId="1"/>
  </si>
  <si>
    <r>
      <t>「誰が（B列）～どうなる（H列）」の欄の結果、どのような被害が起きるかを想像して記入してください。
・記入例のテーブルを参考に、左の欄の内容を考慮して記入してください。特に</t>
    </r>
    <r>
      <rPr>
        <b/>
        <sz val="12"/>
        <rFont val="Meiryo UI"/>
        <family val="3"/>
        <charset val="128"/>
      </rPr>
      <t>「誰に（何に）」</t>
    </r>
    <r>
      <rPr>
        <sz val="12"/>
        <rFont val="Meiryo UI"/>
        <family val="3"/>
        <charset val="128"/>
      </rPr>
      <t>の欄に注意し、起きることを想像して記入してください。
・想像する際には、</t>
    </r>
    <r>
      <rPr>
        <b/>
        <sz val="12"/>
        <rFont val="Meiryo UI"/>
        <family val="3"/>
        <charset val="128"/>
      </rPr>
      <t>「誰に（何に）」</t>
    </r>
    <r>
      <rPr>
        <sz val="12"/>
        <rFont val="Meiryo UI"/>
        <family val="3"/>
        <charset val="128"/>
      </rPr>
      <t>対して起きる被害のうち、</t>
    </r>
    <r>
      <rPr>
        <b/>
        <sz val="12"/>
        <rFont val="Meiryo UI"/>
        <family val="3"/>
        <charset val="128"/>
      </rPr>
      <t>最大のもの</t>
    </r>
    <r>
      <rPr>
        <sz val="12"/>
        <rFont val="Meiryo UI"/>
        <family val="3"/>
        <charset val="128"/>
      </rPr>
      <t>を想定して記入してください。
・</t>
    </r>
    <r>
      <rPr>
        <b/>
        <sz val="12"/>
        <rFont val="Meiryo UI"/>
        <family val="3"/>
        <charset val="128"/>
      </rPr>
      <t>身体的被害、金銭被害、社会的被害（倫理的な問題も含む）、その他の被害</t>
    </r>
    <r>
      <rPr>
        <sz val="12"/>
        <rFont val="Meiryo UI"/>
        <family val="3"/>
        <charset val="128"/>
      </rPr>
      <t>の観点それぞれについて記入してください。
　例）</t>
    </r>
    <r>
      <rPr>
        <b/>
        <sz val="12"/>
        <rFont val="Meiryo UI"/>
        <family val="3"/>
        <charset val="128"/>
      </rPr>
      <t>株価傾向予測AI</t>
    </r>
    <r>
      <rPr>
        <sz val="12"/>
        <rFont val="Meiryo UI"/>
        <family val="3"/>
        <charset val="128"/>
      </rPr>
      <t>で想定被害者が</t>
    </r>
    <r>
      <rPr>
        <b/>
        <sz val="12"/>
        <rFont val="Meiryo UI"/>
        <family val="3"/>
        <charset val="128"/>
      </rPr>
      <t>AIサービスプロバイダ</t>
    </r>
    <r>
      <rPr>
        <sz val="12"/>
        <rFont val="Meiryo UI"/>
        <family val="3"/>
        <charset val="128"/>
      </rPr>
      <t>の場合、</t>
    </r>
    <r>
      <rPr>
        <b/>
        <sz val="12"/>
        <rFont val="Meiryo UI"/>
        <family val="3"/>
        <charset val="128"/>
      </rPr>
      <t>AIの判定結果を十分に吟味しない</t>
    </r>
    <r>
      <rPr>
        <sz val="12"/>
        <rFont val="Meiryo UI"/>
        <family val="3"/>
        <charset val="128"/>
      </rPr>
      <t>ことで想定される被害：
　　</t>
    </r>
    <r>
      <rPr>
        <b/>
        <sz val="12"/>
        <rFont val="Meiryo UI"/>
        <family val="3"/>
        <charset val="128"/>
      </rPr>
      <t>「なし」</t>
    </r>
    <r>
      <rPr>
        <sz val="12"/>
        <rFont val="Meiryo UI"/>
        <family val="3"/>
        <charset val="128"/>
      </rPr>
      <t>（身体的被害）、</t>
    </r>
    <r>
      <rPr>
        <b/>
        <sz val="12"/>
        <rFont val="Meiryo UI"/>
        <family val="3"/>
        <charset val="128"/>
      </rPr>
      <t>「判断ミスによる膨大な金銭損害」</t>
    </r>
    <r>
      <rPr>
        <sz val="12"/>
        <rFont val="Meiryo UI"/>
        <family val="3"/>
        <charset val="128"/>
      </rPr>
      <t>（金銭被害）、</t>
    </r>
    <r>
      <rPr>
        <b/>
        <sz val="12"/>
        <rFont val="Meiryo UI"/>
        <family val="3"/>
        <charset val="128"/>
      </rPr>
      <t>「なし」</t>
    </r>
    <r>
      <rPr>
        <sz val="12"/>
        <rFont val="Meiryo UI"/>
        <family val="3"/>
        <charset val="128"/>
      </rPr>
      <t>（社会的被害）、</t>
    </r>
    <r>
      <rPr>
        <b/>
        <sz val="12"/>
        <rFont val="Meiryo UI"/>
        <family val="3"/>
        <charset val="128"/>
      </rPr>
      <t>「なし」</t>
    </r>
    <r>
      <rPr>
        <sz val="12"/>
        <rFont val="Meiryo UI"/>
        <family val="3"/>
        <charset val="128"/>
      </rPr>
      <t>（その他の被害）</t>
    </r>
    <rPh sb="172" eb="174">
      <t>シンタイ</t>
    </rPh>
    <rPh sb="183" eb="185">
      <t>シャカイ</t>
    </rPh>
    <rPh sb="263" eb="267">
      <t>ハンテイケッカ</t>
    </rPh>
    <rPh sb="268" eb="270">
      <t>ジュウブン</t>
    </rPh>
    <rPh sb="271" eb="273">
      <t>ギンミ</t>
    </rPh>
    <rPh sb="279" eb="281">
      <t>ソウテイ</t>
    </rPh>
    <rPh sb="284" eb="286">
      <t>ヒガイ</t>
    </rPh>
    <rPh sb="295" eb="297">
      <t>シンタイ</t>
    </rPh>
    <phoneticPr fontId="1"/>
  </si>
  <si>
    <r>
      <t>「誰が（B列）～どうなる（H列）」の欄の結果、どのような被害が起きるかを想像して記入してください。
・記入例のテーブルを参考に、左の欄の内容を考慮して記入してください。特に</t>
    </r>
    <r>
      <rPr>
        <b/>
        <sz val="12"/>
        <rFont val="Meiryo UI"/>
        <family val="3"/>
        <charset val="128"/>
      </rPr>
      <t>「誰に（何に）」</t>
    </r>
    <r>
      <rPr>
        <sz val="12"/>
        <rFont val="Meiryo UI"/>
        <family val="3"/>
        <charset val="128"/>
      </rPr>
      <t>の欄に注意し、起きることを想像して記入してください。
・想像する際には、</t>
    </r>
    <r>
      <rPr>
        <b/>
        <sz val="12"/>
        <rFont val="Meiryo UI"/>
        <family val="3"/>
        <charset val="128"/>
      </rPr>
      <t>「誰に（何に）」</t>
    </r>
    <r>
      <rPr>
        <sz val="12"/>
        <rFont val="Meiryo UI"/>
        <family val="3"/>
        <charset val="128"/>
      </rPr>
      <t>対して起きる被害のうち、</t>
    </r>
    <r>
      <rPr>
        <b/>
        <sz val="12"/>
        <rFont val="Meiryo UI"/>
        <family val="3"/>
        <charset val="128"/>
      </rPr>
      <t>最大のもの</t>
    </r>
    <r>
      <rPr>
        <sz val="12"/>
        <rFont val="Meiryo UI"/>
        <family val="3"/>
        <charset val="128"/>
      </rPr>
      <t>を想定して記入してください。
・</t>
    </r>
    <r>
      <rPr>
        <b/>
        <sz val="12"/>
        <rFont val="Meiryo UI"/>
        <family val="3"/>
        <charset val="128"/>
      </rPr>
      <t>身体的被害、金銭被害、社会的被害（倫理的な問題も含む）、その他の被害</t>
    </r>
    <r>
      <rPr>
        <sz val="12"/>
        <rFont val="Meiryo UI"/>
        <family val="3"/>
        <charset val="128"/>
      </rPr>
      <t>の観点それぞれについて記入してください。
　例）</t>
    </r>
    <r>
      <rPr>
        <b/>
        <sz val="12"/>
        <rFont val="Meiryo UI"/>
        <family val="3"/>
        <charset val="128"/>
      </rPr>
      <t>プラント制御AI</t>
    </r>
    <r>
      <rPr>
        <sz val="12"/>
        <rFont val="Meiryo UI"/>
        <family val="3"/>
        <charset val="128"/>
      </rPr>
      <t>で、AIを利用することによる環境や社会への影響により想定される被害：
　　</t>
    </r>
    <r>
      <rPr>
        <b/>
        <sz val="12"/>
        <rFont val="Meiryo UI"/>
        <family val="3"/>
        <charset val="128"/>
      </rPr>
      <t>「有害物質排出量を誤って公害を受ける」</t>
    </r>
    <r>
      <rPr>
        <sz val="12"/>
        <rFont val="Meiryo UI"/>
        <family val="3"/>
        <charset val="128"/>
      </rPr>
      <t>（身体的被害）、</t>
    </r>
    <r>
      <rPr>
        <b/>
        <sz val="12"/>
        <rFont val="Meiryo UI"/>
        <family val="3"/>
        <charset val="128"/>
      </rPr>
      <t>「損害賠償による多大な損失」</t>
    </r>
    <r>
      <rPr>
        <sz val="12"/>
        <rFont val="Meiryo UI"/>
        <family val="3"/>
        <charset val="128"/>
      </rPr>
      <t>（金銭被害）、</t>
    </r>
    <r>
      <rPr>
        <b/>
        <sz val="12"/>
        <rFont val="Meiryo UI"/>
        <family val="3"/>
        <charset val="128"/>
      </rPr>
      <t>「訴訟を起こされる」</t>
    </r>
    <r>
      <rPr>
        <sz val="12"/>
        <rFont val="Meiryo UI"/>
        <family val="3"/>
        <charset val="128"/>
      </rPr>
      <t>（社会的被害）、</t>
    </r>
    <r>
      <rPr>
        <b/>
        <sz val="12"/>
        <rFont val="Meiryo UI"/>
        <family val="3"/>
        <charset val="128"/>
      </rPr>
      <t>「なし」</t>
    </r>
    <r>
      <rPr>
        <sz val="12"/>
        <rFont val="Meiryo UI"/>
        <family val="3"/>
        <charset val="128"/>
      </rPr>
      <t>（その他の被害）</t>
    </r>
    <rPh sb="172" eb="174">
      <t>シンタイ</t>
    </rPh>
    <rPh sb="183" eb="185">
      <t>シャカイ</t>
    </rPh>
    <rPh sb="234" eb="236">
      <t>セイギョ</t>
    </rPh>
    <rPh sb="243" eb="245">
      <t>リヨウ</t>
    </rPh>
    <rPh sb="252" eb="254">
      <t>カンキョウ</t>
    </rPh>
    <rPh sb="255" eb="257">
      <t>シャカイ</t>
    </rPh>
    <rPh sb="259" eb="261">
      <t>エイキョウ</t>
    </rPh>
    <rPh sb="264" eb="266">
      <t>ソウテイ</t>
    </rPh>
    <rPh sb="269" eb="271">
      <t>ヒガイ</t>
    </rPh>
    <rPh sb="276" eb="280">
      <t>ユウガイブッシツ</t>
    </rPh>
    <rPh sb="280" eb="282">
      <t>ハイシュツ</t>
    </rPh>
    <rPh sb="282" eb="283">
      <t>リョウ</t>
    </rPh>
    <rPh sb="284" eb="285">
      <t>アヤマ</t>
    </rPh>
    <rPh sb="295" eb="297">
      <t>シンタイ</t>
    </rPh>
    <rPh sb="303" eb="307">
      <t>ソンガイバイショウ</t>
    </rPh>
    <rPh sb="310" eb="312">
      <t>タダイ</t>
    </rPh>
    <rPh sb="313" eb="315">
      <t>ソンシツ</t>
    </rPh>
    <rPh sb="324" eb="326">
      <t>ソショウ</t>
    </rPh>
    <rPh sb="327" eb="328">
      <t>オ</t>
    </rPh>
    <phoneticPr fontId="1"/>
  </si>
  <si>
    <t>AIの推論結果を信用せず、使わない人が出る</t>
    <rPh sb="8" eb="10">
      <t>シンヨウ</t>
    </rPh>
    <rPh sb="13" eb="14">
      <t>ツカ</t>
    </rPh>
    <rPh sb="17" eb="18">
      <t>ヒト</t>
    </rPh>
    <rPh sb="18" eb="19">
      <t>ノブト</t>
    </rPh>
    <rPh sb="19" eb="20">
      <t>デ</t>
    </rPh>
    <phoneticPr fontId="1"/>
  </si>
  <si>
    <t>AIの推論結果を受け取った後に、人間がどう確認・修正・利用するか、人間側の手順が決められていないことによって</t>
  </si>
  <si>
    <t>リスク発生時に対応できる運用体制がなく、業務が止まる</t>
  </si>
  <si>
    <t>リスク発生時にシステムが対応できず、システムが止まる</t>
    <rPh sb="12" eb="14">
      <t>タイオウ</t>
    </rPh>
    <phoneticPr fontId="1"/>
  </si>
  <si>
    <t>AIの不透明性とは、
　・AIがなぜこのような推論をしたのか、根拠や経緯がわからない（ブラックボックス問題）
　・（AIの結果をそのまま利用するのではなく、AIと利用者の間に人が介在して解釈・判断を行うケースにおいて）AIの出力を受け取った後の人の手順が決まっていない
　・AIサービスの運営にあたって導入教育や説明がない
などの問題です。
本シートでは、このような不透明性が生じたと仮定し、その影響、被害を整理します。</t>
    <rPh sb="61" eb="63">
      <t>ケッカ</t>
    </rPh>
    <rPh sb="68" eb="70">
      <t>リヨウ</t>
    </rPh>
    <rPh sb="81" eb="84">
      <t>リヨウシャ</t>
    </rPh>
    <rPh sb="85" eb="86">
      <t>アイダ</t>
    </rPh>
    <rPh sb="87" eb="88">
      <t>ヒト</t>
    </rPh>
    <rPh sb="89" eb="91">
      <t>カイザイ</t>
    </rPh>
    <rPh sb="93" eb="95">
      <t>カイシャク</t>
    </rPh>
    <rPh sb="96" eb="98">
      <t>ハンダン</t>
    </rPh>
    <rPh sb="124" eb="126">
      <t>テジュン</t>
    </rPh>
    <rPh sb="127" eb="128">
      <t>キ</t>
    </rPh>
    <rPh sb="144" eb="146">
      <t>ウンエイ</t>
    </rPh>
    <rPh sb="151" eb="153">
      <t>ドウニュウ</t>
    </rPh>
    <rPh sb="153" eb="155">
      <t>キョウイク</t>
    </rPh>
    <rPh sb="156" eb="158">
      <t>セツメイ</t>
    </rPh>
    <phoneticPr fontId="1"/>
  </si>
  <si>
    <t>AIの非アカウンタビリティ性とは、
　・AIが監査されない
　・AIのリスクに対して対処されていない
　・AIのリスクが周知されていない
などの問題です。
本シートでは、このような非アカウンタビリティ性が生じたと仮定し、その影響、被害を整理します。</t>
    <rPh sb="3" eb="4">
      <t>ヒ</t>
    </rPh>
    <rPh sb="23" eb="25">
      <t>カンサ</t>
    </rPh>
    <rPh sb="39" eb="40">
      <t>タイ</t>
    </rPh>
    <rPh sb="42" eb="44">
      <t>タイショ</t>
    </rPh>
    <rPh sb="60" eb="62">
      <t>シュウチ</t>
    </rPh>
    <rPh sb="91" eb="92">
      <t>ヒ</t>
    </rPh>
    <phoneticPr fontId="1"/>
  </si>
  <si>
    <t>不公平があってはならないセンシティブ属性（Ex. 人種、性別、年齢など）の違いによって、AIシステムの出力に大きな差が出ると、問題になることがあります。
例えば、
　・採用AIにおいて、男性に比べて女性を「不採用」と判定する率が著しく高い
というケースです。これらは、AIが判定に性別情報を使っているかどうかは必ずしも関係がなく、AIの出力に結果的に性別による大きな差が出てしまうこと自体が問題になります。
また、一見不公平が無いように見えても、センシティブ属性の組み合わせで見ると、実は、「女性ｘ40代以上」のグループに著しい不公平があるなどのケースも存在します(交差バイアス)。
本シートでは、このような不公平性が生じたと仮定し、その影響、被害を整理します。</t>
    <rPh sb="0" eb="3">
      <t>フコウヘイ</t>
    </rPh>
    <rPh sb="18" eb="20">
      <t>ゾクセイ</t>
    </rPh>
    <rPh sb="25" eb="27">
      <t>ジンシュ</t>
    </rPh>
    <rPh sb="28" eb="30">
      <t>セイベツ</t>
    </rPh>
    <rPh sb="31" eb="33">
      <t>ネンレイ</t>
    </rPh>
    <rPh sb="37" eb="38">
      <t>チガ</t>
    </rPh>
    <rPh sb="54" eb="55">
      <t>オオ</t>
    </rPh>
    <rPh sb="57" eb="58">
      <t>サ</t>
    </rPh>
    <rPh sb="59" eb="60">
      <t>デ</t>
    </rPh>
    <rPh sb="63" eb="65">
      <t>モンダイ</t>
    </rPh>
    <rPh sb="77" eb="78">
      <t>タト</t>
    </rPh>
    <rPh sb="84" eb="86">
      <t>サイヨウ</t>
    </rPh>
    <rPh sb="93" eb="95">
      <t>ダンセイ</t>
    </rPh>
    <rPh sb="96" eb="97">
      <t>クラ</t>
    </rPh>
    <rPh sb="99" eb="101">
      <t>ジョセイ</t>
    </rPh>
    <rPh sb="103" eb="104">
      <t>フ</t>
    </rPh>
    <rPh sb="104" eb="106">
      <t>サイヨウ</t>
    </rPh>
    <rPh sb="108" eb="110">
      <t>ハンテイ</t>
    </rPh>
    <rPh sb="112" eb="113">
      <t>リツ</t>
    </rPh>
    <rPh sb="114" eb="115">
      <t>イチジル</t>
    </rPh>
    <rPh sb="117" eb="118">
      <t>タカ</t>
    </rPh>
    <rPh sb="137" eb="139">
      <t>ハンテイ</t>
    </rPh>
    <rPh sb="140" eb="142">
      <t>セイベツ</t>
    </rPh>
    <rPh sb="142" eb="144">
      <t>ジョウホウ</t>
    </rPh>
    <rPh sb="145" eb="146">
      <t>ツカ</t>
    </rPh>
    <rPh sb="155" eb="156">
      <t>カナラ</t>
    </rPh>
    <rPh sb="159" eb="161">
      <t>カンケイ</t>
    </rPh>
    <rPh sb="168" eb="170">
      <t>シュツリョク</t>
    </rPh>
    <rPh sb="171" eb="173">
      <t>ケッカ</t>
    </rPh>
    <rPh sb="173" eb="174">
      <t>テキ</t>
    </rPh>
    <rPh sb="175" eb="177">
      <t>セイベツ</t>
    </rPh>
    <rPh sb="180" eb="181">
      <t>オオ</t>
    </rPh>
    <rPh sb="183" eb="184">
      <t>サ</t>
    </rPh>
    <rPh sb="185" eb="186">
      <t>デ</t>
    </rPh>
    <rPh sb="192" eb="194">
      <t>ジタイ</t>
    </rPh>
    <rPh sb="195" eb="197">
      <t>モンダイ</t>
    </rPh>
    <rPh sb="252" eb="254">
      <t>イジョウ</t>
    </rPh>
    <rPh sb="293" eb="294">
      <t>ホン</t>
    </rPh>
    <rPh sb="314" eb="316">
      <t>カテイ</t>
    </rPh>
    <rPh sb="320" eb="322">
      <t>エイキョウ</t>
    </rPh>
    <rPh sb="323" eb="325">
      <t>ヒガイ</t>
    </rPh>
    <rPh sb="326" eb="328">
      <t>セイリ</t>
    </rPh>
    <phoneticPr fontId="1"/>
  </si>
  <si>
    <t>空欄であった場合には該当の分析をやり直してください</t>
    <rPh sb="0" eb="2">
      <t>クウラン</t>
    </rPh>
    <rPh sb="6" eb="8">
      <t>バアイ</t>
    </rPh>
    <rPh sb="10" eb="12">
      <t>ガイトウ</t>
    </rPh>
    <rPh sb="13" eb="15">
      <t>ブンセキ</t>
    </rPh>
    <rPh sb="18" eb="19">
      <t>ナオ</t>
    </rPh>
    <phoneticPr fontId="1"/>
  </si>
  <si>
    <t>AI品質の分析シート</t>
    <rPh sb="2" eb="4">
      <t>ヒンシツ</t>
    </rPh>
    <rPh sb="5" eb="7">
      <t>ブンセキ</t>
    </rPh>
    <phoneticPr fontId="1"/>
  </si>
  <si>
    <t>AI倫理の分析シート</t>
    <rPh sb="2" eb="4">
      <t>リンリ</t>
    </rPh>
    <rPh sb="5" eb="7">
      <t>ブンセキ</t>
    </rPh>
    <phoneticPr fontId="1"/>
  </si>
  <si>
    <t>AIセキュリティの分析シート</t>
    <rPh sb="9" eb="11">
      <t>ブンセキ</t>
    </rPh>
    <phoneticPr fontId="1"/>
  </si>
  <si>
    <t>広義倫理の分析シート</t>
    <rPh sb="0" eb="4">
      <t>コウギリンリ</t>
    </rPh>
    <rPh sb="5" eb="7">
      <t>ブンセキ</t>
    </rPh>
    <phoneticPr fontId="1"/>
  </si>
  <si>
    <t>IS-6. ビジネス利用者の他に、AIシステムを利用する人がいれば記入してください。
　　　　(ビジネス利用者の他にAIシステムを利用する人がいない場合は「なし」と記入してください)</t>
    <rPh sb="52" eb="55">
      <t>リヨウシャ</t>
    </rPh>
    <rPh sb="56" eb="57">
      <t>ホカ</t>
    </rPh>
    <rPh sb="65" eb="67">
      <t>リヨウ</t>
    </rPh>
    <rPh sb="69" eb="70">
      <t>ヒト</t>
    </rPh>
    <phoneticPr fontId="1"/>
  </si>
  <si>
    <t>IS-8. AIシステムの誤動作によって影響を受けそうな人を記入してください。
　　　　一般的には物理的にAIシステムのそばにいる人となります。
　　　（インターネット上での運用など、AIシステムのそばにいる人がいなければ「なし」と記入してください）</t>
    <rPh sb="13" eb="16">
      <t>ゴドウサ</t>
    </rPh>
    <rPh sb="20" eb="22">
      <t>エイキョウ</t>
    </rPh>
    <rPh sb="23" eb="24">
      <t>ウ</t>
    </rPh>
    <rPh sb="28" eb="29">
      <t>ヒト</t>
    </rPh>
    <rPh sb="30" eb="32">
      <t>キニュウ</t>
    </rPh>
    <rPh sb="44" eb="47">
      <t>イッパンテキ</t>
    </rPh>
    <rPh sb="49" eb="52">
      <t>ブツリテキ</t>
    </rPh>
    <rPh sb="65" eb="66">
      <t>ヒト</t>
    </rPh>
    <rPh sb="84" eb="85">
      <t>ジョウ</t>
    </rPh>
    <rPh sb="87" eb="89">
      <t>ウンヨウ</t>
    </rPh>
    <rPh sb="104" eb="105">
      <t>ヒト</t>
    </rPh>
    <rPh sb="116" eb="118">
      <t>キニュウ</t>
    </rPh>
    <phoneticPr fontId="1"/>
  </si>
  <si>
    <t>IS-9. 上記以外でAIシステムに関連のある人が存在すれば記入してください。
　　　　一般的には消費者的利用者の家族や関係者になります。
　　　　（上記以外でAIシステムに関連のある人がいない場合には「なし」と記入してください）</t>
    <rPh sb="6" eb="10">
      <t>ジョウキイガイ</t>
    </rPh>
    <rPh sb="18" eb="20">
      <t>カンレン</t>
    </rPh>
    <rPh sb="23" eb="24">
      <t>ヒト</t>
    </rPh>
    <rPh sb="25" eb="27">
      <t>ソンザイ</t>
    </rPh>
    <rPh sb="30" eb="32">
      <t>キニュウ</t>
    </rPh>
    <rPh sb="44" eb="47">
      <t>イッパンテキ</t>
    </rPh>
    <rPh sb="49" eb="56">
      <t>ショウヒシャテキリヨウシャ</t>
    </rPh>
    <rPh sb="57" eb="59">
      <t>カゾク</t>
    </rPh>
    <rPh sb="60" eb="63">
      <t>カンケイシャ</t>
    </rPh>
    <rPh sb="75" eb="79">
      <t>ジョウキイガイ</t>
    </rPh>
    <rPh sb="87" eb="89">
      <t>カンレン</t>
    </rPh>
    <rPh sb="92" eb="93">
      <t>ヒト</t>
    </rPh>
    <rPh sb="97" eb="99">
      <t>バアイ</t>
    </rPh>
    <rPh sb="106" eb="108">
      <t>キニュウ</t>
    </rPh>
    <phoneticPr fontId="1"/>
  </si>
  <si>
    <t>IS-3. AIサービスのUI/APIの運営者（運営会社）が開発者とは別に存在すれば、記入してください。
　　　　(UI/API運営者が開発者と同じ場合は「なし」と記入してください)</t>
    <rPh sb="20" eb="23">
      <t>ウンエイシャ</t>
    </rPh>
    <rPh sb="24" eb="26">
      <t>ウンエイ</t>
    </rPh>
    <rPh sb="26" eb="28">
      <t>ガイシャ</t>
    </rPh>
    <rPh sb="30" eb="33">
      <t>カイハツシャ</t>
    </rPh>
    <rPh sb="35" eb="36">
      <t>ベツ</t>
    </rPh>
    <rPh sb="37" eb="39">
      <t>ソンザイ</t>
    </rPh>
    <rPh sb="43" eb="45">
      <t>キニュウ</t>
    </rPh>
    <rPh sb="64" eb="67">
      <t>ウンエイシャ</t>
    </rPh>
    <rPh sb="68" eb="71">
      <t>カイハツシャ</t>
    </rPh>
    <rPh sb="72" eb="73">
      <t>オナ</t>
    </rPh>
    <rPh sb="74" eb="76">
      <t>バアイ</t>
    </rPh>
    <rPh sb="82" eb="84">
      <t>キニュウ</t>
    </rPh>
    <phoneticPr fontId="1"/>
  </si>
  <si>
    <r>
      <rPr>
        <b/>
        <sz val="12"/>
        <rFont val="Meiryo UI"/>
        <family val="3"/>
        <charset val="128"/>
      </rPr>
      <t>「どうなる」</t>
    </r>
    <r>
      <rPr>
        <sz val="12"/>
        <rFont val="Meiryo UI"/>
        <family val="3"/>
        <charset val="128"/>
      </rPr>
      <t>の欄の結果、何が起きるのか、AIシステムに生じる具体的な影響（異常動作等）を記入してください。
一組の</t>
    </r>
    <r>
      <rPr>
        <b/>
        <sz val="12"/>
        <rFont val="Meiryo UI"/>
        <family val="3"/>
        <charset val="128"/>
      </rPr>
      <t>「誰に（何に）」「どうなる」</t>
    </r>
    <r>
      <rPr>
        <sz val="12"/>
        <rFont val="Meiryo UI"/>
        <family val="3"/>
        <charset val="128"/>
      </rPr>
      <t>に対して複数の影響が考えられる場合、その中で最大の影響となるものは最低限記入してください。
　本分析は</t>
    </r>
    <r>
      <rPr>
        <u/>
        <sz val="12"/>
        <rFont val="Meiryo UI"/>
        <family val="3"/>
        <charset val="128"/>
      </rPr>
      <t>最大の影響</t>
    </r>
    <r>
      <rPr>
        <sz val="12"/>
        <rFont val="Meiryo UI"/>
        <family val="3"/>
        <charset val="128"/>
      </rPr>
      <t>を抽出するものであるため、</t>
    </r>
    <r>
      <rPr>
        <u/>
        <sz val="12"/>
        <rFont val="Meiryo UI"/>
        <family val="3"/>
        <charset val="128"/>
      </rPr>
      <t>最大の影響</t>
    </r>
    <r>
      <rPr>
        <sz val="12"/>
        <rFont val="Meiryo UI"/>
        <family val="3"/>
        <charset val="128"/>
      </rPr>
      <t>とならないものについては記入しなくても構いません。
　例えば、「ローン申請者が」AIの誤判断により「正しく審査されない」については、
　　「顧客と窓口担当者の間で納得性が低くトラブルになる」、「打合せ回数が増える」、
　　「返済する能力があるのに購入させない」、「購入後、返済する能力が無いのに購入させ、返済させることになる」
　などが考えられますが、</t>
    </r>
    <r>
      <rPr>
        <b/>
        <sz val="12"/>
        <rFont val="Meiryo UI"/>
        <family val="3"/>
        <charset val="128"/>
      </rPr>
      <t>利用者</t>
    </r>
    <r>
      <rPr>
        <sz val="12"/>
        <rFont val="Meiryo UI"/>
        <family val="3"/>
        <charset val="128"/>
      </rPr>
      <t>にとっては</t>
    </r>
    <r>
      <rPr>
        <b/>
        <sz val="12"/>
        <rFont val="Meiryo UI"/>
        <family val="3"/>
        <charset val="128"/>
      </rPr>
      <t>「購入後、返済する能力が無いのに購入させ、返済させることになる」</t>
    </r>
    <r>
      <rPr>
        <sz val="12"/>
        <rFont val="Meiryo UI"/>
        <family val="3"/>
        <charset val="128"/>
      </rPr>
      <t>が、最も大きな影響だと考えられ、</t>
    </r>
    <r>
      <rPr>
        <b/>
        <sz val="12"/>
        <rFont val="Meiryo UI"/>
        <family val="3"/>
        <charset val="128"/>
      </rPr>
      <t>事業者</t>
    </r>
    <r>
      <rPr>
        <sz val="12"/>
        <rFont val="Meiryo UI"/>
        <family val="3"/>
        <charset val="128"/>
      </rPr>
      <t>にとっては</t>
    </r>
    <r>
      <rPr>
        <b/>
        <sz val="12"/>
        <rFont val="Meiryo UI"/>
        <family val="3"/>
        <charset val="128"/>
      </rPr>
      <t>「返済する能力があるのに購入させない」</t>
    </r>
    <r>
      <rPr>
        <sz val="12"/>
        <rFont val="Meiryo UI"/>
        <family val="3"/>
        <charset val="128"/>
      </rPr>
      <t>が、最も大きな影響と考えられます。
一組の「誰に（何に）」「どうなる」に対し、複数の異常動作が想定される場合には、行（4行）を追加することを検討していただいても構いません。
　例）ローン審査AIでは、「ローン申請者が」、AIの誤判断により「正しく審査されない」ことで「購入後、返済する能力が無いのに購入させ、返済させることになる」
誰に対する被害を最も重要視するかはユースケースごとに検討してください。</t>
    </r>
    <rPh sb="475" eb="477">
      <t>ケントウ</t>
    </rPh>
    <rPh sb="485" eb="486">
      <t>カマ</t>
    </rPh>
    <phoneticPr fontId="1"/>
  </si>
  <si>
    <r>
      <rPr>
        <b/>
        <sz val="12"/>
        <rFont val="Meiryo UI"/>
        <family val="3"/>
        <charset val="128"/>
      </rPr>
      <t>「どうなる」</t>
    </r>
    <r>
      <rPr>
        <sz val="12"/>
        <rFont val="Meiryo UI"/>
        <family val="3"/>
        <charset val="128"/>
      </rPr>
      <t xml:space="preserve">の欄の結果、何が起きるのか、AIシステムに生じる具体的な影響（異常動作等）を記入してください。
</t>
    </r>
    <r>
      <rPr>
        <sz val="12"/>
        <color rgb="FFFF0000"/>
        <rFont val="Meiryo UI"/>
        <family val="3"/>
        <charset val="128"/>
      </rPr>
      <t xml:space="preserve">
</t>
    </r>
    <r>
      <rPr>
        <sz val="12"/>
        <rFont val="Meiryo UI"/>
        <family val="3"/>
        <charset val="128"/>
      </rPr>
      <t>一組の</t>
    </r>
    <r>
      <rPr>
        <b/>
        <sz val="12"/>
        <rFont val="Meiryo UI"/>
        <family val="3"/>
        <charset val="128"/>
      </rPr>
      <t>「誰に（何に）」「どうなる」</t>
    </r>
    <r>
      <rPr>
        <sz val="12"/>
        <rFont val="Meiryo UI"/>
        <family val="3"/>
        <charset val="128"/>
      </rPr>
      <t>に対して複数の影響が考えられる場合、その中で最大の影響となるものは最低限記入してください。
　本分析は</t>
    </r>
    <r>
      <rPr>
        <u/>
        <sz val="12"/>
        <rFont val="Meiryo UI"/>
        <family val="3"/>
        <charset val="128"/>
      </rPr>
      <t>最大の影響</t>
    </r>
    <r>
      <rPr>
        <sz val="12"/>
        <rFont val="Meiryo UI"/>
        <family val="3"/>
        <charset val="128"/>
      </rPr>
      <t>を抽出するものであるため、</t>
    </r>
    <r>
      <rPr>
        <u/>
        <sz val="12"/>
        <rFont val="Meiryo UI"/>
        <family val="3"/>
        <charset val="128"/>
      </rPr>
      <t>最大の影響</t>
    </r>
    <r>
      <rPr>
        <sz val="12"/>
        <rFont val="Meiryo UI"/>
        <family val="3"/>
        <charset val="128"/>
      </rPr>
      <t>とならないものについては記入しなくても構いません。
　例えば、「ローン申請者が」、顧客と合意形成を十分に検討しない場合、「正しく審査されない」については、
　　「顧客と窓口担当者の間で齟齬が発生しトラブルになる」、「打合せ回数が増える」、「返済する能力があるのに購入させない」
　　などが考えられますが、</t>
    </r>
    <r>
      <rPr>
        <b/>
        <sz val="12"/>
        <rFont val="Meiryo UI"/>
        <family val="3"/>
        <charset val="128"/>
      </rPr>
      <t>利用者</t>
    </r>
    <r>
      <rPr>
        <sz val="12"/>
        <rFont val="Meiryo UI"/>
        <family val="3"/>
        <charset val="128"/>
      </rPr>
      <t>にとっては</t>
    </r>
    <r>
      <rPr>
        <b/>
        <sz val="12"/>
        <rFont val="Meiryo UI"/>
        <family val="3"/>
        <charset val="128"/>
      </rPr>
      <t>「顧客と窓口担当者の間で齟齬が発生しトラブルになる」</t>
    </r>
    <r>
      <rPr>
        <sz val="12"/>
        <rFont val="Meiryo UI"/>
        <family val="3"/>
        <charset val="128"/>
      </rPr>
      <t>が、最も大きな影響だと考えられ、</t>
    </r>
    <r>
      <rPr>
        <b/>
        <sz val="12"/>
        <rFont val="Meiryo UI"/>
        <family val="3"/>
        <charset val="128"/>
      </rPr>
      <t>事業者</t>
    </r>
    <r>
      <rPr>
        <sz val="12"/>
        <rFont val="Meiryo UI"/>
        <family val="3"/>
        <charset val="128"/>
      </rPr>
      <t>にとっては</t>
    </r>
    <r>
      <rPr>
        <b/>
        <sz val="12"/>
        <rFont val="Meiryo UI"/>
        <family val="3"/>
        <charset val="128"/>
      </rPr>
      <t>「返済する能力があるのに購入させない」</t>
    </r>
    <r>
      <rPr>
        <sz val="12"/>
        <rFont val="Meiryo UI"/>
        <family val="3"/>
        <charset val="128"/>
      </rPr>
      <t xml:space="preserve">が、最も大きな影響と考えられます。
一組の「誰に（何に）」「どうなる」に対し、複数の異常動作が想定される場合には、行（4行）を追加することを検討していただいても構いません。
　例）ローン審査AIでは、「ローン申請者が」、顧客と合意形成を十分に検討しない場合、「正しく審査されない」ことで「購入後の計画が変更される」
</t>
    </r>
    <r>
      <rPr>
        <sz val="12"/>
        <color rgb="FFFF0000"/>
        <rFont val="Meiryo UI"/>
        <family val="3"/>
        <charset val="128"/>
      </rPr>
      <t xml:space="preserve">
</t>
    </r>
    <r>
      <rPr>
        <sz val="12"/>
        <rFont val="Meiryo UI"/>
        <family val="3"/>
        <charset val="128"/>
      </rPr>
      <t>誰に対する被害を最も重要視するかはユースケースごとに検討してください。</t>
    </r>
    <rPh sb="238" eb="240">
      <t>ソゴ</t>
    </rPh>
    <rPh sb="241" eb="243">
      <t>ハッセイ</t>
    </rPh>
    <phoneticPr fontId="1"/>
  </si>
  <si>
    <r>
      <rPr>
        <b/>
        <sz val="12"/>
        <rFont val="Meiryo UI"/>
        <family val="3"/>
        <charset val="128"/>
      </rPr>
      <t>「どうなる」</t>
    </r>
    <r>
      <rPr>
        <sz val="12"/>
        <rFont val="Meiryo UI"/>
        <family val="3"/>
        <charset val="128"/>
      </rPr>
      <t>の欄の結果、何が起きるのか、AIシステムに生じる具体的な影響（異常動作等）を記入してください。
一組の</t>
    </r>
    <r>
      <rPr>
        <b/>
        <sz val="12"/>
        <rFont val="Meiryo UI"/>
        <family val="3"/>
        <charset val="128"/>
      </rPr>
      <t>「誰に（何に）」「どうなる」</t>
    </r>
    <r>
      <rPr>
        <sz val="12"/>
        <rFont val="Meiryo UI"/>
        <family val="3"/>
        <charset val="128"/>
      </rPr>
      <t>に対して複数の影響が考えられる場合、その中で最大の影響となるものは最低限記入してください。
　本分析は</t>
    </r>
    <r>
      <rPr>
        <u/>
        <sz val="12"/>
        <rFont val="Meiryo UI"/>
        <family val="3"/>
        <charset val="128"/>
      </rPr>
      <t>最大の影響</t>
    </r>
    <r>
      <rPr>
        <sz val="12"/>
        <rFont val="Meiryo UI"/>
        <family val="3"/>
        <charset val="128"/>
      </rPr>
      <t>を抽出するものであるため、</t>
    </r>
    <r>
      <rPr>
        <u/>
        <sz val="12"/>
        <rFont val="Meiryo UI"/>
        <family val="3"/>
        <charset val="128"/>
      </rPr>
      <t>最大の影響</t>
    </r>
    <r>
      <rPr>
        <sz val="12"/>
        <rFont val="Meiryo UI"/>
        <family val="3"/>
        <charset val="128"/>
      </rPr>
      <t>とならないものについては記入しなくても構いません。
　例えば、「ローン申請者が」AIのシステム監視体制不十分により「正しく審査されない」については、
　　「顧客と窓口担当者の間で納得性が低くトラブルになる」、「打合せ回数が増える」、「顧客とのトラブルが発生する可能性があり、再確認に追われる」
　　「返済する能力があるのに購入させない」、「購入後、返済する能力が無いのに購入させ、返済させることになる」
　などが考えられますが、</t>
    </r>
    <r>
      <rPr>
        <b/>
        <sz val="12"/>
        <rFont val="Meiryo UI"/>
        <family val="3"/>
        <charset val="128"/>
      </rPr>
      <t>利用者</t>
    </r>
    <r>
      <rPr>
        <sz val="12"/>
        <rFont val="Meiryo UI"/>
        <family val="3"/>
        <charset val="128"/>
      </rPr>
      <t>にとっては</t>
    </r>
    <r>
      <rPr>
        <b/>
        <sz val="12"/>
        <rFont val="Meiryo UI"/>
        <family val="3"/>
        <charset val="128"/>
      </rPr>
      <t>「購入後、返済する能力が無いのに購入させ、返済させることになる」</t>
    </r>
    <r>
      <rPr>
        <sz val="12"/>
        <rFont val="Meiryo UI"/>
        <family val="3"/>
        <charset val="128"/>
      </rPr>
      <t>が、最も大きな影響だと考えられ、</t>
    </r>
    <r>
      <rPr>
        <b/>
        <sz val="12"/>
        <rFont val="Meiryo UI"/>
        <family val="3"/>
        <charset val="128"/>
      </rPr>
      <t>事業者</t>
    </r>
    <r>
      <rPr>
        <sz val="12"/>
        <rFont val="Meiryo UI"/>
        <family val="3"/>
        <charset val="128"/>
      </rPr>
      <t>にとっては</t>
    </r>
    <r>
      <rPr>
        <b/>
        <sz val="12"/>
        <rFont val="Meiryo UI"/>
        <family val="3"/>
        <charset val="128"/>
      </rPr>
      <t>「顧客とのトラブルが発生する可能性があり、再確認に追われる」</t>
    </r>
    <r>
      <rPr>
        <sz val="12"/>
        <rFont val="Meiryo UI"/>
        <family val="3"/>
        <charset val="128"/>
      </rPr>
      <t xml:space="preserve">が、最も大きな影響と考えられます。
一組の「誰に（何に）」「どうなる」に対し、複数の異常動作が想定される場合には、行（4行）を追加することを検討していただいても構いません。
　例）ローン審査AIでは、「ローン申請者が」、顧客と合意形成を十分に検討しない場合、「正しく審査されない」ことで「購入後の計画が変更される」
</t>
    </r>
    <r>
      <rPr>
        <sz val="12"/>
        <color rgb="FFFF0000"/>
        <rFont val="Meiryo UI"/>
        <family val="3"/>
        <charset val="128"/>
      </rPr>
      <t xml:space="preserve">
</t>
    </r>
    <r>
      <rPr>
        <sz val="12"/>
        <rFont val="Meiryo UI"/>
        <family val="3"/>
        <charset val="128"/>
      </rPr>
      <t>誰に対する被害を最も重要視するかはユースケースごとに検討してください。</t>
    </r>
    <phoneticPr fontId="1"/>
  </si>
  <si>
    <t>AIシステムは、AIモデルの精度不足によりAIの誤判断を引き起こすことがあります。
例えば、訓練データが十分量でない状態で訓練した場合など、誤判断を引き起こします。</t>
    <rPh sb="14" eb="18">
      <t>セイドフソク</t>
    </rPh>
    <rPh sb="24" eb="27">
      <t>ゴハンダン</t>
    </rPh>
    <rPh sb="28" eb="29">
      <t>ヒ</t>
    </rPh>
    <rPh sb="42" eb="43">
      <t>タト</t>
    </rPh>
    <rPh sb="46" eb="48">
      <t>クンレン</t>
    </rPh>
    <rPh sb="52" eb="54">
      <t>ジュウブン</t>
    </rPh>
    <rPh sb="54" eb="55">
      <t>リョウ</t>
    </rPh>
    <rPh sb="58" eb="60">
      <t>ジョウタイ</t>
    </rPh>
    <rPh sb="61" eb="63">
      <t>クンレン</t>
    </rPh>
    <rPh sb="65" eb="67">
      <t>バアイ</t>
    </rPh>
    <rPh sb="70" eb="73">
      <t>ゴハンダン</t>
    </rPh>
    <rPh sb="74" eb="75">
      <t>ヒ</t>
    </rPh>
    <rPh sb="76" eb="77">
      <t>オ</t>
    </rPh>
    <phoneticPr fontId="1"/>
  </si>
  <si>
    <t>AIシステムには、AIの出力精度が100％ではないことから、顧客との合意形成が不十分になる可能性があります。
　例１）見守りAIの場合、見守り対象者が倒れてもないのにAIが倒れたと誤検知することも有ると、顧客へ事前に伝えないことで、仕様を満たしてない等、顧客が納得しない事態になる可能性があります。
　例２）ローン審査AIの場合、ローン申請者との間で「顧客合意形成のトラブルになる」もしくは「AIが間違えることも有ることを顧客へ事前に伝えないことで、ローン審査が受けられないことを納得してもらえない」等の可能性があります。</t>
    <rPh sb="12" eb="14">
      <t>シュツリョク</t>
    </rPh>
    <rPh sb="14" eb="16">
      <t>セイド</t>
    </rPh>
    <rPh sb="30" eb="32">
      <t>コキャク</t>
    </rPh>
    <rPh sb="34" eb="38">
      <t>ゴウイケイセイ</t>
    </rPh>
    <rPh sb="39" eb="42">
      <t>フジュウブン</t>
    </rPh>
    <rPh sb="45" eb="48">
      <t>カノウセイ</t>
    </rPh>
    <rPh sb="56" eb="57">
      <t>タト</t>
    </rPh>
    <rPh sb="140" eb="143">
      <t>カノウセイ</t>
    </rPh>
    <rPh sb="151" eb="152">
      <t>レイ</t>
    </rPh>
    <rPh sb="162" eb="164">
      <t>バアイ</t>
    </rPh>
    <rPh sb="250" eb="251">
      <t>ナド</t>
    </rPh>
    <rPh sb="252" eb="255">
      <t>カノウセイ</t>
    </rPh>
    <phoneticPr fontId="1"/>
  </si>
  <si>
    <t>AIシステムの運用中、外部環境の変化に対応するシステム監視体制が整っていない場合、AIが想定外の動作をすることがあります。
例えば、ローン審査AIの場合、ローン申請者が「正しく審査されない」もしくは「購入後の計画が変更されてしまう事態になる」等の可能性があります。</t>
    <rPh sb="7" eb="10">
      <t>ウンヨウチュウ</t>
    </rPh>
    <rPh sb="44" eb="47">
      <t>ソウテイガイ</t>
    </rPh>
    <rPh sb="48" eb="50">
      <t>ドウサ</t>
    </rPh>
    <rPh sb="62" eb="63">
      <t>タト</t>
    </rPh>
    <rPh sb="74" eb="76">
      <t>バアイ</t>
    </rPh>
    <rPh sb="115" eb="117">
      <t>ジタイ</t>
    </rPh>
    <rPh sb="121" eb="122">
      <t>ナド</t>
    </rPh>
    <rPh sb="123" eb="126">
      <t>カノウセイ</t>
    </rPh>
    <phoneticPr fontId="1"/>
  </si>
  <si>
    <t>「誰が（B列）～どうなる（H列）」の欄の結果、どのような被害が起きるかを想像して記入してください。
記入例のテーブルを参考に、「誰が（B列）～どうなる（H列）」の欄の内容を考慮して記入してください。特に「誰に（何に）」の欄に注意し、起きることを想像して記入してください。
・想像する際には、「誰に（何に）」対して起きる被害のうち、最大のものを想定して記入してください。
・身体的被害、社会的被害（倫理的な問題も含む）、その他の被害の観点それぞれについて記入してください。
　例）ローン審査AIで想定される被害：
　　AIの審査に、ローン申請者間の差別が生じることで、銀行に想定される被害：
　　「なし」（身体的被害）
　　「炎上に対応する人件費が増える、銀行が信用を失ったことにより、顧客が減り、銀行の業績が落ちる」（金銭的被害）
　　「不透明なローン審査をしているとしてテレビや新聞で報道され、銀行の信用を落とす。訴えられたり、法的ペナルティを受ける」（社会的被害）
　　「なし」（その他の被害）</t>
    <rPh sb="180" eb="182">
      <t>シンタイ</t>
    </rPh>
    <rPh sb="370" eb="373">
      <t>フトウメイ</t>
    </rPh>
    <phoneticPr fontId="1"/>
  </si>
  <si>
    <t>「誰が（B列）～どうなる（H列）」の欄の結果、どのような被害が起きるかを想像して記入してください。
記入例のテーブルを参考に、「誰が（B列）～どうなる（H列）」の欄の内容を考慮して記入してください。特に「誰に（何に）」の欄に注意し、起きることを想像して記入してください。
・想像する際には、「誰に（何に）」対して起きる被害のうち、最大のものを想定して記入してください。
・身体的被害、社会的被害（倫理的な問題も含む）、その他の被害の観点それぞれについて記入してください。
　例）ローン審査AIで想定される被害：
　　AIの審査に、ローン申請者間の差別が生じることで、銀行に想定される被害：
　　「なし」（身体的被害）
　　「炎上に対応する人件費が増える、銀行が信用を失ったことにより、顧客が減り、銀行の業績が落ちる」（金銭的被害）
　　「法的ペナルティを受けたとしてテレビや新聞で報道され，銀行の信用を落とす」（社会的被害）
　　「なし」（その他の被害）</t>
    <rPh sb="180" eb="182">
      <t>シンタイ</t>
    </rPh>
    <phoneticPr fontId="1"/>
  </si>
  <si>
    <t>判定できていたものができなくなり、クレーム対応など想定外の事態に陥る</t>
    <rPh sb="0" eb="2">
      <t>ハンテイ</t>
    </rPh>
    <rPh sb="21" eb="23">
      <t>タイオウ</t>
    </rPh>
    <rPh sb="25" eb="28">
      <t>ソウテイガイ</t>
    </rPh>
    <rPh sb="29" eb="31">
      <t>ジタイ</t>
    </rPh>
    <rPh sb="32" eb="33">
      <t>オチイ</t>
    </rPh>
    <phoneticPr fontId="1"/>
  </si>
  <si>
    <t>炎上に対応する人件費
銀行が信用を失ったことにより、顧客が減り、銀行の業績が落ちる</t>
    <rPh sb="0" eb="2">
      <t>エンジョウ</t>
    </rPh>
    <rPh sb="3" eb="5">
      <t>タイオウ</t>
    </rPh>
    <rPh sb="7" eb="10">
      <t>ジンケンヒ</t>
    </rPh>
    <rPh sb="11" eb="13">
      <t>ギンコウ</t>
    </rPh>
    <rPh sb="14" eb="16">
      <t>シンヨウ</t>
    </rPh>
    <rPh sb="17" eb="18">
      <t>ウシナ</t>
    </rPh>
    <rPh sb="26" eb="28">
      <t>コキャク</t>
    </rPh>
    <rPh sb="29" eb="30">
      <t>ヘ</t>
    </rPh>
    <rPh sb="32" eb="34">
      <t>ギンコウ</t>
    </rPh>
    <rPh sb="35" eb="37">
      <t>ギョウセキ</t>
    </rPh>
    <rPh sb="38" eb="39">
      <t>オ</t>
    </rPh>
    <phoneticPr fontId="1"/>
  </si>
  <si>
    <t>差別的なローン審査をしているとしてテレビや新聞で報道され、銀行の信用を落とす．訴えられたり、法的ペナルティを受ける</t>
    <rPh sb="24" eb="26">
      <t>ホウドウ</t>
    </rPh>
    <rPh sb="29" eb="31">
      <t>ギンコウ</t>
    </rPh>
    <rPh sb="32" eb="34">
      <t>シンヨウ</t>
    </rPh>
    <rPh sb="35" eb="36">
      <t>オ</t>
    </rPh>
    <rPh sb="39" eb="40">
      <t>ウッタ</t>
    </rPh>
    <rPh sb="46" eb="48">
      <t>ホウテキ</t>
    </rPh>
    <rPh sb="54" eb="55">
      <t>ウ</t>
    </rPh>
    <phoneticPr fontId="1"/>
  </si>
  <si>
    <t>ローンを受けられるはずのローン申請者が受けられず、経済的に困窮する．または、返済能力のない人がローンを受け、返済できなくなり、経済的に困窮する</t>
    <rPh sb="4" eb="5">
      <t>ウ</t>
    </rPh>
    <rPh sb="15" eb="18">
      <t>シンセイシャ</t>
    </rPh>
    <rPh sb="19" eb="20">
      <t>ウ</t>
    </rPh>
    <rPh sb="25" eb="28">
      <t>ケイザイテキ</t>
    </rPh>
    <rPh sb="29" eb="31">
      <t>コンキュウ</t>
    </rPh>
    <rPh sb="38" eb="40">
      <t>ヘンサイ</t>
    </rPh>
    <rPh sb="40" eb="42">
      <t>ノウリョク</t>
    </rPh>
    <rPh sb="45" eb="46">
      <t>ヒト</t>
    </rPh>
    <rPh sb="51" eb="52">
      <t>ウ</t>
    </rPh>
    <rPh sb="54" eb="56">
      <t>ヘンサイ</t>
    </rPh>
    <rPh sb="63" eb="66">
      <t>ケイザイテキ</t>
    </rPh>
    <rPh sb="67" eb="69">
      <t>コンキュウ</t>
    </rPh>
    <phoneticPr fontId="1"/>
  </si>
  <si>
    <t>ローン申請者が、ローンが通らなかった人（返済能力のない人）として、周囲の信用を失う</t>
    <rPh sb="3" eb="6">
      <t>シンセイシャ</t>
    </rPh>
    <rPh sb="12" eb="13">
      <t>トオ</t>
    </rPh>
    <rPh sb="18" eb="19">
      <t>ヒト</t>
    </rPh>
    <rPh sb="20" eb="22">
      <t>ヘンサイ</t>
    </rPh>
    <rPh sb="22" eb="24">
      <t>ノウリョク</t>
    </rPh>
    <rPh sb="27" eb="28">
      <t>ヒト</t>
    </rPh>
    <rPh sb="33" eb="35">
      <t>シュウイ</t>
    </rPh>
    <rPh sb="36" eb="38">
      <t>シンヨウ</t>
    </rPh>
    <rPh sb="39" eb="40">
      <t>ウシナ</t>
    </rPh>
    <phoneticPr fontId="1"/>
  </si>
  <si>
    <t>ローンを受けられるはずのローン申請者が受けられず、経済的に困窮する．返済能力のない人がローンを受け、返済できなくなり、経済的に困窮する</t>
    <rPh sb="4" eb="5">
      <t>ウ</t>
    </rPh>
    <rPh sb="15" eb="18">
      <t>シンセイシャ</t>
    </rPh>
    <rPh sb="19" eb="20">
      <t>ウ</t>
    </rPh>
    <rPh sb="25" eb="28">
      <t>ケイザイテキ</t>
    </rPh>
    <rPh sb="29" eb="31">
      <t>コンキュウ</t>
    </rPh>
    <rPh sb="34" eb="36">
      <t>ヘンサイ</t>
    </rPh>
    <rPh sb="36" eb="38">
      <t>ノウリョク</t>
    </rPh>
    <rPh sb="41" eb="42">
      <t>ヒト</t>
    </rPh>
    <rPh sb="47" eb="48">
      <t>ウ</t>
    </rPh>
    <rPh sb="50" eb="52">
      <t>ヘンサイ</t>
    </rPh>
    <rPh sb="59" eb="62">
      <t>ケイザイテキ</t>
    </rPh>
    <rPh sb="63" eb="65">
      <t>コンキュウ</t>
    </rPh>
    <phoneticPr fontId="1"/>
  </si>
  <si>
    <t>ローン申請者が、ローンが通らなかった人（返済能力のない人）として、周囲の信用を失う</t>
  </si>
  <si>
    <t>顧客の信用が下がることで、成績が下がり、融資担当者の年収が減る</t>
    <rPh sb="0" eb="2">
      <t>コキャク</t>
    </rPh>
    <rPh sb="3" eb="5">
      <t>シンヨウ</t>
    </rPh>
    <rPh sb="6" eb="7">
      <t>サ</t>
    </rPh>
    <rPh sb="13" eb="15">
      <t>セイセキ</t>
    </rPh>
    <rPh sb="16" eb="17">
      <t>サ</t>
    </rPh>
    <rPh sb="20" eb="25">
      <t>ユウシタントウシャ</t>
    </rPh>
    <rPh sb="26" eb="28">
      <t>ネンシュウ</t>
    </rPh>
    <rPh sb="29" eb="30">
      <t>ヘ</t>
    </rPh>
    <phoneticPr fontId="1"/>
  </si>
  <si>
    <t>この融資担当者は不適切な担当者だと悪評が立ち、他の顧客から避けられる</t>
    <rPh sb="2" eb="7">
      <t>ユウシタントウシャ</t>
    </rPh>
    <rPh sb="8" eb="11">
      <t>フテキセツ</t>
    </rPh>
    <rPh sb="12" eb="15">
      <t>タントウシャ</t>
    </rPh>
    <rPh sb="17" eb="19">
      <t>アクヒョウ</t>
    </rPh>
    <rPh sb="20" eb="21">
      <t>タ</t>
    </rPh>
    <rPh sb="23" eb="24">
      <t>ホカ</t>
    </rPh>
    <rPh sb="25" eb="27">
      <t>コキャク</t>
    </rPh>
    <rPh sb="29" eb="30">
      <t>サ</t>
    </rPh>
    <phoneticPr fontId="1"/>
  </si>
  <si>
    <t>AIの誤判断時に、その結果がそのまま活用され、返済能力のない人に融資してしまい、お金を回収できなくなる．また、本来融資可な人に融資するビジネスチャンスを逃し、顧客が他社に流れて、銀行の業績が悪化する</t>
    <rPh sb="3" eb="4">
      <t>ゴ</t>
    </rPh>
    <rPh sb="4" eb="6">
      <t>ハンダン</t>
    </rPh>
    <rPh sb="6" eb="7">
      <t>ジ</t>
    </rPh>
    <rPh sb="11" eb="13">
      <t>ケッカ</t>
    </rPh>
    <rPh sb="18" eb="20">
      <t>カツヨウ</t>
    </rPh>
    <rPh sb="23" eb="27">
      <t>ヘンサイノウリョク</t>
    </rPh>
    <rPh sb="30" eb="31">
      <t>ヒト</t>
    </rPh>
    <rPh sb="32" eb="34">
      <t>ユウシ</t>
    </rPh>
    <rPh sb="41" eb="42">
      <t>カネ</t>
    </rPh>
    <rPh sb="43" eb="45">
      <t>カイシュウ</t>
    </rPh>
    <rPh sb="55" eb="60">
      <t>ホンライユウシカ</t>
    </rPh>
    <rPh sb="61" eb="62">
      <t>ヒト</t>
    </rPh>
    <rPh sb="63" eb="65">
      <t>ユウシ</t>
    </rPh>
    <rPh sb="76" eb="77">
      <t>ノガ</t>
    </rPh>
    <rPh sb="79" eb="81">
      <t>コキャク</t>
    </rPh>
    <rPh sb="82" eb="84">
      <t>タシャ</t>
    </rPh>
    <rPh sb="85" eb="86">
      <t>ナガ</t>
    </rPh>
    <rPh sb="89" eb="91">
      <t>ギンコウ</t>
    </rPh>
    <rPh sb="92" eb="94">
      <t>ギョウセキ</t>
    </rPh>
    <rPh sb="95" eb="97">
      <t>アッカ</t>
    </rPh>
    <phoneticPr fontId="1"/>
  </si>
  <si>
    <t>AIの誤判断時に、その結果がそのまま活用され、不適切なローン審査が行われるとして、銀行や融資担当者が信用を失う</t>
    <rPh sb="23" eb="26">
      <t>フテキセツ</t>
    </rPh>
    <rPh sb="30" eb="32">
      <t>シンサ</t>
    </rPh>
    <rPh sb="33" eb="34">
      <t>オコナ</t>
    </rPh>
    <rPh sb="41" eb="43">
      <t>ギンコウ</t>
    </rPh>
    <rPh sb="44" eb="49">
      <t>ユウシタントウシャ</t>
    </rPh>
    <rPh sb="50" eb="52">
      <t>シンヨウ</t>
    </rPh>
    <rPh sb="53" eb="54">
      <t>ウシナ</t>
    </rPh>
    <phoneticPr fontId="1"/>
  </si>
  <si>
    <t>ローン審査に手間がかかり、AI導入前の人手審査と同様に、人件費がかさむ</t>
    <rPh sb="3" eb="5">
      <t>シンサ</t>
    </rPh>
    <rPh sb="6" eb="8">
      <t>テマ</t>
    </rPh>
    <rPh sb="28" eb="31">
      <t>ジンケンヒ</t>
    </rPh>
    <phoneticPr fontId="1"/>
  </si>
  <si>
    <t>AI導入にもかかわらず、ローン審査が遅い銀行だと悪評が立つ</t>
    <rPh sb="2" eb="4">
      <t>ドウニュウ</t>
    </rPh>
    <rPh sb="15" eb="17">
      <t>シンサ</t>
    </rPh>
    <rPh sb="18" eb="19">
      <t>オソ</t>
    </rPh>
    <rPh sb="20" eb="22">
      <t>ギンコウ</t>
    </rPh>
    <rPh sb="24" eb="26">
      <t>アクヒョウ</t>
    </rPh>
    <rPh sb="27" eb="28">
      <t>タ</t>
    </rPh>
    <phoneticPr fontId="1"/>
  </si>
  <si>
    <t>タイミングを変えて繰り返しローン審査を受け、銀行・ローン申請者双方にコストが増える</t>
    <rPh sb="6" eb="7">
      <t>カ</t>
    </rPh>
    <rPh sb="9" eb="10">
      <t>ク</t>
    </rPh>
    <rPh sb="11" eb="12">
      <t>カエ</t>
    </rPh>
    <rPh sb="16" eb="18">
      <t>シンサ</t>
    </rPh>
    <rPh sb="19" eb="20">
      <t>ウ</t>
    </rPh>
    <rPh sb="22" eb="24">
      <t>ギンコウ</t>
    </rPh>
    <rPh sb="28" eb="31">
      <t>シンセイシャ</t>
    </rPh>
    <rPh sb="31" eb="33">
      <t>ソウホウ</t>
    </rPh>
    <rPh sb="38" eb="39">
      <t>フ</t>
    </rPh>
    <phoneticPr fontId="1"/>
  </si>
  <si>
    <t>銀行に関する悪評を吹聴して回る</t>
    <rPh sb="0" eb="2">
      <t>ギンコウ</t>
    </rPh>
    <rPh sb="3" eb="4">
      <t>カン</t>
    </rPh>
    <rPh sb="6" eb="8">
      <t>アクヒョウ</t>
    </rPh>
    <rPh sb="9" eb="11">
      <t>フイチョウ</t>
    </rPh>
    <rPh sb="13" eb="14">
      <t>マワ</t>
    </rPh>
    <phoneticPr fontId="1"/>
  </si>
  <si>
    <t>銀行が信用を失うことによって、融資以外の業務も含めて顧客が離れ、銀行の業績が悪化する</t>
    <rPh sb="0" eb="2">
      <t>ギンコウ</t>
    </rPh>
    <rPh sb="3" eb="5">
      <t>シンヨウ</t>
    </rPh>
    <rPh sb="6" eb="7">
      <t>ウシナ</t>
    </rPh>
    <rPh sb="15" eb="19">
      <t>ユウシイガイ</t>
    </rPh>
    <rPh sb="20" eb="22">
      <t>ギョウム</t>
    </rPh>
    <rPh sb="23" eb="24">
      <t>フク</t>
    </rPh>
    <rPh sb="26" eb="28">
      <t>コキャク</t>
    </rPh>
    <rPh sb="29" eb="30">
      <t>ハナ</t>
    </rPh>
    <rPh sb="32" eb="34">
      <t>ギンコウ</t>
    </rPh>
    <rPh sb="35" eb="37">
      <t>ギョウセキ</t>
    </rPh>
    <rPh sb="38" eb="40">
      <t>アッカ</t>
    </rPh>
    <phoneticPr fontId="1"/>
  </si>
  <si>
    <t>他の担当者にあたればローンを受けられるはずのローン申請者が受けられず、経済的に困窮する．または、他の担当者にあたればローンを受けられない人がローンを受け、返済できなくなり、経済的に困窮する．
銀行側は、判断がゆれて、融資の回収率が下がる．「担当者の当たりハズレがある」と評判が立ったことで、結果的に融資できない、ダメ元のローン審査が増加し、コストがかさむ</t>
    <rPh sb="0" eb="1">
      <t>タ</t>
    </rPh>
    <rPh sb="2" eb="5">
      <t>タントウシャ</t>
    </rPh>
    <rPh sb="48" eb="49">
      <t>タ</t>
    </rPh>
    <rPh sb="50" eb="53">
      <t>タントウシャ</t>
    </rPh>
    <rPh sb="62" eb="63">
      <t>ウ</t>
    </rPh>
    <rPh sb="68" eb="69">
      <t>ヒト</t>
    </rPh>
    <rPh sb="96" eb="99">
      <t>ギンコウガワ</t>
    </rPh>
    <rPh sb="101" eb="103">
      <t>ハンダン</t>
    </rPh>
    <rPh sb="108" eb="110">
      <t>ユウシ</t>
    </rPh>
    <rPh sb="111" eb="113">
      <t>カイシュウ</t>
    </rPh>
    <rPh sb="113" eb="114">
      <t>リツ</t>
    </rPh>
    <rPh sb="115" eb="116">
      <t>サ</t>
    </rPh>
    <rPh sb="120" eb="123">
      <t>タントウシャ</t>
    </rPh>
    <rPh sb="124" eb="125">
      <t>ア</t>
    </rPh>
    <rPh sb="135" eb="137">
      <t>ヒョウバン</t>
    </rPh>
    <rPh sb="138" eb="139">
      <t>タユウシカクリツサ</t>
    </rPh>
    <phoneticPr fontId="1"/>
  </si>
  <si>
    <t>融資担当者がAIの推論結果を信用せず手動でローン審査を行うため、ローン審査に手間がかかり、AI導入前の人手審査と同様に、人件費がかさむ</t>
    <rPh sb="0" eb="5">
      <t>ユウシタントウシャ</t>
    </rPh>
    <rPh sb="9" eb="13">
      <t>スイロンケッカ</t>
    </rPh>
    <rPh sb="14" eb="16">
      <t>シンヨウ</t>
    </rPh>
    <rPh sb="18" eb="20">
      <t>シュドウ</t>
    </rPh>
    <rPh sb="24" eb="26">
      <t>シンサ</t>
    </rPh>
    <rPh sb="27" eb="28">
      <t>オコナ</t>
    </rPh>
    <rPh sb="35" eb="37">
      <t>シンサ</t>
    </rPh>
    <rPh sb="38" eb="40">
      <t>テマ</t>
    </rPh>
    <rPh sb="60" eb="63">
      <t>ジンケンヒ</t>
    </rPh>
    <phoneticPr fontId="1"/>
  </si>
  <si>
    <t>融資担当者がAIの推論結果を信用せず手動でローン審査を行うため、AI導入にもかかわらず、ローン審査が遅い銀行だと悪評が立つ、
また、融資担当者自身が、自行でのAIによるローン審査ではなく、他行での審査を薦めることで、世間に悪評が立つ</t>
    <rPh sb="34" eb="36">
      <t>ドウニュウ</t>
    </rPh>
    <rPh sb="47" eb="49">
      <t>シンサ</t>
    </rPh>
    <rPh sb="50" eb="51">
      <t>オソ</t>
    </rPh>
    <rPh sb="52" eb="54">
      <t>ギンコウ</t>
    </rPh>
    <rPh sb="56" eb="58">
      <t>アクヒョウ</t>
    </rPh>
    <rPh sb="59" eb="60">
      <t>タ</t>
    </rPh>
    <rPh sb="66" eb="71">
      <t>ユウシタントウシャ</t>
    </rPh>
    <rPh sb="71" eb="73">
      <t>ジシン</t>
    </rPh>
    <rPh sb="75" eb="77">
      <t>ジコウ</t>
    </rPh>
    <rPh sb="87" eb="89">
      <t>シンサ</t>
    </rPh>
    <rPh sb="94" eb="96">
      <t>タコウ</t>
    </rPh>
    <rPh sb="98" eb="100">
      <t>シンサ</t>
    </rPh>
    <rPh sb="101" eb="102">
      <t>スス</t>
    </rPh>
    <rPh sb="108" eb="110">
      <t>セケン</t>
    </rPh>
    <rPh sb="111" eb="113">
      <t>アクヒョウ</t>
    </rPh>
    <rPh sb="114" eb="115">
      <t>タ</t>
    </rPh>
    <phoneticPr fontId="1"/>
  </si>
  <si>
    <t>ローン申請したい顧客がローン審査AIが導入されていない銀行へ流れ、ビジネスチャンスを失う</t>
    <rPh sb="3" eb="5">
      <t>シンセイ</t>
    </rPh>
    <rPh sb="8" eb="10">
      <t>コキャク</t>
    </rPh>
    <rPh sb="14" eb="16">
      <t>シンサ</t>
    </rPh>
    <rPh sb="19" eb="21">
      <t>ドウニュウ</t>
    </rPh>
    <rPh sb="27" eb="29">
      <t>ギンコウ</t>
    </rPh>
    <rPh sb="30" eb="31">
      <t>ナガ</t>
    </rPh>
    <rPh sb="42" eb="43">
      <t>ウシナ</t>
    </rPh>
    <phoneticPr fontId="1"/>
  </si>
  <si>
    <t>AIによるローン審査について、顧客（ローン申請者）側の勝手なイメージだけで悪評がたつ</t>
    <rPh sb="8" eb="10">
      <t>シンサ</t>
    </rPh>
    <rPh sb="15" eb="17">
      <t>コキャク</t>
    </rPh>
    <rPh sb="21" eb="24">
      <t>シンセイシャ</t>
    </rPh>
    <rPh sb="25" eb="26">
      <t>ガワ</t>
    </rPh>
    <rPh sb="27" eb="29">
      <t>カッテ</t>
    </rPh>
    <rPh sb="37" eb="39">
      <t>アクヒョウ</t>
    </rPh>
    <phoneticPr fontId="1"/>
  </si>
  <si>
    <t>AIによるローン審査について、顧客（ローン申請者）側のイメージだけで悪評がたつ</t>
    <rPh sb="8" eb="10">
      <t>シンサ</t>
    </rPh>
    <rPh sb="15" eb="17">
      <t>コキャク</t>
    </rPh>
    <rPh sb="21" eb="24">
      <t>シンセイシャ</t>
    </rPh>
    <rPh sb="25" eb="26">
      <t>ガワ</t>
    </rPh>
    <rPh sb="34" eb="36">
      <t>アクヒョウ</t>
    </rPh>
    <phoneticPr fontId="1"/>
  </si>
  <si>
    <t>罰金の対象になる．追加監査・調査の対応費用がかさむ．
法的ペナルティにより、テレビや新聞で報道され、顧客・世間（見込み顧客）からの信用を失い、業績が下がる</t>
    <rPh sb="0" eb="2">
      <t>バッキン</t>
    </rPh>
    <rPh sb="3" eb="5">
      <t>タイショウ</t>
    </rPh>
    <rPh sb="9" eb="11">
      <t>ツイカ</t>
    </rPh>
    <rPh sb="11" eb="13">
      <t>カンサ</t>
    </rPh>
    <rPh sb="14" eb="16">
      <t>チョウサ</t>
    </rPh>
    <rPh sb="17" eb="21">
      <t>タイオウヒヨウ</t>
    </rPh>
    <rPh sb="27" eb="29">
      <t>ホウテキ</t>
    </rPh>
    <rPh sb="42" eb="44">
      <t>シンブン</t>
    </rPh>
    <rPh sb="45" eb="47">
      <t>ホウドウ</t>
    </rPh>
    <rPh sb="50" eb="52">
      <t>コキャク</t>
    </rPh>
    <rPh sb="53" eb="55">
      <t>セケン</t>
    </rPh>
    <rPh sb="56" eb="58">
      <t>ミコ</t>
    </rPh>
    <rPh sb="59" eb="61">
      <t>コキャク</t>
    </rPh>
    <rPh sb="65" eb="67">
      <t>シンヨウ</t>
    </rPh>
    <rPh sb="68" eb="69">
      <t>ウシナ</t>
    </rPh>
    <rPh sb="71" eb="73">
      <t>ギョウセキ</t>
    </rPh>
    <rPh sb="74" eb="75">
      <t>サ</t>
    </rPh>
    <phoneticPr fontId="1"/>
  </si>
  <si>
    <t>銀行が、法的ペナルティにより、テレビや新聞で報道され、顧客・世間（見込み顧客）からの信用を失う</t>
    <rPh sb="0" eb="2">
      <t>ギンコウ</t>
    </rPh>
    <rPh sb="30" eb="32">
      <t>セケン</t>
    </rPh>
    <rPh sb="33" eb="35">
      <t>ミコ</t>
    </rPh>
    <rPh sb="36" eb="38">
      <t>コキャク</t>
    </rPh>
    <phoneticPr fontId="1"/>
  </si>
  <si>
    <t>ローン申請者が他行に流れ、ビジネスチャンスを失う．業務停止がテレビや新聞で報道され銀行が信用を失ったことにより、業績が悪化する．行政処分を受け、それに対応するコストがかさむ</t>
    <rPh sb="3" eb="6">
      <t>シンセイシャ</t>
    </rPh>
    <rPh sb="7" eb="9">
      <t>タコウ</t>
    </rPh>
    <rPh sb="10" eb="11">
      <t>ナガ</t>
    </rPh>
    <rPh sb="22" eb="23">
      <t>ウシナ</t>
    </rPh>
    <rPh sb="25" eb="29">
      <t>ギョウムテイシ</t>
    </rPh>
    <rPh sb="34" eb="36">
      <t>シンブン</t>
    </rPh>
    <rPh sb="37" eb="39">
      <t>ホウドウ</t>
    </rPh>
    <rPh sb="41" eb="43">
      <t>ギンコウ</t>
    </rPh>
    <rPh sb="44" eb="46">
      <t>シンヨウ</t>
    </rPh>
    <rPh sb="47" eb="48">
      <t>ウシナ</t>
    </rPh>
    <rPh sb="56" eb="58">
      <t>ギョウセキ</t>
    </rPh>
    <rPh sb="59" eb="61">
      <t>アッカ</t>
    </rPh>
    <rPh sb="75" eb="77">
      <t>タイオウ</t>
    </rPh>
    <phoneticPr fontId="1"/>
  </si>
  <si>
    <t>業務停止がテレビや新聞で報道され、銀行が顧客・世間（見込み顧客）から信用を失う．行政処分を受ける</t>
    <rPh sb="20" eb="22">
      <t>コキャク</t>
    </rPh>
    <rPh sb="23" eb="25">
      <t>セケン</t>
    </rPh>
    <rPh sb="26" eb="28">
      <t>ミコ</t>
    </rPh>
    <rPh sb="29" eb="31">
      <t>コキャク</t>
    </rPh>
    <rPh sb="40" eb="44">
      <t>ギョウセイショブン</t>
    </rPh>
    <rPh sb="45" eb="46">
      <t>ウ</t>
    </rPh>
    <phoneticPr fontId="1"/>
  </si>
  <si>
    <t>システム停止により賠償金が発生する．行政処分を受け、それに対応するコストがかさむ</t>
    <rPh sb="4" eb="6">
      <t>テイシ</t>
    </rPh>
    <rPh sb="9" eb="12">
      <t>バイショウキン</t>
    </rPh>
    <rPh sb="13" eb="15">
      <t>ハッセイ</t>
    </rPh>
    <phoneticPr fontId="1"/>
  </si>
  <si>
    <t>利用許諾のない流用をするなどの不適切利用により、罰金などのペナルティがある．行政処分に対応するコストがかかる．銀行が世間の信用を失うことで、業績低下する</t>
    <rPh sb="0" eb="4">
      <t>リヨウキョダク</t>
    </rPh>
    <rPh sb="7" eb="9">
      <t>リュウヨウ</t>
    </rPh>
    <rPh sb="15" eb="20">
      <t>フテキセツリヨウ</t>
    </rPh>
    <rPh sb="24" eb="26">
      <t>バッキン</t>
    </rPh>
    <rPh sb="38" eb="42">
      <t>ギョウセイショブン</t>
    </rPh>
    <rPh sb="43" eb="45">
      <t>タイオウ</t>
    </rPh>
    <rPh sb="55" eb="57">
      <t>ギンコウ</t>
    </rPh>
    <rPh sb="58" eb="60">
      <t>セケン</t>
    </rPh>
    <rPh sb="61" eb="63">
      <t>シンヨウ</t>
    </rPh>
    <rPh sb="64" eb="65">
      <t>ウシナ</t>
    </rPh>
    <rPh sb="70" eb="74">
      <t>ギョウセキテイカ</t>
    </rPh>
    <phoneticPr fontId="1"/>
  </si>
  <si>
    <t>AIの推論結果をローン審査以外の目的に無断で流用し（たとえば特別な金融商品の紹介など）、それが公になって、銀行が顧客や世間（見込み顧客の）信用を失う．法的なペナルティを受ける</t>
    <rPh sb="3" eb="7">
      <t>スイロンケッカ</t>
    </rPh>
    <rPh sb="11" eb="13">
      <t>シンサ</t>
    </rPh>
    <rPh sb="13" eb="15">
      <t>イガイ</t>
    </rPh>
    <rPh sb="16" eb="18">
      <t>モクテキ</t>
    </rPh>
    <rPh sb="19" eb="21">
      <t>ムダン</t>
    </rPh>
    <rPh sb="22" eb="24">
      <t>リュウヨウ</t>
    </rPh>
    <rPh sb="30" eb="32">
      <t>トクベツ</t>
    </rPh>
    <rPh sb="33" eb="37">
      <t>キンユウショウヒン</t>
    </rPh>
    <rPh sb="38" eb="40">
      <t>ショウカイ</t>
    </rPh>
    <rPh sb="47" eb="48">
      <t>オオヤケ</t>
    </rPh>
    <rPh sb="53" eb="55">
      <t>ギンコウ</t>
    </rPh>
    <rPh sb="56" eb="58">
      <t>コキャク</t>
    </rPh>
    <rPh sb="59" eb="61">
      <t>セケン</t>
    </rPh>
    <rPh sb="62" eb="64">
      <t>ミコ</t>
    </rPh>
    <rPh sb="65" eb="67">
      <t>コキャク</t>
    </rPh>
    <rPh sb="69" eb="71">
      <t>シンヨウ</t>
    </rPh>
    <rPh sb="72" eb="73">
      <t>ウシナ</t>
    </rPh>
    <rPh sb="75" eb="77">
      <t>ホウテキ</t>
    </rPh>
    <rPh sb="84" eb="85">
      <t>ウ</t>
    </rPh>
    <phoneticPr fontId="1"/>
  </si>
  <si>
    <t>なし（たとえば、女性農家の農作物だけ推定結果が偏ることは考え難く、差別は生じないとみなす）</t>
    <rPh sb="8" eb="12">
      <t>ジョセイノウカ</t>
    </rPh>
    <rPh sb="13" eb="16">
      <t>ノウサクブツ</t>
    </rPh>
    <rPh sb="18" eb="22">
      <t>スイテイケッカ</t>
    </rPh>
    <rPh sb="23" eb="24">
      <t>カタヨ</t>
    </rPh>
    <rPh sb="28" eb="29">
      <t>カンガ</t>
    </rPh>
    <rPh sb="30" eb="31">
      <t>ガタ</t>
    </rPh>
    <rPh sb="33" eb="35">
      <t>サベツ</t>
    </rPh>
    <rPh sb="36" eb="37">
      <t>ショウ</t>
    </rPh>
    <phoneticPr fontId="1"/>
  </si>
  <si>
    <t>AIを利用せず、すべて手作業で等級判断する担当者が出て、人件費がかさむ</t>
    <rPh sb="3" eb="5">
      <t>リヨウ</t>
    </rPh>
    <rPh sb="11" eb="14">
      <t>テサギョウ</t>
    </rPh>
    <rPh sb="15" eb="19">
      <t>トウキュウハンダン</t>
    </rPh>
    <rPh sb="21" eb="24">
      <t>タントウシャ</t>
    </rPh>
    <rPh sb="25" eb="26">
      <t>デ</t>
    </rPh>
    <rPh sb="28" eb="31">
      <t>ジンケンヒ</t>
    </rPh>
    <phoneticPr fontId="1"/>
  </si>
  <si>
    <t>等級を検証し、支払い再計算をする人件費増加</t>
    <rPh sb="0" eb="2">
      <t>トウキュウ</t>
    </rPh>
    <rPh sb="3" eb="5">
      <t>ケンショウ</t>
    </rPh>
    <rPh sb="7" eb="9">
      <t>シハラ</t>
    </rPh>
    <rPh sb="10" eb="13">
      <t>サイケイサン</t>
    </rPh>
    <rPh sb="16" eb="19">
      <t>ジンケンヒ</t>
    </rPh>
    <rPh sb="19" eb="21">
      <t>ゾウカ</t>
    </rPh>
    <phoneticPr fontId="1"/>
  </si>
  <si>
    <t>不当な等級（に基づく不当な支払い）の扱いを受けたとして、農家が農業団体を信用しなくなる．農家が農業団体に、不当な等級に基づく不当な支払いだとクレームを入れる．さらに、監査団体にクレームを入れる</t>
    <rPh sb="44" eb="46">
      <t>ノウカ</t>
    </rPh>
    <rPh sb="47" eb="51">
      <t>ノウギョウダンタイ</t>
    </rPh>
    <rPh sb="53" eb="55">
      <t>フトウ</t>
    </rPh>
    <rPh sb="56" eb="58">
      <t>トウキュウ</t>
    </rPh>
    <rPh sb="59" eb="60">
      <t>モト</t>
    </rPh>
    <rPh sb="62" eb="64">
      <t>フトウ</t>
    </rPh>
    <rPh sb="65" eb="67">
      <t>シハラ</t>
    </rPh>
    <rPh sb="75" eb="76">
      <t>イ</t>
    </rPh>
    <rPh sb="83" eb="87">
      <t>カンサダンタイ</t>
    </rPh>
    <rPh sb="93" eb="94">
      <t>イ</t>
    </rPh>
    <phoneticPr fontId="1"/>
  </si>
  <si>
    <t>AIの誤った推論結果に基づき、本来農家が受け取るべき農作物代金よりも少ない金額しか支払われない</t>
    <rPh sb="3" eb="4">
      <t>アヤマ</t>
    </rPh>
    <rPh sb="6" eb="10">
      <t>スイロンケッカ</t>
    </rPh>
    <rPh sb="11" eb="12">
      <t>モト</t>
    </rPh>
    <rPh sb="15" eb="17">
      <t>ホンライ</t>
    </rPh>
    <rPh sb="17" eb="19">
      <t>ノウカ</t>
    </rPh>
    <rPh sb="20" eb="21">
      <t>ウ</t>
    </rPh>
    <rPh sb="22" eb="23">
      <t>ト</t>
    </rPh>
    <rPh sb="26" eb="29">
      <t>ノウサクブツ</t>
    </rPh>
    <rPh sb="29" eb="31">
      <t>ダイキン</t>
    </rPh>
    <rPh sb="34" eb="35">
      <t>スク</t>
    </rPh>
    <rPh sb="37" eb="39">
      <t>キンガク</t>
    </rPh>
    <rPh sb="41" eb="43">
      <t>シハラ</t>
    </rPh>
    <phoneticPr fontId="1"/>
  </si>
  <si>
    <t>不当な等級（に基づく不当な支払い）の扱いを受けたとして、農家が農業団体を信用しなくなる</t>
  </si>
  <si>
    <t>農業団体の信用が低下したことにより、顧客（農家）離れが起き、農業団体の業績が悪化する</t>
    <rPh sb="0" eb="4">
      <t>ノウギョウダンタイ</t>
    </rPh>
    <rPh sb="5" eb="7">
      <t>シンヨウ</t>
    </rPh>
    <rPh sb="8" eb="10">
      <t>テイカ</t>
    </rPh>
    <rPh sb="18" eb="20">
      <t>コキャク</t>
    </rPh>
    <rPh sb="21" eb="23">
      <t>ノウカ</t>
    </rPh>
    <rPh sb="24" eb="25">
      <t>バナ</t>
    </rPh>
    <rPh sb="27" eb="28">
      <t>オ</t>
    </rPh>
    <rPh sb="30" eb="34">
      <t>ノウギョウダンタイ</t>
    </rPh>
    <rPh sb="35" eb="37">
      <t>ギョウセキ</t>
    </rPh>
    <rPh sb="38" eb="40">
      <t>アッカ</t>
    </rPh>
    <phoneticPr fontId="1"/>
  </si>
  <si>
    <t>農家の間で、農業団体は信用ならないと悪評がたつ．悪評に基づき、監査団体の調査が入るなどして、世間的にも、農業団体に悪いイメージが付く</t>
    <rPh sb="0" eb="2">
      <t>ノウカ</t>
    </rPh>
    <rPh sb="3" eb="4">
      <t>アイダ</t>
    </rPh>
    <rPh sb="6" eb="10">
      <t>ノウギョウダンタイ</t>
    </rPh>
    <rPh sb="11" eb="13">
      <t>シンヨウ</t>
    </rPh>
    <rPh sb="18" eb="20">
      <t>アクヒョウ</t>
    </rPh>
    <rPh sb="24" eb="26">
      <t>アクヒョウ</t>
    </rPh>
    <rPh sb="27" eb="28">
      <t>モト</t>
    </rPh>
    <rPh sb="31" eb="33">
      <t>カンサ</t>
    </rPh>
    <rPh sb="33" eb="35">
      <t>ダンタイ</t>
    </rPh>
    <rPh sb="36" eb="38">
      <t>チョウサ</t>
    </rPh>
    <rPh sb="39" eb="40">
      <t>ハイ</t>
    </rPh>
    <rPh sb="46" eb="49">
      <t>セケンテキ</t>
    </rPh>
    <rPh sb="52" eb="54">
      <t>ノウギョウ</t>
    </rPh>
    <rPh sb="54" eb="56">
      <t>ダンタイ</t>
    </rPh>
    <rPh sb="57" eb="58">
      <t>ワル</t>
    </rPh>
    <rPh sb="64" eb="65">
      <t>ツ</t>
    </rPh>
    <phoneticPr fontId="1"/>
  </si>
  <si>
    <t>農業団体担当者が「AIを使うと等級が低く出がち」などの思い込みによる悪評を吹聴し、農家を不快にさせ、農業団体への信用を低下させる</t>
    <rPh sb="0" eb="4">
      <t>ノウギョウダンタイ</t>
    </rPh>
    <rPh sb="4" eb="7">
      <t>タントウシャ</t>
    </rPh>
    <rPh sb="12" eb="13">
      <t>ツカ</t>
    </rPh>
    <rPh sb="15" eb="17">
      <t>トウキュウ</t>
    </rPh>
    <rPh sb="18" eb="19">
      <t>ヒク</t>
    </rPh>
    <rPh sb="20" eb="21">
      <t>デ</t>
    </rPh>
    <rPh sb="27" eb="28">
      <t>オモ</t>
    </rPh>
    <rPh sb="29" eb="30">
      <t>コ</t>
    </rPh>
    <rPh sb="34" eb="36">
      <t>アクヒョウ</t>
    </rPh>
    <rPh sb="37" eb="39">
      <t>フイチョウ</t>
    </rPh>
    <rPh sb="41" eb="43">
      <t>ノウカ</t>
    </rPh>
    <rPh sb="44" eb="46">
      <t>フカイ</t>
    </rPh>
    <rPh sb="50" eb="54">
      <t>ノウギョウダンタイ</t>
    </rPh>
    <rPh sb="56" eb="58">
      <t>シンヨウ</t>
    </rPh>
    <rPh sb="59" eb="61">
      <t>テイカ</t>
    </rPh>
    <phoneticPr fontId="1"/>
  </si>
  <si>
    <t>AIの等級誤判定により、農家への支払いが不当に少なくなったことが社会問題となり、賠償金や行政指導・処分対応コストがかかる．農業団体が信用を失うことにより、業績が下がる</t>
    <rPh sb="3" eb="8">
      <t>トウキュウゴハンテイ</t>
    </rPh>
    <rPh sb="12" eb="14">
      <t>ノウカ</t>
    </rPh>
    <rPh sb="16" eb="18">
      <t>シハラ</t>
    </rPh>
    <rPh sb="20" eb="22">
      <t>フトウ</t>
    </rPh>
    <rPh sb="23" eb="24">
      <t>スク</t>
    </rPh>
    <rPh sb="32" eb="36">
      <t>シャカイモンダイ</t>
    </rPh>
    <rPh sb="40" eb="43">
      <t>バイショウキン</t>
    </rPh>
    <rPh sb="44" eb="46">
      <t>ギョウセイ</t>
    </rPh>
    <rPh sb="46" eb="48">
      <t>シドウ</t>
    </rPh>
    <rPh sb="49" eb="51">
      <t>ショブン</t>
    </rPh>
    <rPh sb="51" eb="53">
      <t>タイオウ</t>
    </rPh>
    <rPh sb="61" eb="65">
      <t>ノウギョウダンタイ</t>
    </rPh>
    <rPh sb="66" eb="68">
      <t>シンヨウ</t>
    </rPh>
    <rPh sb="69" eb="70">
      <t>ウシナ</t>
    </rPh>
    <rPh sb="77" eb="79">
      <t>ギョウセキ</t>
    </rPh>
    <rPh sb="80" eb="81">
      <t>サ</t>
    </rPh>
    <phoneticPr fontId="1"/>
  </si>
  <si>
    <t>AIの等級誤判定により、農家への支払いが不当に少なくなったことが社会問題となり、テレビや新聞で報道され、農業団体が信用を失う．行政指導・処分を受ける</t>
    <rPh sb="44" eb="46">
      <t>シンブン</t>
    </rPh>
    <rPh sb="47" eb="49">
      <t>ホウドウ</t>
    </rPh>
    <rPh sb="52" eb="56">
      <t>ノウギョウダンタイ</t>
    </rPh>
    <rPh sb="57" eb="59">
      <t>シンヨウ</t>
    </rPh>
    <rPh sb="60" eb="61">
      <t>ウシナ</t>
    </rPh>
    <rPh sb="63" eb="65">
      <t>ギョウセイ</t>
    </rPh>
    <rPh sb="65" eb="67">
      <t>シドウ</t>
    </rPh>
    <rPh sb="68" eb="70">
      <t>ショブン</t>
    </rPh>
    <rPh sb="71" eb="72">
      <t>ウ</t>
    </rPh>
    <phoneticPr fontId="1"/>
  </si>
  <si>
    <t>業務が止まった間の農作物が腐って出荷できないが、農家への支払いは必要となる（赤字）
業務が止まったことで農業団体が信用を失い、顧客（農家）離れがおきて、農業団体の業績が悪化する</t>
    <rPh sb="0" eb="2">
      <t>ギョウム</t>
    </rPh>
    <rPh sb="3" eb="4">
      <t>ト</t>
    </rPh>
    <rPh sb="7" eb="8">
      <t>アイダ</t>
    </rPh>
    <rPh sb="9" eb="12">
      <t>ノウサクブツ</t>
    </rPh>
    <rPh sb="13" eb="14">
      <t>クサ</t>
    </rPh>
    <rPh sb="16" eb="18">
      <t>シュッカ</t>
    </rPh>
    <rPh sb="24" eb="26">
      <t>ノウカ</t>
    </rPh>
    <rPh sb="28" eb="30">
      <t>シハラ</t>
    </rPh>
    <rPh sb="32" eb="34">
      <t>ヒツヨウ</t>
    </rPh>
    <rPh sb="38" eb="40">
      <t>アカジ</t>
    </rPh>
    <rPh sb="42" eb="44">
      <t>ギョウム</t>
    </rPh>
    <rPh sb="45" eb="46">
      <t>ト</t>
    </rPh>
    <rPh sb="52" eb="56">
      <t>ノウギョウダンタイ</t>
    </rPh>
    <rPh sb="57" eb="59">
      <t>シンヨウ</t>
    </rPh>
    <rPh sb="60" eb="61">
      <t>ウシナ</t>
    </rPh>
    <rPh sb="63" eb="65">
      <t>コキャク</t>
    </rPh>
    <rPh sb="66" eb="68">
      <t>ノウカ</t>
    </rPh>
    <rPh sb="69" eb="70">
      <t>バナ</t>
    </rPh>
    <rPh sb="76" eb="80">
      <t>ノウギョウダンタイ</t>
    </rPh>
    <rPh sb="81" eb="83">
      <t>ギョウセキ</t>
    </rPh>
    <rPh sb="84" eb="86">
      <t>アッカ</t>
    </rPh>
    <phoneticPr fontId="1"/>
  </si>
  <si>
    <t>利用許諾のない流用をするなどの不適切利用により、罰金などのペナルティがある．行政処分に対応するコストがかかる．農業団体が世間の信用を失うことで、業績低下する</t>
    <rPh sb="55" eb="57">
      <t>ノウギョウ</t>
    </rPh>
    <rPh sb="57" eb="59">
      <t>ダンタイ</t>
    </rPh>
    <phoneticPr fontId="1"/>
  </si>
  <si>
    <t>AIの推論結果を農作物の等級選別以外の目的に無断で流用し（たとえば農家ごとの集計結果をローン審査の判定に利用など）、それが公になって、銀行が顧客や世間（見込み顧客の）信用を失う．法的なペナルティを受ける</t>
    <rPh sb="8" eb="11">
      <t>ノウサクブツ</t>
    </rPh>
    <rPh sb="12" eb="14">
      <t>トウキュウ</t>
    </rPh>
    <rPh sb="14" eb="16">
      <t>センベツ</t>
    </rPh>
    <rPh sb="16" eb="18">
      <t>イガイ</t>
    </rPh>
    <rPh sb="33" eb="35">
      <t>ノウカ</t>
    </rPh>
    <rPh sb="38" eb="42">
      <t>シュウケイケッカ</t>
    </rPh>
    <rPh sb="46" eb="48">
      <t>シンサ</t>
    </rPh>
    <rPh sb="49" eb="51">
      <t>ハンテイ</t>
    </rPh>
    <rPh sb="52" eb="54">
      <t>リヨウ</t>
    </rPh>
    <phoneticPr fontId="1"/>
  </si>
  <si>
    <t>生成AIの利用が減り、業績が落ちる</t>
    <rPh sb="0" eb="2">
      <t>セイセイ</t>
    </rPh>
    <rPh sb="5" eb="7">
      <t>リヨウ</t>
    </rPh>
    <rPh sb="8" eb="9">
      <t>ヘ</t>
    </rPh>
    <rPh sb="11" eb="13">
      <t>ギョウセキ</t>
    </rPh>
    <rPh sb="14" eb="15">
      <t>オ</t>
    </rPh>
    <phoneticPr fontId="1"/>
  </si>
  <si>
    <t>QAの回答が適切に得られないことが業務の妨げになり、本来のビジネスが停滞し、業績が落ちる</t>
    <rPh sb="3" eb="5">
      <t>カイトウ</t>
    </rPh>
    <rPh sb="6" eb="8">
      <t>テキセツ</t>
    </rPh>
    <rPh sb="9" eb="10">
      <t>エ</t>
    </rPh>
    <rPh sb="17" eb="19">
      <t>ギョウム</t>
    </rPh>
    <rPh sb="20" eb="21">
      <t>サマタ</t>
    </rPh>
    <rPh sb="26" eb="28">
      <t>ホンライ</t>
    </rPh>
    <rPh sb="34" eb="36">
      <t>テイタイ</t>
    </rPh>
    <rPh sb="38" eb="40">
      <t>ギョウセキ</t>
    </rPh>
    <rPh sb="41" eb="42">
      <t>オ</t>
    </rPh>
    <phoneticPr fontId="1"/>
  </si>
  <si>
    <t>誤った回答から、従業員および人事部門担当者のその後の業務がとどこおり、本来のビジネスが停滞し、業績が落ちる</t>
    <rPh sb="0" eb="1">
      <t>アヤマ</t>
    </rPh>
    <rPh sb="3" eb="5">
      <t>カイトウ</t>
    </rPh>
    <rPh sb="8" eb="11">
      <t>ジュウギョウイン</t>
    </rPh>
    <rPh sb="18" eb="21">
      <t>タントウシャ</t>
    </rPh>
    <rPh sb="24" eb="25">
      <t>ゴ</t>
    </rPh>
    <rPh sb="26" eb="28">
      <t>ギョウム</t>
    </rPh>
    <rPh sb="35" eb="37">
      <t>ホンライ</t>
    </rPh>
    <rPh sb="43" eb="45">
      <t>テイタイ</t>
    </rPh>
    <rPh sb="47" eb="49">
      <t>ギョウセキ</t>
    </rPh>
    <rPh sb="50" eb="51">
      <t>オ</t>
    </rPh>
    <phoneticPr fontId="1"/>
  </si>
  <si>
    <t>AIの出した誤った回答をそのまま従業員に伝えてしまい、人事部門としての信用を失う</t>
    <rPh sb="3" eb="4">
      <t>ダ</t>
    </rPh>
    <rPh sb="6" eb="7">
      <t>アヤマ</t>
    </rPh>
    <rPh sb="9" eb="11">
      <t>カイトウ</t>
    </rPh>
    <rPh sb="16" eb="19">
      <t>ジュウギョウイン</t>
    </rPh>
    <rPh sb="20" eb="21">
      <t>ツタ</t>
    </rPh>
    <rPh sb="27" eb="31">
      <t>ジンジブモン</t>
    </rPh>
    <rPh sb="35" eb="37">
      <t>シンヨウ</t>
    </rPh>
    <rPh sb="38" eb="39">
      <t>ウシナ</t>
    </rPh>
    <phoneticPr fontId="1"/>
  </si>
  <si>
    <t>AIを導入しても人事部門担当者の業務量が減らず、人件費がかさむ</t>
    <rPh sb="3" eb="5">
      <t>ドウニュウ</t>
    </rPh>
    <rPh sb="8" eb="12">
      <t>ジンジブモン</t>
    </rPh>
    <rPh sb="12" eb="15">
      <t>タントウシャ</t>
    </rPh>
    <rPh sb="16" eb="19">
      <t>ギョウムリョウ</t>
    </rPh>
    <rPh sb="20" eb="21">
      <t>ヘ</t>
    </rPh>
    <rPh sb="24" eb="27">
      <t>ジンケンヒ</t>
    </rPh>
    <phoneticPr fontId="1"/>
  </si>
  <si>
    <t>業務の妨げになり、他の業務が進まず、人件費が増加する</t>
    <rPh sb="9" eb="10">
      <t>タ</t>
    </rPh>
    <rPh sb="11" eb="13">
      <t>ギョウム</t>
    </rPh>
    <rPh sb="14" eb="15">
      <t>スス</t>
    </rPh>
    <rPh sb="18" eb="21">
      <t>ジンケンヒ</t>
    </rPh>
    <rPh sb="22" eb="24">
      <t>ゾウカ</t>
    </rPh>
    <phoneticPr fontId="1"/>
  </si>
  <si>
    <t>納得できる回答を求めて、別の問合せ先を探すことで、業務の妨げになり、本来のビジネスが停滞し、業績が落ちる</t>
    <rPh sb="0" eb="2">
      <t>ナットク</t>
    </rPh>
    <rPh sb="5" eb="7">
      <t>カイトウ</t>
    </rPh>
    <rPh sb="8" eb="9">
      <t>モト</t>
    </rPh>
    <rPh sb="12" eb="13">
      <t>ベツ</t>
    </rPh>
    <rPh sb="14" eb="16">
      <t>トイアワ</t>
    </rPh>
    <rPh sb="17" eb="18">
      <t>サキ</t>
    </rPh>
    <rPh sb="19" eb="20">
      <t>サガ</t>
    </rPh>
    <rPh sb="25" eb="27">
      <t>ギョウム</t>
    </rPh>
    <rPh sb="28" eb="29">
      <t>サマタ</t>
    </rPh>
    <phoneticPr fontId="1"/>
  </si>
  <si>
    <t>QAの回答が適切に得られないことが業務の妨げになり、本来のビジネスが停滞し、業績が落ちる</t>
    <rPh sb="6" eb="8">
      <t>テキセツ</t>
    </rPh>
    <phoneticPr fontId="1"/>
  </si>
  <si>
    <t>QAの回答が適切に得られないことが業務の妨げになり、本来のビジネスが停滞し、業績が落ちる</t>
    <rPh sb="6" eb="8">
      <t>テキセツ</t>
    </rPh>
    <rPh sb="26" eb="28">
      <t>ホンライ</t>
    </rPh>
    <rPh sb="29" eb="31">
      <t>ギョウム</t>
    </rPh>
    <phoneticPr fontId="1"/>
  </si>
  <si>
    <t>担当者によって当たりハズレが出て、QAの回答が適切に得られないことが業務の妨げになり、本来のビジネスが停滞し、業績が落ちる</t>
    <rPh sb="0" eb="3">
      <t>タントウシャ</t>
    </rPh>
    <rPh sb="7" eb="8">
      <t>ア</t>
    </rPh>
    <rPh sb="14" eb="15">
      <t>デ</t>
    </rPh>
    <phoneticPr fontId="1"/>
  </si>
  <si>
    <t>担当者によって当たりハズレが出ることで、人事部門の評判を下げる</t>
    <rPh sb="0" eb="3">
      <t>タントウシャ</t>
    </rPh>
    <rPh sb="7" eb="8">
      <t>ア</t>
    </rPh>
    <rPh sb="14" eb="15">
      <t>デ</t>
    </rPh>
    <rPh sb="20" eb="24">
      <t>ジンジブモン</t>
    </rPh>
    <rPh sb="25" eb="27">
      <t>ヒョウバン</t>
    </rPh>
    <rPh sb="28" eb="29">
      <t>サ</t>
    </rPh>
    <phoneticPr fontId="1"/>
  </si>
  <si>
    <t>人事部門担当者がAIを利用せず、独自に回答を行うため、1人がこなせる件数が減り、人件費が減少しない</t>
    <rPh sb="0" eb="2">
      <t>ジンジ</t>
    </rPh>
    <rPh sb="2" eb="4">
      <t>ブモン</t>
    </rPh>
    <rPh sb="4" eb="7">
      <t>タントウシャ</t>
    </rPh>
    <rPh sb="11" eb="13">
      <t>リヨウ</t>
    </rPh>
    <rPh sb="16" eb="18">
      <t>ドクジ</t>
    </rPh>
    <rPh sb="19" eb="21">
      <t>カイトウ</t>
    </rPh>
    <rPh sb="22" eb="23">
      <t>オコナ</t>
    </rPh>
    <rPh sb="28" eb="29">
      <t>ニン</t>
    </rPh>
    <rPh sb="34" eb="36">
      <t>ケンスウ</t>
    </rPh>
    <rPh sb="37" eb="38">
      <t>ヘ</t>
    </rPh>
    <rPh sb="40" eb="43">
      <t>ジンケンヒ</t>
    </rPh>
    <rPh sb="44" eb="46">
      <t>ゲンショウ</t>
    </rPh>
    <phoneticPr fontId="1"/>
  </si>
  <si>
    <t>人事部門担当者が従業員に対してAIを信用しないように勧め、AI利用が促進されない．AI導入を決めた経営層を信用しない</t>
    <rPh sb="0" eb="2">
      <t>ジンジ</t>
    </rPh>
    <rPh sb="2" eb="4">
      <t>ブモン</t>
    </rPh>
    <rPh sb="4" eb="7">
      <t>タントウシャ</t>
    </rPh>
    <rPh sb="8" eb="11">
      <t>ジュウギョウイン</t>
    </rPh>
    <rPh sb="12" eb="13">
      <t>タイ</t>
    </rPh>
    <rPh sb="18" eb="20">
      <t>シンヨウ</t>
    </rPh>
    <rPh sb="26" eb="27">
      <t>スス</t>
    </rPh>
    <rPh sb="31" eb="33">
      <t>リヨウ</t>
    </rPh>
    <rPh sb="34" eb="36">
      <t>ソクシン</t>
    </rPh>
    <rPh sb="43" eb="45">
      <t>ドウニュウ</t>
    </rPh>
    <rPh sb="46" eb="47">
      <t>キ</t>
    </rPh>
    <rPh sb="49" eb="52">
      <t>ケイエイソウ</t>
    </rPh>
    <rPh sb="53" eb="55">
      <t>シンヨウ</t>
    </rPh>
    <phoneticPr fontId="1"/>
  </si>
  <si>
    <t>AIが信用されず、利用されない．AI導入を決めた経営層を信用しない</t>
    <rPh sb="3" eb="5">
      <t>シンヨウ</t>
    </rPh>
    <rPh sb="9" eb="11">
      <t>リヨウ</t>
    </rPh>
    <phoneticPr fontId="1"/>
  </si>
  <si>
    <t>システムが止まってQAの回答が適切に得られないことが全社で業務の妨げになり、本来のビジネスが停滞し、業績が落ちる</t>
    <rPh sb="5" eb="6">
      <t>ト</t>
    </rPh>
    <rPh sb="15" eb="17">
      <t>テキセツ</t>
    </rPh>
    <rPh sb="26" eb="28">
      <t>ゼンシャ</t>
    </rPh>
    <phoneticPr fontId="1"/>
  </si>
  <si>
    <t>停止したシステム復旧対応が想定外のため、本来の開発部門の業務が停滞して残業になり、人件費が増加する</t>
    <rPh sb="0" eb="2">
      <t>テイシ</t>
    </rPh>
    <rPh sb="8" eb="10">
      <t>フッキュウ</t>
    </rPh>
    <rPh sb="10" eb="12">
      <t>タイオウ</t>
    </rPh>
    <rPh sb="13" eb="16">
      <t>ソウテイガイ</t>
    </rPh>
    <rPh sb="20" eb="22">
      <t>ホンライ</t>
    </rPh>
    <rPh sb="23" eb="27">
      <t>カイハツブモン</t>
    </rPh>
    <rPh sb="28" eb="30">
      <t>ギョウム</t>
    </rPh>
    <rPh sb="31" eb="33">
      <t>テイタイ</t>
    </rPh>
    <rPh sb="35" eb="37">
      <t>ザンギョウ</t>
    </rPh>
    <rPh sb="41" eb="44">
      <t>ジンケンヒ</t>
    </rPh>
    <rPh sb="45" eb="47">
      <t>ゾウカ</t>
    </rPh>
    <phoneticPr fontId="1"/>
  </si>
  <si>
    <t>生成AIが止まったことでQAの回答が得られなくなり、回避策なくQAが利用できなくなって、人事部門が社内の信用を失う</t>
    <rPh sb="0" eb="2">
      <t>セイセイ</t>
    </rPh>
    <rPh sb="5" eb="6">
      <t>ト</t>
    </rPh>
    <rPh sb="15" eb="17">
      <t>カイトウ</t>
    </rPh>
    <rPh sb="18" eb="19">
      <t>エ</t>
    </rPh>
    <rPh sb="26" eb="29">
      <t>カイヒサク</t>
    </rPh>
    <rPh sb="34" eb="36">
      <t>リヨウ</t>
    </rPh>
    <rPh sb="44" eb="48">
      <t>ジンジブモン</t>
    </rPh>
    <rPh sb="49" eb="51">
      <t>シャナイ</t>
    </rPh>
    <rPh sb="52" eb="54">
      <t>シンヨウ</t>
    </rPh>
    <rPh sb="55" eb="56">
      <t>ウシナ</t>
    </rPh>
    <phoneticPr fontId="1"/>
  </si>
  <si>
    <t>誤った回答から、従業員および人事部門担当者のその後の業務がとどこおり、本来のビジネスが停滞し、業績が落ちる</t>
  </si>
  <si>
    <t>AIの出した誤った回答をそのまま従業員に伝えてしまい、人事部門としての信用を失う</t>
    <rPh sb="27" eb="31">
      <t>ジンジブモン</t>
    </rPh>
    <rPh sb="35" eb="37">
      <t>シンヨウ</t>
    </rPh>
    <rPh sb="38" eb="39">
      <t>ウシナ</t>
    </rPh>
    <phoneticPr fontId="1"/>
  </si>
  <si>
    <t>AIの回答の真偽を確かめずに従って不適切な事務処理をし、損金が出る</t>
    <rPh sb="28" eb="30">
      <t>ソンキン</t>
    </rPh>
    <rPh sb="31" eb="32">
      <t>デ</t>
    </rPh>
    <phoneticPr fontId="1"/>
  </si>
  <si>
    <t>AIの回答の真偽を確かめずに従って不適切な事務処理をし、信用を失う</t>
    <rPh sb="3" eb="5">
      <t>カイトウ</t>
    </rPh>
    <rPh sb="6" eb="8">
      <t>シンギ</t>
    </rPh>
    <rPh sb="9" eb="10">
      <t>タシ</t>
    </rPh>
    <rPh sb="14" eb="15">
      <t>シタガ</t>
    </rPh>
    <rPh sb="17" eb="20">
      <t>フテキセツ</t>
    </rPh>
    <rPh sb="21" eb="25">
      <t>ジムショリ</t>
    </rPh>
    <rPh sb="28" eb="30">
      <t>シンヨウ</t>
    </rPh>
    <rPh sb="31" eb="32">
      <t>ウシナ</t>
    </rPh>
    <phoneticPr fontId="1"/>
  </si>
  <si>
    <t>炎上に対応する人件費
店舗が信用を失ったことにより、お客が減り、売上げが落ちる</t>
    <rPh sb="0" eb="2">
      <t>エンジョウ</t>
    </rPh>
    <rPh sb="3" eb="5">
      <t>タイオウ</t>
    </rPh>
    <rPh sb="7" eb="10">
      <t>ジンケンヒ</t>
    </rPh>
    <rPh sb="11" eb="13">
      <t>テンポ</t>
    </rPh>
    <rPh sb="14" eb="16">
      <t>シンヨウ</t>
    </rPh>
    <rPh sb="17" eb="18">
      <t>ウシナ</t>
    </rPh>
    <rPh sb="27" eb="28">
      <t>キャク</t>
    </rPh>
    <rPh sb="29" eb="30">
      <t>ヘ</t>
    </rPh>
    <rPh sb="32" eb="34">
      <t>ウリア</t>
    </rPh>
    <rPh sb="36" eb="37">
      <t>オ</t>
    </rPh>
    <phoneticPr fontId="1"/>
  </si>
  <si>
    <t>差別的な不審行動検知をしているとしてテレビや新聞で報道され、店舗の信用を落とす．訴えられたり、法的ペナルティを受ける</t>
    <rPh sb="4" eb="10">
      <t>フシンコウドウケンチ</t>
    </rPh>
    <rPh sb="25" eb="27">
      <t>ホウドウ</t>
    </rPh>
    <rPh sb="30" eb="32">
      <t>テンポ</t>
    </rPh>
    <rPh sb="33" eb="35">
      <t>シンヨウ</t>
    </rPh>
    <rPh sb="36" eb="37">
      <t>オ</t>
    </rPh>
    <rPh sb="40" eb="41">
      <t>ウッタ</t>
    </rPh>
    <rPh sb="47" eb="49">
      <t>ホウテキ</t>
    </rPh>
    <rPh sb="55" eb="56">
      <t>ウ</t>
    </rPh>
    <phoneticPr fontId="1"/>
  </si>
  <si>
    <t>扱うAI案件すべてに検証・修正などの対応が必要になる．新規のAIビジネスが取れなくなり、業績が悪化する</t>
    <rPh sb="0" eb="1">
      <t>アツカ</t>
    </rPh>
    <rPh sb="4" eb="6">
      <t>アンケン</t>
    </rPh>
    <rPh sb="10" eb="12">
      <t>ケンショウ</t>
    </rPh>
    <rPh sb="13" eb="15">
      <t>シュウセイ</t>
    </rPh>
    <rPh sb="18" eb="20">
      <t>タイオウ</t>
    </rPh>
    <rPh sb="21" eb="23">
      <t>ヒツヨウ</t>
    </rPh>
    <rPh sb="27" eb="29">
      <t>シンキ</t>
    </rPh>
    <rPh sb="37" eb="38">
      <t>ト</t>
    </rPh>
    <rPh sb="44" eb="46">
      <t>ギョウセキ</t>
    </rPh>
    <rPh sb="47" eb="49">
      <t>アッカ</t>
    </rPh>
    <phoneticPr fontId="1"/>
  </si>
  <si>
    <t>扱うAI案件すべてに差別があるのではないかと信用を失う．企業イメージも悪化し、AI案件以外のビジネスも失われる．訴えられたり、法的ペナルティを受ける</t>
    <rPh sb="0" eb="1">
      <t>アツカ</t>
    </rPh>
    <rPh sb="4" eb="6">
      <t>アンケン</t>
    </rPh>
    <rPh sb="10" eb="12">
      <t>サベツ</t>
    </rPh>
    <rPh sb="22" eb="24">
      <t>シンヨウ</t>
    </rPh>
    <rPh sb="25" eb="26">
      <t>ウシナ</t>
    </rPh>
    <rPh sb="28" eb="30">
      <t>キギョウ</t>
    </rPh>
    <rPh sb="35" eb="37">
      <t>アッカ</t>
    </rPh>
    <rPh sb="41" eb="43">
      <t>アンケン</t>
    </rPh>
    <rPh sb="43" eb="45">
      <t>イガイ</t>
    </rPh>
    <rPh sb="51" eb="52">
      <t>ウシナ</t>
    </rPh>
    <rPh sb="56" eb="57">
      <t>ウッタ</t>
    </rPh>
    <rPh sb="63" eb="65">
      <t>ホウテキ</t>
    </rPh>
    <rPh sb="71" eb="72">
      <t>ウ</t>
    </rPh>
    <phoneticPr fontId="1"/>
  </si>
  <si>
    <t>不審行動を検知できず、商品を盗まれる</t>
    <rPh sb="0" eb="4">
      <t>フシンコウドウ</t>
    </rPh>
    <rPh sb="5" eb="7">
      <t>ケンチ</t>
    </rPh>
    <rPh sb="11" eb="13">
      <t>ショウヒン</t>
    </rPh>
    <rPh sb="14" eb="15">
      <t>ヌス</t>
    </rPh>
    <phoneticPr fontId="1"/>
  </si>
  <si>
    <t>ただ普通に買い物をしていただけの人が、不審人物とみなされ、周囲の信用を失う</t>
    <rPh sb="2" eb="4">
      <t>フツウ</t>
    </rPh>
    <rPh sb="5" eb="6">
      <t>カ</t>
    </rPh>
    <rPh sb="7" eb="8">
      <t>モノ</t>
    </rPh>
    <rPh sb="16" eb="17">
      <t>ヒト</t>
    </rPh>
    <rPh sb="19" eb="23">
      <t>フシンジンブツ</t>
    </rPh>
    <rPh sb="29" eb="31">
      <t>シュウイ</t>
    </rPh>
    <rPh sb="32" eb="34">
      <t>シンヨウ</t>
    </rPh>
    <rPh sb="35" eb="36">
      <t>ウシナ</t>
    </rPh>
    <phoneticPr fontId="1"/>
  </si>
  <si>
    <t>店員の信用が下がり、業務成績が下がることで、年収が減る</t>
    <rPh sb="0" eb="2">
      <t>テンイン</t>
    </rPh>
    <rPh sb="3" eb="5">
      <t>シンヨウ</t>
    </rPh>
    <rPh sb="6" eb="7">
      <t>サ</t>
    </rPh>
    <rPh sb="7" eb="8">
      <t>ナリサ</t>
    </rPh>
    <rPh sb="10" eb="12">
      <t>ギョウム</t>
    </rPh>
    <rPh sb="12" eb="14">
      <t>セイセキ</t>
    </rPh>
    <rPh sb="15" eb="16">
      <t>サ</t>
    </rPh>
    <rPh sb="22" eb="24">
      <t>ネンシュウ</t>
    </rPh>
    <rPh sb="25" eb="26">
      <t>ヘ</t>
    </rPh>
    <phoneticPr fontId="1"/>
  </si>
  <si>
    <t>この店員は差別すると悪評が立ち、他のお客から避けられたり、業務成績を下げられたりする</t>
    <rPh sb="2" eb="4">
      <t>テンイン</t>
    </rPh>
    <rPh sb="5" eb="7">
      <t>サベツ</t>
    </rPh>
    <rPh sb="10" eb="12">
      <t>アクヒョウ</t>
    </rPh>
    <rPh sb="13" eb="14">
      <t>タ</t>
    </rPh>
    <rPh sb="16" eb="17">
      <t>ホカ</t>
    </rPh>
    <rPh sb="19" eb="20">
      <t>キャク</t>
    </rPh>
    <rPh sb="22" eb="23">
      <t>サ</t>
    </rPh>
    <rPh sb="29" eb="31">
      <t>ギョウム</t>
    </rPh>
    <rPh sb="31" eb="33">
      <t>セイセキ</t>
    </rPh>
    <rPh sb="34" eb="35">
      <t>サ</t>
    </rPh>
    <phoneticPr fontId="1"/>
  </si>
  <si>
    <t>不審行動と決めつけた声がけがされる不適切な店舗として、お客が離れ、売上げが落ちる</t>
    <rPh sb="0" eb="4">
      <t>フシンコウドウ</t>
    </rPh>
    <rPh sb="5" eb="6">
      <t>キ</t>
    </rPh>
    <rPh sb="10" eb="11">
      <t>コエ</t>
    </rPh>
    <rPh sb="17" eb="20">
      <t>フテキセツ</t>
    </rPh>
    <rPh sb="21" eb="23">
      <t>テンポ</t>
    </rPh>
    <rPh sb="28" eb="29">
      <t>キャク</t>
    </rPh>
    <rPh sb="30" eb="31">
      <t>ハナ</t>
    </rPh>
    <rPh sb="33" eb="35">
      <t>ウリア</t>
    </rPh>
    <rPh sb="37" eb="38">
      <t>オ</t>
    </rPh>
    <phoneticPr fontId="1"/>
  </si>
  <si>
    <t>AIの誤判断時に、その結果がそのまま活用され、不審行動をしていると決めつけた声がけを店員がしてしまう</t>
    <rPh sb="23" eb="25">
      <t>フシン</t>
    </rPh>
    <rPh sb="25" eb="27">
      <t>コウドウ</t>
    </rPh>
    <rPh sb="33" eb="34">
      <t>キ</t>
    </rPh>
    <rPh sb="38" eb="39">
      <t>コエ</t>
    </rPh>
    <rPh sb="42" eb="44">
      <t>テンイン</t>
    </rPh>
    <phoneticPr fontId="1"/>
  </si>
  <si>
    <t>AI導入前と同様に、人件費がかさむ</t>
    <rPh sb="10" eb="13">
      <t>ジンケンヒ</t>
    </rPh>
    <phoneticPr fontId="1"/>
  </si>
  <si>
    <t>お客からの信用が下がることで、店員の成績が下がり、年収が減る</t>
    <rPh sb="1" eb="2">
      <t>キャク</t>
    </rPh>
    <rPh sb="5" eb="7">
      <t>シンヨウ</t>
    </rPh>
    <rPh sb="8" eb="9">
      <t>サ</t>
    </rPh>
    <rPh sb="15" eb="17">
      <t>テンイン</t>
    </rPh>
    <rPh sb="18" eb="20">
      <t>セイセキ</t>
    </rPh>
    <rPh sb="21" eb="22">
      <t>サ</t>
    </rPh>
    <rPh sb="25" eb="27">
      <t>ネンシュウ</t>
    </rPh>
    <rPh sb="28" eb="29">
      <t>ヘ</t>
    </rPh>
    <phoneticPr fontId="1"/>
  </si>
  <si>
    <t>この店員は不適切な声がけをすると悪評が立ち、他のお客から避けられる</t>
    <rPh sb="2" eb="4">
      <t>テンイン</t>
    </rPh>
    <rPh sb="5" eb="8">
      <t>フテキセツ</t>
    </rPh>
    <rPh sb="9" eb="10">
      <t>コエ</t>
    </rPh>
    <rPh sb="16" eb="18">
      <t>アクヒョウ</t>
    </rPh>
    <rPh sb="19" eb="20">
      <t>タ</t>
    </rPh>
    <rPh sb="22" eb="23">
      <t>ホカ</t>
    </rPh>
    <rPh sb="25" eb="26">
      <t>キャク</t>
    </rPh>
    <rPh sb="28" eb="29">
      <t>サ</t>
    </rPh>
    <phoneticPr fontId="1"/>
  </si>
  <si>
    <t>不審行動に声がけできず、商品を盗まれる</t>
    <rPh sb="0" eb="4">
      <t>フシンコウドウ</t>
    </rPh>
    <rPh sb="5" eb="6">
      <t>コエ</t>
    </rPh>
    <rPh sb="12" eb="14">
      <t>ショウヒン</t>
    </rPh>
    <rPh sb="15" eb="16">
      <t>ヌス</t>
    </rPh>
    <phoneticPr fontId="1"/>
  </si>
  <si>
    <t>店舗が信用を失うことによって、お客が離れ、売上げが落ちる</t>
    <rPh sb="0" eb="2">
      <t>テンポ</t>
    </rPh>
    <rPh sb="3" eb="5">
      <t>シンヨウ</t>
    </rPh>
    <rPh sb="6" eb="7">
      <t>ウシナ</t>
    </rPh>
    <rPh sb="16" eb="17">
      <t>キャク</t>
    </rPh>
    <rPh sb="18" eb="19">
      <t>ハナ</t>
    </rPh>
    <rPh sb="21" eb="23">
      <t>ウリア</t>
    </rPh>
    <rPh sb="25" eb="26">
      <t>オ</t>
    </rPh>
    <phoneticPr fontId="1"/>
  </si>
  <si>
    <t>店員によって対応がゆれて、不審行動の防止率が下がり、商品が盗まれる被害が出る．店員・店舗の評判が下がることにより、売り上げが下がる</t>
    <rPh sb="0" eb="2">
      <t>テンイン</t>
    </rPh>
    <rPh sb="6" eb="8">
      <t>タイオウ</t>
    </rPh>
    <rPh sb="13" eb="17">
      <t>フシンコウドウ</t>
    </rPh>
    <rPh sb="18" eb="21">
      <t>ボウシリツ</t>
    </rPh>
    <rPh sb="22" eb="23">
      <t>サ</t>
    </rPh>
    <rPh sb="26" eb="28">
      <t>ショウヒン</t>
    </rPh>
    <rPh sb="29" eb="30">
      <t>ヌス</t>
    </rPh>
    <rPh sb="33" eb="35">
      <t>ヒガイ</t>
    </rPh>
    <rPh sb="36" eb="37">
      <t>デ</t>
    </rPh>
    <rPh sb="39" eb="41">
      <t>テンイン</t>
    </rPh>
    <rPh sb="42" eb="44">
      <t>テンポ</t>
    </rPh>
    <rPh sb="45" eb="47">
      <t>ヒョウバン</t>
    </rPh>
    <rPh sb="48" eb="49">
      <t>サ</t>
    </rPh>
    <rPh sb="57" eb="58">
      <t>ウ</t>
    </rPh>
    <rPh sb="59" eb="60">
      <t>ア</t>
    </rPh>
    <rPh sb="62" eb="63">
      <t>サ</t>
    </rPh>
    <phoneticPr fontId="1"/>
  </si>
  <si>
    <t>声がけもせずせずいきなり警察に通報するなど、変な店員がいる変な店舗だと悪評が立つ</t>
    <rPh sb="0" eb="1">
      <t>コエ</t>
    </rPh>
    <rPh sb="12" eb="14">
      <t>ケイサツ</t>
    </rPh>
    <rPh sb="15" eb="17">
      <t>ツウホウ</t>
    </rPh>
    <rPh sb="22" eb="23">
      <t>ヘン</t>
    </rPh>
    <rPh sb="24" eb="26">
      <t>テンイン</t>
    </rPh>
    <rPh sb="29" eb="30">
      <t>ヘン</t>
    </rPh>
    <rPh sb="31" eb="33">
      <t>テンポ</t>
    </rPh>
    <rPh sb="35" eb="37">
      <t>アクヒョウ</t>
    </rPh>
    <rPh sb="38" eb="39">
      <t>タ</t>
    </rPh>
    <phoneticPr fontId="1"/>
  </si>
  <si>
    <t>店員がAIの推論結果を信用せず手動で不審行動検知を行うため、AI導入前と同様に、人件費がかさむ</t>
    <rPh sb="0" eb="2">
      <t>テンイン</t>
    </rPh>
    <rPh sb="6" eb="10">
      <t>スイロンケッカ</t>
    </rPh>
    <rPh sb="11" eb="13">
      <t>シンヨウ</t>
    </rPh>
    <rPh sb="15" eb="17">
      <t>シュドウ</t>
    </rPh>
    <rPh sb="18" eb="24">
      <t>フシンコウドウケンチ</t>
    </rPh>
    <rPh sb="25" eb="26">
      <t>オコナ</t>
    </rPh>
    <rPh sb="40" eb="43">
      <t>ジンケンヒ</t>
    </rPh>
    <phoneticPr fontId="1"/>
  </si>
  <si>
    <t>店員も信用していない不審行動検知AIが勝手に作動している店舗だとして、悪評が立つ</t>
    <rPh sb="0" eb="2">
      <t>テンイン</t>
    </rPh>
    <rPh sb="3" eb="5">
      <t>シンヨウ</t>
    </rPh>
    <rPh sb="10" eb="16">
      <t>フシンコウドウケンチ</t>
    </rPh>
    <rPh sb="19" eb="21">
      <t>カッテ</t>
    </rPh>
    <rPh sb="22" eb="24">
      <t>サドウ</t>
    </rPh>
    <rPh sb="28" eb="30">
      <t>テンポ</t>
    </rPh>
    <rPh sb="35" eb="37">
      <t>アクヒョウ</t>
    </rPh>
    <rPh sb="38" eb="39">
      <t>タ</t>
    </rPh>
    <phoneticPr fontId="1"/>
  </si>
  <si>
    <t>お客が不審行動検知AIが導入されていない店舗へ流れ、ビジネスチャンスを失う</t>
    <rPh sb="1" eb="2">
      <t>キャク</t>
    </rPh>
    <rPh sb="3" eb="7">
      <t>フシンコウドウ</t>
    </rPh>
    <rPh sb="7" eb="9">
      <t>ケンチ</t>
    </rPh>
    <rPh sb="12" eb="14">
      <t>ドウニュウ</t>
    </rPh>
    <rPh sb="20" eb="22">
      <t>テンポ</t>
    </rPh>
    <rPh sb="23" eb="24">
      <t>ナガ</t>
    </rPh>
    <rPh sb="35" eb="36">
      <t>ウシナ</t>
    </rPh>
    <phoneticPr fontId="1"/>
  </si>
  <si>
    <t>AIによる不審行動検知について、お客（店舗内の人）側の漠然としたイメージだけで、恐ろしいことがなされていると悪評がたつ</t>
    <rPh sb="5" eb="11">
      <t>フシンコウドウケンチ</t>
    </rPh>
    <rPh sb="17" eb="18">
      <t>キャク</t>
    </rPh>
    <rPh sb="19" eb="22">
      <t>テンポナイ</t>
    </rPh>
    <rPh sb="23" eb="24">
      <t>ヒト</t>
    </rPh>
    <rPh sb="25" eb="26">
      <t>ガワ</t>
    </rPh>
    <rPh sb="27" eb="29">
      <t>バクゼン</t>
    </rPh>
    <rPh sb="40" eb="41">
      <t>オソ</t>
    </rPh>
    <rPh sb="54" eb="56">
      <t>アクヒョウ</t>
    </rPh>
    <phoneticPr fontId="1"/>
  </si>
  <si>
    <t>店舗が、法的ペナルティにより、テレビや新聞で報道され、顧客・世間（見込み顧客）からの信用を失う</t>
    <rPh sb="0" eb="2">
      <t>テンポ</t>
    </rPh>
    <rPh sb="30" eb="32">
      <t>セケン</t>
    </rPh>
    <rPh sb="33" eb="35">
      <t>ミコ</t>
    </rPh>
    <rPh sb="36" eb="38">
      <t>コキャク</t>
    </rPh>
    <phoneticPr fontId="1"/>
  </si>
  <si>
    <t>通常の店舗営業ができなくなったことで、お客が他店舗に流れ、ビジネスチャンスを失う．営業できなくなったことがテレビや新聞で報道され、店舗が信用を失ったことにより、業績が悪化する．行政処分を受け、営業停止したり、対応コストがかさむ</t>
    <rPh sb="0" eb="2">
      <t>ツウジョウ</t>
    </rPh>
    <rPh sb="3" eb="5">
      <t>テンポ</t>
    </rPh>
    <rPh sb="5" eb="7">
      <t>エイギョウ</t>
    </rPh>
    <rPh sb="20" eb="21">
      <t>キャク</t>
    </rPh>
    <rPh sb="22" eb="23">
      <t>タ</t>
    </rPh>
    <rPh sb="23" eb="25">
      <t>テンポ</t>
    </rPh>
    <rPh sb="26" eb="27">
      <t>ナガ</t>
    </rPh>
    <rPh sb="38" eb="39">
      <t>ウシナ</t>
    </rPh>
    <rPh sb="41" eb="43">
      <t>エイギョウ</t>
    </rPh>
    <rPh sb="57" eb="59">
      <t>シンブン</t>
    </rPh>
    <rPh sb="60" eb="62">
      <t>ホウドウ</t>
    </rPh>
    <rPh sb="65" eb="67">
      <t>テンポ</t>
    </rPh>
    <rPh sb="68" eb="70">
      <t>シンヨウ</t>
    </rPh>
    <rPh sb="71" eb="72">
      <t>ウシナ</t>
    </rPh>
    <rPh sb="80" eb="82">
      <t>ギョウセキ</t>
    </rPh>
    <rPh sb="83" eb="85">
      <t>アッカ</t>
    </rPh>
    <rPh sb="98" eb="100">
      <t>テイシ</t>
    </rPh>
    <rPh sb="104" eb="106">
      <t>タイオウ</t>
    </rPh>
    <phoneticPr fontId="1"/>
  </si>
  <si>
    <t>不当にアラートが鳴りっぱなしなど、通常の店舗営業ができなくなったことがテレビや新聞で報道され、店舗が顧客・世間（見込み顧客）から信用を失う</t>
    <rPh sb="0" eb="2">
      <t>フトウ</t>
    </rPh>
    <rPh sb="8" eb="9">
      <t>ナ</t>
    </rPh>
    <rPh sb="17" eb="19">
      <t>ツウジョウ</t>
    </rPh>
    <rPh sb="20" eb="22">
      <t>テンポ</t>
    </rPh>
    <rPh sb="22" eb="24">
      <t>エイギョウ</t>
    </rPh>
    <rPh sb="47" eb="49">
      <t>テンポ</t>
    </rPh>
    <rPh sb="50" eb="52">
      <t>コキャク</t>
    </rPh>
    <rPh sb="53" eb="55">
      <t>セケン</t>
    </rPh>
    <rPh sb="56" eb="58">
      <t>ミコ</t>
    </rPh>
    <rPh sb="59" eb="61">
      <t>コキャク</t>
    </rPh>
    <rPh sb="67" eb="68">
      <t>ウシナ</t>
    </rPh>
    <phoneticPr fontId="1"/>
  </si>
  <si>
    <t>AIの不適切利用により、罰金などのペナルティがある．行政処分に対応するコストがかかる．店舗が世間の信用を失うことで、業績低下する</t>
    <rPh sb="3" eb="8">
      <t>フテキセツリヨウ</t>
    </rPh>
    <rPh sb="12" eb="14">
      <t>バッキン</t>
    </rPh>
    <rPh sb="26" eb="30">
      <t>ギョウセイショブン</t>
    </rPh>
    <rPh sb="31" eb="33">
      <t>タイオウ</t>
    </rPh>
    <rPh sb="43" eb="45">
      <t>テンポ</t>
    </rPh>
    <rPh sb="46" eb="48">
      <t>セケン</t>
    </rPh>
    <rPh sb="49" eb="51">
      <t>シンヨウ</t>
    </rPh>
    <rPh sb="52" eb="53">
      <t>ウシナ</t>
    </rPh>
    <rPh sb="58" eb="62">
      <t>ギョウセキテイカ</t>
    </rPh>
    <phoneticPr fontId="1"/>
  </si>
  <si>
    <t>声がけ前の警察への通報や、データを非行少年リストの自動作成に利用するなど、店員が不適切な行動をしたり、目的外のAI利用をすることにより、店舗が顧客や世間（見込み顧客の）信用を失う．法的なペナルティを受ける</t>
    <rPh sb="0" eb="1">
      <t>コエ</t>
    </rPh>
    <rPh sb="3" eb="4">
      <t>マエ</t>
    </rPh>
    <rPh sb="5" eb="7">
      <t>ケイサツ</t>
    </rPh>
    <rPh sb="9" eb="11">
      <t>ツウホウ</t>
    </rPh>
    <rPh sb="17" eb="21">
      <t>ヒコウショウネン</t>
    </rPh>
    <rPh sb="25" eb="27">
      <t>ジドウ</t>
    </rPh>
    <rPh sb="27" eb="29">
      <t>サクセイ</t>
    </rPh>
    <rPh sb="30" eb="32">
      <t>リヨウ</t>
    </rPh>
    <rPh sb="37" eb="39">
      <t>テンイン</t>
    </rPh>
    <rPh sb="40" eb="43">
      <t>フテキセツ</t>
    </rPh>
    <rPh sb="44" eb="46">
      <t>コウドウ</t>
    </rPh>
    <rPh sb="51" eb="54">
      <t>モクテキガイ</t>
    </rPh>
    <rPh sb="57" eb="59">
      <t>リヨウ</t>
    </rPh>
    <rPh sb="68" eb="70">
      <t>テンポ</t>
    </rPh>
    <rPh sb="71" eb="73">
      <t>コキャク</t>
    </rPh>
    <rPh sb="74" eb="76">
      <t>セケン</t>
    </rPh>
    <rPh sb="77" eb="79">
      <t>ミコ</t>
    </rPh>
    <rPh sb="80" eb="82">
      <t>コキャク</t>
    </rPh>
    <rPh sb="84" eb="86">
      <t>シンヨウ</t>
    </rPh>
    <rPh sb="87" eb="88">
      <t>ウシナ</t>
    </rPh>
    <rPh sb="90" eb="92">
      <t>ホウテキ</t>
    </rPh>
    <rPh sb="99" eb="100">
      <t>ウ</t>
    </rPh>
    <phoneticPr fontId="1"/>
  </si>
  <si>
    <t>「誰が（B列）～どうなる（H列）」の欄の結果、どのような被害が起きるかを想像して記入してください。
記入例のテーブルを参考に、「誰が（B列）～どうなる（H列）」の欄の内容を考慮して記入してください。特に「誰に（何に）」の欄に注意し、起きることを想像して記入してください。
・想像する際には、「誰に（何に）」対して起きる被害のうち、最大のものを想定して記入してください。
・身体的被害、金銭被害，社会的被害（倫理的な問題も含む）、その他の被害の観点それぞれについて記入してください。
　例）ローン審査AIで想定される被害：
　　AIの審査に、ローン申請者間の差別が生じることで、銀行に想定される被害：
　　「なし」（身体的被害）
　　「炎上に対応する人件費が増える、銀行が信用を失ったことにより、顧客が減り、銀行の業績が落ちる」（金銭的被害）
　　「差別的なローン審査をしているとしてテレビや新聞で報道され、銀行の信用を落とす。訴えられたり、法的ペナルティを受ける」（社会的被害）
　　「なし」（その他の被害）</t>
    <rPh sb="180" eb="182">
      <t>シンタイ</t>
    </rPh>
    <phoneticPr fontId="1"/>
  </si>
  <si>
    <t>業務の存続に影響を与える可能性のある高額な金銭被害
例：
損害賠償面：集団損害賠償（高額）
利益逸失面：信用失墜により、企業顧客を失う．指名停止，発注停止
対応コスト面：検証・修正対応が他の案件にも（複数・長期的に）波及する</t>
    <rPh sb="26" eb="27">
      <t>レイ</t>
    </rPh>
    <rPh sb="29" eb="34">
      <t>ソンガイバイショウメン</t>
    </rPh>
    <rPh sb="46" eb="51">
      <t>リエキイッシツメン</t>
    </rPh>
    <rPh sb="78" eb="80">
      <t>タイオウ</t>
    </rPh>
    <rPh sb="83" eb="84">
      <t>メン</t>
    </rPh>
    <phoneticPr fontId="1"/>
  </si>
  <si>
    <t>業務の存続に影響を与えない程度の金銭被害
例：
損害賠償面：集団損害賠償（低額）
利益逸失面：予測を外して大人数の利益が失われる。信用失墜により、不特定多数の個人顧客が買い控える。
対応コスト面：ピンポイントでそのインシデントにだけ検証・修正対応する</t>
    <rPh sb="21" eb="22">
      <t>レイ</t>
    </rPh>
    <rPh sb="24" eb="29">
      <t>ソンガイバイショウメン</t>
    </rPh>
    <rPh sb="41" eb="46">
      <t>リエキイッシツメン</t>
    </rPh>
    <rPh sb="91" eb="93">
      <t>タイオウ</t>
    </rPh>
    <rPh sb="96" eb="97">
      <t>メン</t>
    </rPh>
    <phoneticPr fontId="1"/>
  </si>
  <si>
    <t>単発で低額な金銭被害
例：
損害賠償面：治療費の支払い等
利益逸失面：予測を外して少人数の利益が失われる。信用失墜により、限定された個人（店舗にいた人）が買い控える</t>
    <rPh sb="11" eb="12">
      <t>レイ</t>
    </rPh>
    <rPh sb="14" eb="19">
      <t>ソンガイバイショウメン</t>
    </rPh>
    <rPh sb="27" eb="28">
      <t>トウ</t>
    </rPh>
    <rPh sb="29" eb="34">
      <t>リエキイッシツメン</t>
    </rPh>
    <phoneticPr fontId="1"/>
  </si>
  <si>
    <t>不特定多数の人に対し、長期的に、信用を失う。​
例：人権団体から問題視される。テレビや新聞で報道される。訴訟になる。法的ペナルティを受ける。情報漏洩に関しては機微情報や個人情報を含む訓練データ、訓練済モデルが漏洩して、信用を失う</t>
    <rPh sb="24" eb="25">
      <t>レイ</t>
    </rPh>
    <phoneticPr fontId="1"/>
  </si>
  <si>
    <t>不特定多数の人に対し、限定された期間・場で、信用を失う。または、特定・限定の人に対し、長期的に、信用を失う。​
例：噂・クチコミレベルの悪評や、今後の契約が切られる信用低下。​情報漏洩に関しては個人情報を含まない秘密情報の訓練データ、訓練済モデルが漏洩して信用を失う</t>
    <rPh sb="56" eb="57">
      <t>レイ</t>
    </rPh>
    <phoneticPr fontId="1"/>
  </si>
  <si>
    <t>特定・限定の人に対し、限定された期間・場で、信用を失う​
例：一時的に怪しまれたり（店舗内で警告音が鳴るなど）、不満を持たれたりする程度</t>
    <rPh sb="29" eb="30">
      <t>レイ</t>
    </rPh>
    <rPh sb="66" eb="68">
      <t>テイド</t>
    </rPh>
    <phoneticPr fontId="1"/>
  </si>
  <si>
    <t>リスク発生時に対応できる運用体制がなく、業務が止まる</t>
    <phoneticPr fontId="1"/>
  </si>
  <si>
    <r>
      <t>AIシステムには、AIの意図的な誤判断、訓練済みモデルの漏洩、訓練データの漏洩を引き起こす攻撃が適用できることがあります。
本シートでは、このような攻撃が実施されたと仮定し、</t>
    </r>
    <r>
      <rPr>
        <b/>
        <sz val="12"/>
        <color theme="1"/>
        <rFont val="Meiryo UI"/>
        <family val="3"/>
        <charset val="128"/>
      </rPr>
      <t>AIセキュリティの攻撃がされてしまったときの影響、被害</t>
    </r>
    <r>
      <rPr>
        <sz val="12"/>
        <color theme="1"/>
        <rFont val="Meiryo UI"/>
        <family val="3"/>
        <charset val="128"/>
      </rPr>
      <t>を整理します。
本テーブルは上の3つのテーブルとは重複がありますので、上の3つのテーブルが記入済みであれば、それらを参考にして記入してください。
（攻撃を引き起こす要因は異なっています）</t>
    </r>
    <rPh sb="12" eb="15">
      <t>イトテキ</t>
    </rPh>
    <rPh sb="16" eb="19">
      <t>ゴハンダン</t>
    </rPh>
    <rPh sb="20" eb="23">
      <t>クンレンズ</t>
    </rPh>
    <rPh sb="28" eb="30">
      <t>ロウエイ</t>
    </rPh>
    <rPh sb="96" eb="98">
      <t>コウゲキ</t>
    </rPh>
    <rPh sb="139" eb="141">
      <t>チョウフク</t>
    </rPh>
    <rPh sb="149" eb="150">
      <t>ウエ</t>
    </rPh>
    <rPh sb="159" eb="162">
      <t>キニュウズ</t>
    </rPh>
    <rPh sb="177" eb="179">
      <t>キニュウ</t>
    </rPh>
    <phoneticPr fontId="1"/>
  </si>
  <si>
    <r>
      <t xml:space="preserve">AIサービスプロバイダ
</t>
    </r>
    <r>
      <rPr>
        <sz val="12"/>
        <rFont val="Meiryo UI"/>
        <family val="3"/>
        <charset val="128"/>
      </rPr>
      <t>（開発されたAIシステムを用いて業務を行い、各種サービスを提供する組織）</t>
    </r>
    <phoneticPr fontId="1"/>
  </si>
  <si>
    <t>IS-7. AIシステムの訓練データに含まれる人、または、物品を記入してください。</t>
    <rPh sb="13" eb="15">
      <t>クンレン</t>
    </rPh>
    <rPh sb="19" eb="20">
      <t>フク</t>
    </rPh>
    <rPh sb="23" eb="24">
      <t>ヒト</t>
    </rPh>
    <rPh sb="29" eb="31">
      <t>ブッピン</t>
    </rPh>
    <rPh sb="32" eb="34">
      <t>キニュウ</t>
    </rPh>
    <phoneticPr fontId="1"/>
  </si>
  <si>
    <r>
      <t xml:space="preserve">「誰が（B列）～引き起こされる被害（J列）」の欄の被害が起きると仮定した場合に、どの程度の被害を生じる可能性があるかを被害の程度（K列）のセルにある「大」「中」「小」「無」から選択してください。選択の際にはシート"参考. 影響度の算定基準"を参考にしてください。
</t>
    </r>
    <r>
      <rPr>
        <sz val="12"/>
        <color rgb="FFFF0000"/>
        <rFont val="Meiryo UI"/>
        <family val="3"/>
        <charset val="128"/>
      </rPr>
      <t>必ず、身体的被害、金銭的被害、社会的被害、その他の被害の4観点全てについて、大、中、小、無、のいずれかの判定を入力してください。</t>
    </r>
    <rPh sb="8" eb="9">
      <t>ヒ</t>
    </rPh>
    <rPh sb="10" eb="11">
      <t>オ</t>
    </rPh>
    <rPh sb="15" eb="17">
      <t>ヒガイ</t>
    </rPh>
    <rPh sb="42" eb="44">
      <t>テイド</t>
    </rPh>
    <rPh sb="45" eb="47">
      <t>ヒガイ</t>
    </rPh>
    <rPh sb="48" eb="49">
      <t>ショウ</t>
    </rPh>
    <rPh sb="51" eb="54">
      <t>カノウセイ</t>
    </rPh>
    <rPh sb="88" eb="90">
      <t>センタク</t>
    </rPh>
    <rPh sb="97" eb="99">
      <t>センタク</t>
    </rPh>
    <rPh sb="100" eb="101">
      <t>サイ</t>
    </rPh>
    <rPh sb="121" eb="123">
      <t>サンコウ</t>
    </rPh>
    <phoneticPr fontId="1"/>
  </si>
  <si>
    <r>
      <t xml:space="preserve">「誰が（B列）～引き起こされる被害（K列）」の欄の被害が起きると仮定した場合に、どの程度の被害を生じる可能性があるかを被害の程度（L列）のセルにある「大」「中」「小」「無」から選択してください。選択の際にはシート"参考. 影響度の算定基準"を参考にしてください。
</t>
    </r>
    <r>
      <rPr>
        <sz val="12"/>
        <color rgb="FFFF0000"/>
        <rFont val="Meiryo UI"/>
        <family val="3"/>
        <charset val="128"/>
      </rPr>
      <t>必ず、身体的被害、金銭的被害、社会的被害、その他の被害の4観点全てについて、大、中、小、無、のいずれかの判定を入力してください。</t>
    </r>
    <rPh sb="8" eb="9">
      <t>ヒ</t>
    </rPh>
    <rPh sb="10" eb="11">
      <t>オ</t>
    </rPh>
    <rPh sb="15" eb="17">
      <t>ヒガイ</t>
    </rPh>
    <rPh sb="42" eb="44">
      <t>テイド</t>
    </rPh>
    <rPh sb="45" eb="47">
      <t>ヒガイ</t>
    </rPh>
    <rPh sb="48" eb="49">
      <t>ショウ</t>
    </rPh>
    <rPh sb="51" eb="54">
      <t>カノウセイ</t>
    </rPh>
    <rPh sb="88" eb="90">
      <t>センタク</t>
    </rPh>
    <rPh sb="97" eb="99">
      <t>センタク</t>
    </rPh>
    <rPh sb="100" eb="101">
      <t>サイ</t>
    </rPh>
    <rPh sb="121" eb="123">
      <t>サンコウ</t>
    </rPh>
    <phoneticPr fontId="1"/>
  </si>
  <si>
    <r>
      <t xml:space="preserve">「誰が（B列）～引き起こされる被害（J列）」の欄の被害が起きると仮定した場合に、どの程度の被害を生じる可能性があるかを被害の程度（K列）のセルにある「大」「中」「小」「無」から選択してください。選択の際にはシート"参考. 影響度の算定基準"を参考にしてください。
</t>
    </r>
    <r>
      <rPr>
        <sz val="12"/>
        <color rgb="FFFF0000"/>
        <rFont val="Meiryo UI"/>
        <family val="3"/>
        <charset val="128"/>
      </rPr>
      <t>必ず、身体的被害、金銭的被害、社会的被害、その他の被害の4観点全てについて、大、中、小、無、のいずれかの判定を入力してください。</t>
    </r>
    <rPh sb="8" eb="9">
      <t>ヒ</t>
    </rPh>
    <rPh sb="10" eb="11">
      <t>オ</t>
    </rPh>
    <rPh sb="15" eb="17">
      <t>ヒガイ</t>
    </rPh>
    <rPh sb="42" eb="44">
      <t>テイド</t>
    </rPh>
    <rPh sb="45" eb="47">
      <t>ヒガイ</t>
    </rPh>
    <rPh sb="48" eb="49">
      <t>ショウ</t>
    </rPh>
    <rPh sb="51" eb="54">
      <t>カノウセイ</t>
    </rPh>
    <rPh sb="88" eb="90">
      <t>センタク</t>
    </rPh>
    <rPh sb="97" eb="99">
      <t>センタク</t>
    </rPh>
    <rPh sb="100" eb="101">
      <t>サイ</t>
    </rPh>
    <rPh sb="120" eb="122">
      <t>サンコウ</t>
    </rPh>
    <phoneticPr fontId="1"/>
  </si>
  <si>
    <r>
      <t xml:space="preserve">「誰が（B列）～引き起こされる被害（K列）」の欄の被害が起きると仮定した場合に、どの程度の被害を生じる可能性があるかを被害の程度（L列）のセルにある「大」「中」「小」「無」から選択してください。選択の際にはシート"参考. 影響度の算定基準"を参考にしてください。
</t>
    </r>
    <r>
      <rPr>
        <sz val="11"/>
        <color rgb="FFFF0000"/>
        <rFont val="Meiryo UI"/>
        <family val="3"/>
        <charset val="128"/>
      </rPr>
      <t>必ず、身体的被害、金銭的被害、社会的被害、その他の被害の4観点全てについて、大、中、小、無、のいずれかの判定を入力してください。</t>
    </r>
    <rPh sb="8" eb="9">
      <t>ヒ</t>
    </rPh>
    <rPh sb="10" eb="11">
      <t>オ</t>
    </rPh>
    <rPh sb="15" eb="17">
      <t>ヒガイ</t>
    </rPh>
    <rPh sb="42" eb="44">
      <t>テイド</t>
    </rPh>
    <rPh sb="45" eb="47">
      <t>ヒガイ</t>
    </rPh>
    <rPh sb="48" eb="49">
      <t>ショウ</t>
    </rPh>
    <rPh sb="51" eb="54">
      <t>カノウセイ</t>
    </rPh>
    <rPh sb="88" eb="90">
      <t>センタク</t>
    </rPh>
    <rPh sb="97" eb="99">
      <t>センタク</t>
    </rPh>
    <rPh sb="100" eb="101">
      <t>サイ</t>
    </rPh>
    <rPh sb="121" eb="123">
      <t>サンコウ</t>
    </rPh>
    <phoneticPr fontId="1"/>
  </si>
  <si>
    <r>
      <t xml:space="preserve">「誰が（B列）～引き起こされる被害（J列）」の欄の被害が起きると仮定した場合に、どの程度の被害を生じる可能性があるかを被害の程度（K列）のセルにある「大」「中」「小」「無」から選択してください。選択の際にはシート"参考. 影響度の算定基準"を参考にしてください。
</t>
    </r>
    <r>
      <rPr>
        <sz val="12"/>
        <color rgb="FFFF0000"/>
        <rFont val="Meiryo UI"/>
        <family val="3"/>
        <charset val="128"/>
      </rPr>
      <t>必ず、身体的被害、金銭的被害、社会的被害、その他の被害の4観点全てについて、大、中、小、無、のいずれかの判定を入力してください。</t>
    </r>
    <rPh sb="8" eb="9">
      <t>ヒ</t>
    </rPh>
    <rPh sb="10" eb="11">
      <t>オ</t>
    </rPh>
    <rPh sb="15" eb="17">
      <t>ヒガイ</t>
    </rPh>
    <rPh sb="19" eb="20">
      <t>レツ</t>
    </rPh>
    <rPh sb="42" eb="44">
      <t>テイド</t>
    </rPh>
    <rPh sb="45" eb="47">
      <t>ヒガイ</t>
    </rPh>
    <rPh sb="48" eb="49">
      <t>ショウ</t>
    </rPh>
    <rPh sb="51" eb="54">
      <t>カノウセイ</t>
    </rPh>
    <rPh sb="88" eb="90">
      <t>センタク</t>
    </rPh>
    <rPh sb="97" eb="99">
      <t>センタク</t>
    </rPh>
    <rPh sb="100" eb="101">
      <t>サイ</t>
    </rPh>
    <rPh sb="121" eb="123">
      <t>サンコウ</t>
    </rPh>
    <phoneticPr fontId="1"/>
  </si>
  <si>
    <r>
      <t xml:space="preserve">「誰が（B列）～引き起こされる被害（J列）」の欄の被害が起きると仮定した場合に、どの程度の被害を生じる可能性があるかを被害の程度（K列）のセルにある「大」「中」「小」「無」から選択してください。選択の際にはシート"参考. 影響度の算定基準"を参考にしてください。
</t>
    </r>
    <r>
      <rPr>
        <sz val="12"/>
        <color rgb="FFFF0000"/>
        <rFont val="Meiryo UI"/>
        <family val="3"/>
        <charset val="128"/>
      </rPr>
      <t>必ず、身体的被害、金銭的被害、社会的被害、その他の被害の4観点全てについて、大、中、小、無、のいずれかの判定を入力してください。</t>
    </r>
    <rPh sb="8" eb="9">
      <t>ヒ</t>
    </rPh>
    <rPh sb="10" eb="11">
      <t>オ</t>
    </rPh>
    <rPh sb="15" eb="17">
      <t>ヒガイ</t>
    </rPh>
    <rPh sb="42" eb="44">
      <t>テイド</t>
    </rPh>
    <rPh sb="45" eb="47">
      <t>ヒガイ</t>
    </rPh>
    <rPh sb="48" eb="49">
      <t>ショウ</t>
    </rPh>
    <rPh sb="51" eb="54">
      <t>カノウセイ</t>
    </rPh>
    <rPh sb="88" eb="90">
      <t>センタク</t>
    </rPh>
    <rPh sb="97" eb="99">
      <t>センタク</t>
    </rPh>
    <rPh sb="114" eb="116">
      <t>サンコウ</t>
    </rPh>
    <phoneticPr fontId="1"/>
  </si>
  <si>
    <r>
      <t xml:space="preserve">準備されている3つのテーブルについて、参考事例（以下リンク）を参考にして、以下の手順で入力してください。
</t>
    </r>
    <r>
      <rPr>
        <b/>
        <sz val="12"/>
        <rFont val="Meiryo UI"/>
        <family val="3"/>
        <charset val="128"/>
      </rPr>
      <t xml:space="preserve">①入力欄（水色の欄）への入力
</t>
    </r>
    <r>
      <rPr>
        <sz val="12"/>
        <rFont val="Meiryo UI"/>
        <family val="3"/>
        <charset val="128"/>
      </rPr>
      <t>　「誰が（B列）」～「どうなる（H列）」の欄は固定の値、あるいは転写された値です。「誰が（B列）」～「どうなる（H列）」の状況が発生したと仮定した場合に起こりうること、被害の程度などを「「どうなる」により生じる具体的な影響（I列）」「引き起こされる被害（K列）」に入力してください。
　例えば、ローン審査AIが、期待した結果が出ないことで、システム運用時に、ローン審査AI（で）、AIが誤判断することで、ローン申請者（に対し）、銀行のローン審査ができない、などとなっていますので、この状況が発生したと想定し、「どうなる」により生じる影響の欄は、ローンを借りられる能力があるのに借りられない、などとなります。
　その上で、引き起こされる被害を、</t>
    </r>
    <r>
      <rPr>
        <b/>
        <sz val="12"/>
        <rFont val="Meiryo UI"/>
        <family val="3"/>
        <charset val="128"/>
      </rPr>
      <t>3つの観点（身体的被害、金銭的被害、社会的被害）</t>
    </r>
    <r>
      <rPr>
        <sz val="12"/>
        <rFont val="Meiryo UI"/>
        <family val="3"/>
        <charset val="128"/>
      </rPr>
      <t>で入力してください。
　さらに、3観点以外の被害が生じうる場合には、</t>
    </r>
    <r>
      <rPr>
        <b/>
        <sz val="12"/>
        <rFont val="Meiryo UI"/>
        <family val="3"/>
        <charset val="128"/>
      </rPr>
      <t>その他の被害</t>
    </r>
    <r>
      <rPr>
        <sz val="12"/>
        <rFont val="Meiryo UI"/>
        <family val="3"/>
        <charset val="128"/>
      </rPr>
      <t>の欄に入力してください。
　このとき、被害が想定されない観点には</t>
    </r>
    <r>
      <rPr>
        <b/>
        <sz val="12"/>
        <rFont val="Meiryo UI"/>
        <family val="3"/>
        <charset val="128"/>
      </rPr>
      <t>「なし」</t>
    </r>
    <r>
      <rPr>
        <sz val="12"/>
        <rFont val="Meiryo UI"/>
        <family val="3"/>
        <charset val="128"/>
      </rPr>
      <t xml:space="preserve">と記入してください。
</t>
    </r>
    <r>
      <rPr>
        <b/>
        <sz val="12"/>
        <rFont val="Meiryo UI"/>
        <family val="3"/>
        <charset val="128"/>
      </rPr>
      <t xml:space="preserve">②被害の程度の判定
</t>
    </r>
    <r>
      <rPr>
        <sz val="12"/>
        <rFont val="Meiryo UI"/>
        <family val="3"/>
        <charset val="128"/>
      </rPr>
      <t xml:space="preserve">　①で入力した観点のような被害が発生した際の被害の程度を大、中、小、無で判定してください。判定の基準は「参考、影響度の算定基準」を参考にしてください。（テーブルの上部にリンクあり）
　その他の被害については、身体的被害、金銭的被害、社会的被害の例を参考にして、分析者の主観で判定してください。
</t>
    </r>
    <r>
      <rPr>
        <sz val="12"/>
        <color rgb="FFFF0000"/>
        <rFont val="Meiryo UI"/>
        <family val="3"/>
        <charset val="128"/>
      </rPr>
      <t>　必ず、身体的被害、金銭的被害、社会的被害、その他の被害の4観点全てについて、大、中、小、無、のいずれかの判定を入力してください。</t>
    </r>
    <rPh sb="660" eb="661">
      <t>カナラ</t>
    </rPh>
    <rPh sb="663" eb="668">
      <t>シンタイテキヒガイ</t>
    </rPh>
    <rPh sb="669" eb="674">
      <t>キンセンテキヒガイ</t>
    </rPh>
    <rPh sb="675" eb="680">
      <t>シャカイテキヒガイ</t>
    </rPh>
    <rPh sb="683" eb="684">
      <t>タ</t>
    </rPh>
    <rPh sb="685" eb="687">
      <t>ヒガイ</t>
    </rPh>
    <rPh sb="689" eb="691">
      <t>カンテン</t>
    </rPh>
    <rPh sb="691" eb="692">
      <t>スベ</t>
    </rPh>
    <rPh sb="712" eb="714">
      <t>ハンテイ</t>
    </rPh>
    <rPh sb="715" eb="717">
      <t>ニュウリョク</t>
    </rPh>
    <phoneticPr fontId="1"/>
  </si>
  <si>
    <r>
      <t xml:space="preserve">「誰が（B列）～引き起こされる被害（K列）」の被害が起きると仮定した場合に、どの程度の被害を生じる可能性があるかを被害の程度（L列）のセルにある「大」「中」「小」「無」から選択してください。選択の際にはシート"参考. 影響度の算定基準"を参考にしてください。
</t>
    </r>
    <r>
      <rPr>
        <sz val="12"/>
        <color rgb="FFFF0000"/>
        <rFont val="Meiryo UI"/>
        <family val="3"/>
        <charset val="128"/>
      </rPr>
      <t>必ず、身体的被害、金銭的被害、社会的被害、その他の被害の4観点全てについて、大、中、小、無、のいずれかの判定を入力してください。</t>
    </r>
    <rPh sb="8" eb="9">
      <t>ヒ</t>
    </rPh>
    <rPh sb="10" eb="11">
      <t>オ</t>
    </rPh>
    <rPh sb="15" eb="17">
      <t>ヒガイ</t>
    </rPh>
    <rPh sb="19" eb="20">
      <t>レツ</t>
    </rPh>
    <rPh sb="40" eb="42">
      <t>テイド</t>
    </rPh>
    <rPh sb="43" eb="45">
      <t>ヒガイ</t>
    </rPh>
    <rPh sb="46" eb="47">
      <t>ショウ</t>
    </rPh>
    <rPh sb="49" eb="52">
      <t>カノウセイ</t>
    </rPh>
    <rPh sb="57" eb="59">
      <t>ヒガイ</t>
    </rPh>
    <rPh sb="60" eb="62">
      <t>テイド</t>
    </rPh>
    <rPh sb="64" eb="65">
      <t>レツ</t>
    </rPh>
    <rPh sb="86" eb="88">
      <t>センタク</t>
    </rPh>
    <rPh sb="95" eb="97">
      <t>センタク</t>
    </rPh>
    <rPh sb="98" eb="99">
      <t>サイ</t>
    </rPh>
    <rPh sb="119" eb="121">
      <t>サンコウ</t>
    </rPh>
    <phoneticPr fontId="1"/>
  </si>
  <si>
    <r>
      <t xml:space="preserve">「誰が（B列）～引き起こされる被害（K列）」の被害が起きると仮定した場合に、どの程度の被害を生じる可能性があるかを被害の程度（L列）のセルにある「大」「中」「小」「無」から選択してください。選択の際にはシート"参考. 影響度の算定基準"を参考にしてください。
</t>
    </r>
    <r>
      <rPr>
        <sz val="12"/>
        <color rgb="FFFF0000"/>
        <rFont val="Meiryo UI"/>
        <family val="3"/>
        <charset val="128"/>
      </rPr>
      <t>必ず、身体的被害、金銭的被害、社会的被害、その他の被害の4観点全てについて、大、中、小、無、のいずれかの判定を入力してください。</t>
    </r>
    <rPh sb="8" eb="9">
      <t>ヒ</t>
    </rPh>
    <rPh sb="10" eb="11">
      <t>オ</t>
    </rPh>
    <rPh sb="15" eb="17">
      <t>ヒガイ</t>
    </rPh>
    <rPh sb="40" eb="42">
      <t>テイド</t>
    </rPh>
    <rPh sb="43" eb="45">
      <t>ヒガイ</t>
    </rPh>
    <rPh sb="46" eb="47">
      <t>ショウ</t>
    </rPh>
    <rPh sb="49" eb="52">
      <t>カノウセイ</t>
    </rPh>
    <rPh sb="86" eb="88">
      <t>センタク</t>
    </rPh>
    <rPh sb="95" eb="97">
      <t>センタク</t>
    </rPh>
    <rPh sb="98" eb="99">
      <t>サイ</t>
    </rPh>
    <rPh sb="119" eb="121">
      <t>サンコウ</t>
    </rPh>
    <phoneticPr fontId="1"/>
  </si>
  <si>
    <r>
      <t xml:space="preserve">準備されている3つのテーブルについて、参考事例（以下リンク）を参考にして、以下の手順で入力してください。
</t>
    </r>
    <r>
      <rPr>
        <b/>
        <sz val="12"/>
        <rFont val="Meiryo UI"/>
        <family val="3"/>
        <charset val="128"/>
      </rPr>
      <t>①入力欄（水色の欄）への入力</t>
    </r>
    <r>
      <rPr>
        <sz val="12"/>
        <rFont val="Meiryo UI"/>
        <family val="3"/>
        <charset val="128"/>
      </rPr>
      <t xml:space="preserve">
　「誰が（B列）」～「どうなる（H列）」の欄は固定の値、あるいは転写された値です。「誰が（B列）」～「どうなる（H列）」の状況が発生したと仮定した場合に起こりうること、被害の程度などを「引き起こされる被害（K列）」に入力してください。
　例えば、ローン審査AIが、不公平な判断をすることで、推論処理の実行時に、ローン審査AIで、ローン申請者間の差別が生じることで、銀行に、差別をするAIだと批判が生じる、などとなっていますので、この状況が発生したと想定し、「どうなる」により生じる影響の欄は、差別的なローン審査をしているとしてテレビや新聞で報道され，銀行の信用を落とす．訴えられたり，法的ペナルティを受ける。などとなります。　その上で、引き起こされる被害を、</t>
    </r>
    <r>
      <rPr>
        <b/>
        <sz val="12"/>
        <rFont val="Meiryo UI"/>
        <family val="3"/>
        <charset val="128"/>
      </rPr>
      <t>3つの観点（身体的被害、金銭的被害、社会的被害）</t>
    </r>
    <r>
      <rPr>
        <sz val="12"/>
        <rFont val="Meiryo UI"/>
        <family val="3"/>
        <charset val="128"/>
      </rPr>
      <t>で入力してください。
　さらに、3観点以外の被害が生じうる場合には、</t>
    </r>
    <r>
      <rPr>
        <b/>
        <sz val="12"/>
        <rFont val="Meiryo UI"/>
        <family val="3"/>
        <charset val="128"/>
      </rPr>
      <t>その他の被害</t>
    </r>
    <r>
      <rPr>
        <sz val="12"/>
        <rFont val="Meiryo UI"/>
        <family val="3"/>
        <charset val="128"/>
      </rPr>
      <t>の欄に入力してください。
　このとき、被害が想定されない観点には</t>
    </r>
    <r>
      <rPr>
        <b/>
        <sz val="12"/>
        <rFont val="Meiryo UI"/>
        <family val="3"/>
        <charset val="128"/>
      </rPr>
      <t>「なし」</t>
    </r>
    <r>
      <rPr>
        <sz val="12"/>
        <rFont val="Meiryo UI"/>
        <family val="3"/>
        <charset val="128"/>
      </rPr>
      <t xml:space="preserve">と記入してください。
</t>
    </r>
    <r>
      <rPr>
        <b/>
        <sz val="12"/>
        <rFont val="Meiryo UI"/>
        <family val="3"/>
        <charset val="128"/>
      </rPr>
      <t>②被害の程度の判定</t>
    </r>
    <r>
      <rPr>
        <sz val="12"/>
        <rFont val="Meiryo UI"/>
        <family val="3"/>
        <charset val="128"/>
      </rPr>
      <t xml:space="preserve">
　①で入力した観点のような被害が発生した際の被害の程度を大、中、小、無で判定してください。判定の基準は「参考、影響度の算定基準」を参考にしてください。（テーブルの上部にリンクあり）
　その他の被害については、身体的被害、金銭的被害、社会的被害の例を参考にして、分析者の主観で判定してください。
</t>
    </r>
    <r>
      <rPr>
        <sz val="12"/>
        <color rgb="FFFF0000"/>
        <rFont val="Meiryo UI"/>
        <family val="3"/>
        <charset val="128"/>
      </rPr>
      <t>　必ず、身体的被害、金銭的被害、社会的被害、その他の被害の4観点全てについて、大、中、小、無、のいずれかの判定を入力してください。</t>
    </r>
    <rPh sb="0" eb="2">
      <t>ジュンビ</t>
    </rPh>
    <rPh sb="19" eb="23">
      <t>サンコウジレイ</t>
    </rPh>
    <rPh sb="24" eb="26">
      <t>イカ</t>
    </rPh>
    <rPh sb="31" eb="33">
      <t>サンコウ</t>
    </rPh>
    <rPh sb="37" eb="39">
      <t>イカ</t>
    </rPh>
    <rPh sb="40" eb="42">
      <t>テジュン</t>
    </rPh>
    <rPh sb="43" eb="45">
      <t>ニュウリョク</t>
    </rPh>
    <rPh sb="59" eb="61">
      <t>ミズイロ</t>
    </rPh>
    <rPh sb="62" eb="63">
      <t>ラン</t>
    </rPh>
    <rPh sb="66" eb="68">
      <t>ニュウリョク</t>
    </rPh>
    <rPh sb="384" eb="385">
      <t>ウエ</t>
    </rPh>
    <rPh sb="387" eb="388">
      <t>ヒ</t>
    </rPh>
    <rPh sb="389" eb="390">
      <t>オ</t>
    </rPh>
    <rPh sb="394" eb="396">
      <t>ヒガイ</t>
    </rPh>
    <rPh sb="401" eb="403">
      <t>カンテン</t>
    </rPh>
    <rPh sb="404" eb="409">
      <t>シンタイテキヒガイ</t>
    </rPh>
    <rPh sb="410" eb="415">
      <t>キンセンテキヒガイ</t>
    </rPh>
    <rPh sb="416" eb="421">
      <t>シャカイテキヒガイ</t>
    </rPh>
    <rPh sb="423" eb="425">
      <t>ニュウリョク</t>
    </rPh>
    <rPh sb="439" eb="441">
      <t>カンテン</t>
    </rPh>
    <rPh sb="441" eb="443">
      <t>イガイ</t>
    </rPh>
    <rPh sb="444" eb="446">
      <t>ヒガイ</t>
    </rPh>
    <rPh sb="447" eb="448">
      <t>ショウ</t>
    </rPh>
    <rPh sb="451" eb="453">
      <t>バアイ</t>
    </rPh>
    <rPh sb="458" eb="459">
      <t>タ</t>
    </rPh>
    <rPh sb="460" eb="462">
      <t>ヒガイ</t>
    </rPh>
    <rPh sb="463" eb="464">
      <t>ラン</t>
    </rPh>
    <rPh sb="465" eb="467">
      <t>ニュウリョク</t>
    </rPh>
    <rPh sb="481" eb="483">
      <t>ヒガイ</t>
    </rPh>
    <rPh sb="484" eb="486">
      <t>ソウテイ</t>
    </rPh>
    <rPh sb="490" eb="492">
      <t>カンテン</t>
    </rPh>
    <rPh sb="499" eb="501">
      <t>キニュウ</t>
    </rPh>
    <rPh sb="511" eb="513">
      <t>ヒガイ</t>
    </rPh>
    <rPh sb="514" eb="516">
      <t>テイド</t>
    </rPh>
    <rPh sb="517" eb="519">
      <t>ハンテイ</t>
    </rPh>
    <rPh sb="523" eb="525">
      <t>ニュウリョク</t>
    </rPh>
    <rPh sb="527" eb="529">
      <t>カンテン</t>
    </rPh>
    <rPh sb="533" eb="535">
      <t>ヒガイ</t>
    </rPh>
    <rPh sb="536" eb="538">
      <t>ハッセイ</t>
    </rPh>
    <rPh sb="540" eb="541">
      <t>サイ</t>
    </rPh>
    <rPh sb="542" eb="544">
      <t>ヒガイ</t>
    </rPh>
    <rPh sb="545" eb="547">
      <t>テイド</t>
    </rPh>
    <rPh sb="548" eb="549">
      <t>ダイ</t>
    </rPh>
    <rPh sb="550" eb="551">
      <t>チュウ</t>
    </rPh>
    <rPh sb="552" eb="553">
      <t>ショウ</t>
    </rPh>
    <rPh sb="554" eb="555">
      <t>ナ</t>
    </rPh>
    <rPh sb="556" eb="558">
      <t>ハンテイ</t>
    </rPh>
    <rPh sb="565" eb="567">
      <t>ハンテイ</t>
    </rPh>
    <rPh sb="568" eb="570">
      <t>キジュン</t>
    </rPh>
    <rPh sb="572" eb="574">
      <t>サンコウ</t>
    </rPh>
    <rPh sb="575" eb="578">
      <t>エイキョウド</t>
    </rPh>
    <rPh sb="579" eb="583">
      <t>サンテイキジュン</t>
    </rPh>
    <rPh sb="585" eb="587">
      <t>サンコウ</t>
    </rPh>
    <rPh sb="601" eb="603">
      <t>ジョウブ</t>
    </rPh>
    <rPh sb="614" eb="615">
      <t>タ</t>
    </rPh>
    <rPh sb="616" eb="618">
      <t>ヒガイ</t>
    </rPh>
    <rPh sb="624" eb="629">
      <t>シンタイテキヒガイ</t>
    </rPh>
    <rPh sb="630" eb="635">
      <t>キンセンテキヒガイ</t>
    </rPh>
    <rPh sb="636" eb="641">
      <t>シャカイテキヒガイ</t>
    </rPh>
    <rPh sb="642" eb="643">
      <t>レイ</t>
    </rPh>
    <rPh sb="644" eb="646">
      <t>サンコウ</t>
    </rPh>
    <rPh sb="650" eb="653">
      <t>ブンセキシャ</t>
    </rPh>
    <rPh sb="654" eb="656">
      <t>シュカン</t>
    </rPh>
    <rPh sb="657" eb="659">
      <t>ハンテイ</t>
    </rPh>
    <phoneticPr fontId="1"/>
  </si>
  <si>
    <r>
      <t xml:space="preserve">準備されている3つのテーブルについて、参考事例（以下リンク）を参考にして、以下の手順で入力してください。
</t>
    </r>
    <r>
      <rPr>
        <b/>
        <sz val="12"/>
        <rFont val="Meiryo UI"/>
        <family val="3"/>
        <charset val="128"/>
      </rPr>
      <t>①入力欄（水色の欄）への入力</t>
    </r>
    <r>
      <rPr>
        <sz val="12"/>
        <rFont val="Meiryo UI"/>
        <family val="3"/>
        <charset val="128"/>
      </rPr>
      <t xml:space="preserve">
　「誰が（B列）」～「どうなる（H列）」の欄は固定の値、あるいは転写された値です。「誰が（B列）」～「どうなる（H列）」の状況が発生したと仮定した場合に起こりうること、被害の程度などを「「どうなる」により生じる具体的な影響（I列）」「引き起こされる被害（K列）」に入力してください。
I列は入力が必要な場合とそうでない場合があります。
　例えば、ローン審査AIが、期待した結果が出ないことで、システム運用時に、ローン審査AI（で）、AIが誤判断することで、ローン申請者（に対し）、銀行のローン審査ができない、などとなっていますので、この状況が発生したと想定し、「どうなる」により生じる影響の欄は、ローンを借りられる能力があるのに借りられない、などとなります。
　その上で、引き起こされる被害を、</t>
    </r>
    <r>
      <rPr>
        <b/>
        <sz val="12"/>
        <rFont val="Meiryo UI"/>
        <family val="3"/>
        <charset val="128"/>
      </rPr>
      <t>3つの観点（身体的被害、金銭的被害、社会的被害）</t>
    </r>
    <r>
      <rPr>
        <sz val="12"/>
        <rFont val="Meiryo UI"/>
        <family val="3"/>
        <charset val="128"/>
      </rPr>
      <t>で入力してください。
　さらに、3観点以外の被害が生じうる場合には、</t>
    </r>
    <r>
      <rPr>
        <b/>
        <sz val="12"/>
        <rFont val="Meiryo UI"/>
        <family val="3"/>
        <charset val="128"/>
      </rPr>
      <t>その他の被害</t>
    </r>
    <r>
      <rPr>
        <sz val="12"/>
        <rFont val="Meiryo UI"/>
        <family val="3"/>
        <charset val="128"/>
      </rPr>
      <t>の欄に入力してください。
　このとき、被害が想定されない観点には</t>
    </r>
    <r>
      <rPr>
        <b/>
        <sz val="12"/>
        <rFont val="Meiryo UI"/>
        <family val="3"/>
        <charset val="128"/>
      </rPr>
      <t>「なし」</t>
    </r>
    <r>
      <rPr>
        <sz val="12"/>
        <rFont val="Meiryo UI"/>
        <family val="3"/>
        <charset val="128"/>
      </rPr>
      <t xml:space="preserve">と記入してください。
</t>
    </r>
    <r>
      <rPr>
        <b/>
        <sz val="12"/>
        <rFont val="Meiryo UI"/>
        <family val="3"/>
        <charset val="128"/>
      </rPr>
      <t>②被害の程度の判定</t>
    </r>
    <r>
      <rPr>
        <sz val="12"/>
        <rFont val="Meiryo UI"/>
        <family val="3"/>
        <charset val="128"/>
      </rPr>
      <t xml:space="preserve">
　①で入力した観点のような被害が発生した際の被害の程度を大、中、小、無で判定してください。判定の基準は「参考．影響度の算定基準」を参考にしてください。（テーブルの上部にリンクあり）
　その他の被害については、身体的被害、金銭的被害、社会的被害の例を参考にして、分析者の主観で判定してください。
</t>
    </r>
    <r>
      <rPr>
        <sz val="12"/>
        <color rgb="FFFF0000"/>
        <rFont val="Meiryo UI"/>
        <family val="3"/>
        <charset val="128"/>
      </rPr>
      <t>　必ず、身体的被害、金銭的被害、社会的被害、その他の被害の4観点全てについて、大、中、小、無、のいずれかの判定を入力してください。</t>
    </r>
    <rPh sb="0" eb="2">
      <t>ジュンビ</t>
    </rPh>
    <rPh sb="19" eb="23">
      <t>サンコウジレイ</t>
    </rPh>
    <rPh sb="24" eb="26">
      <t>イカ</t>
    </rPh>
    <rPh sb="31" eb="33">
      <t>サンコウ</t>
    </rPh>
    <rPh sb="37" eb="39">
      <t>イカ</t>
    </rPh>
    <rPh sb="40" eb="42">
      <t>テジュン</t>
    </rPh>
    <rPh sb="43" eb="45">
      <t>ニュウリョク</t>
    </rPh>
    <rPh sb="59" eb="61">
      <t>ミズイロ</t>
    </rPh>
    <rPh sb="62" eb="63">
      <t>ラン</t>
    </rPh>
    <rPh sb="66" eb="68">
      <t>ニュウリョク</t>
    </rPh>
    <rPh sb="237" eb="238">
      <t>タト</t>
    </rPh>
    <rPh sb="244" eb="246">
      <t>シンサ</t>
    </rPh>
    <rPh sb="250" eb="252">
      <t>キタイ</t>
    </rPh>
    <rPh sb="254" eb="256">
      <t>ケッカ</t>
    </rPh>
    <rPh sb="257" eb="258">
      <t>デ</t>
    </rPh>
    <rPh sb="268" eb="271">
      <t>ウンヨウジ</t>
    </rPh>
    <rPh sb="276" eb="278">
      <t>シンサ</t>
    </rPh>
    <rPh sb="287" eb="290">
      <t>ゴハンダン</t>
    </rPh>
    <rPh sb="299" eb="302">
      <t>シンセイシャ</t>
    </rPh>
    <rPh sb="304" eb="305">
      <t>タイ</t>
    </rPh>
    <rPh sb="308" eb="310">
      <t>ギンコウ</t>
    </rPh>
    <rPh sb="314" eb="316">
      <t>シンサ</t>
    </rPh>
    <rPh sb="336" eb="338">
      <t>ジョウキョウ</t>
    </rPh>
    <rPh sb="339" eb="341">
      <t>ハッセイ</t>
    </rPh>
    <rPh sb="344" eb="346">
      <t>ソウテイ</t>
    </rPh>
    <rPh sb="357" eb="358">
      <t>ショウ</t>
    </rPh>
    <rPh sb="360" eb="362">
      <t>エイキョウ</t>
    </rPh>
    <rPh sb="363" eb="364">
      <t>ラン</t>
    </rPh>
    <rPh sb="370" eb="371">
      <t>カ</t>
    </rPh>
    <rPh sb="375" eb="377">
      <t>ノウリョク</t>
    </rPh>
    <rPh sb="382" eb="383">
      <t>カ</t>
    </rPh>
    <rPh sb="401" eb="402">
      <t>ウエ</t>
    </rPh>
    <rPh sb="404" eb="405">
      <t>ヒ</t>
    </rPh>
    <rPh sb="406" eb="407">
      <t>オ</t>
    </rPh>
    <rPh sb="411" eb="413">
      <t>ヒガイ</t>
    </rPh>
    <rPh sb="418" eb="420">
      <t>カンテン</t>
    </rPh>
    <rPh sb="421" eb="426">
      <t>シンタイテキヒガイ</t>
    </rPh>
    <rPh sb="427" eb="432">
      <t>キンセンテキヒガイ</t>
    </rPh>
    <rPh sb="433" eb="438">
      <t>シャカイテキヒガイ</t>
    </rPh>
    <rPh sb="440" eb="442">
      <t>ニュウリョク</t>
    </rPh>
    <rPh sb="456" eb="458">
      <t>カンテン</t>
    </rPh>
    <rPh sb="458" eb="460">
      <t>イガイ</t>
    </rPh>
    <rPh sb="461" eb="463">
      <t>ヒガイ</t>
    </rPh>
    <rPh sb="464" eb="465">
      <t>ショウ</t>
    </rPh>
    <rPh sb="468" eb="470">
      <t>バアイ</t>
    </rPh>
    <rPh sb="475" eb="476">
      <t>タ</t>
    </rPh>
    <rPh sb="477" eb="479">
      <t>ヒガイ</t>
    </rPh>
    <rPh sb="480" eb="481">
      <t>ラン</t>
    </rPh>
    <rPh sb="482" eb="484">
      <t>ニュウリョク</t>
    </rPh>
    <rPh sb="498" eb="500">
      <t>ヒガイ</t>
    </rPh>
    <rPh sb="501" eb="503">
      <t>ソウテイ</t>
    </rPh>
    <rPh sb="507" eb="509">
      <t>カンテン</t>
    </rPh>
    <rPh sb="516" eb="518">
      <t>キニュウ</t>
    </rPh>
    <rPh sb="528" eb="530">
      <t>ヒガイ</t>
    </rPh>
    <rPh sb="531" eb="533">
      <t>テイド</t>
    </rPh>
    <rPh sb="534" eb="536">
      <t>ハンテイ</t>
    </rPh>
    <rPh sb="540" eb="542">
      <t>ニュウリョク</t>
    </rPh>
    <rPh sb="544" eb="546">
      <t>カンテン</t>
    </rPh>
    <rPh sb="550" eb="552">
      <t>ヒガイ</t>
    </rPh>
    <rPh sb="553" eb="555">
      <t>ハッセイ</t>
    </rPh>
    <rPh sb="557" eb="558">
      <t>サイ</t>
    </rPh>
    <rPh sb="559" eb="561">
      <t>ヒガイ</t>
    </rPh>
    <rPh sb="562" eb="564">
      <t>テイド</t>
    </rPh>
    <rPh sb="565" eb="566">
      <t>ダイ</t>
    </rPh>
    <rPh sb="567" eb="568">
      <t>チュウ</t>
    </rPh>
    <rPh sb="569" eb="570">
      <t>ショウ</t>
    </rPh>
    <rPh sb="571" eb="572">
      <t>ナ</t>
    </rPh>
    <rPh sb="573" eb="575">
      <t>ハンテイ</t>
    </rPh>
    <rPh sb="582" eb="584">
      <t>ハンテイ</t>
    </rPh>
    <rPh sb="585" eb="587">
      <t>キジュン</t>
    </rPh>
    <rPh sb="589" eb="591">
      <t>サンコウ</t>
    </rPh>
    <rPh sb="592" eb="595">
      <t>エイキョウド</t>
    </rPh>
    <rPh sb="596" eb="600">
      <t>サンテイキジュン</t>
    </rPh>
    <rPh sb="602" eb="604">
      <t>サンコウ</t>
    </rPh>
    <rPh sb="618" eb="620">
      <t>ジョウブ</t>
    </rPh>
    <rPh sb="631" eb="632">
      <t>タ</t>
    </rPh>
    <rPh sb="633" eb="635">
      <t>ヒガイ</t>
    </rPh>
    <rPh sb="641" eb="646">
      <t>シンタイテキヒガイ</t>
    </rPh>
    <rPh sb="647" eb="652">
      <t>キンセンテキヒガイ</t>
    </rPh>
    <rPh sb="653" eb="658">
      <t>シャカイテキヒガイ</t>
    </rPh>
    <rPh sb="659" eb="660">
      <t>レイ</t>
    </rPh>
    <rPh sb="661" eb="663">
      <t>サンコウ</t>
    </rPh>
    <rPh sb="667" eb="670">
      <t>ブンセキシャ</t>
    </rPh>
    <rPh sb="671" eb="673">
      <t>シュカン</t>
    </rPh>
    <rPh sb="674" eb="676">
      <t>ハンテイ</t>
    </rPh>
    <phoneticPr fontId="1"/>
  </si>
  <si>
    <r>
      <t xml:space="preserve">準備されている3つのテーブルについて、参考事例（以下リンク）を参考にして、以下の手順で入力してください。
</t>
    </r>
    <r>
      <rPr>
        <b/>
        <sz val="12"/>
        <rFont val="Meiryo UI"/>
        <family val="3"/>
        <charset val="128"/>
      </rPr>
      <t>①入力欄（水色の欄）への入力</t>
    </r>
    <r>
      <rPr>
        <sz val="12"/>
        <rFont val="Meiryo UI"/>
        <family val="3"/>
        <charset val="128"/>
      </rPr>
      <t xml:space="preserve">
　「誰が（B列）」～「どうなる（H列）」の欄は固定の値、あるいは転写された値です。「誰が（B列）」～「どうなる（H列）」の状況が発生したと仮定した場合に起こりうること、被害の程度などを「「どうなる」により生じる具体的な影響（I列）」「引き起こされる被害（K列）」に入力してください。
I列は入力が必要な場合とそうでない場合があります。
　例えば、ローン審査AIが、期待した結果が出ないことで、システム運用時に、ローン審査AI（で）、AIが誤判断することで、ローン申請者（に対し）、銀行のローン審査ができない、などとなっていますので、この状況が発生したと想定し、「どうなる」により生じる影響の欄は、ローンを借りられる能力があるのに借りられない、などとなります。
　その上で、引き起こされる被害を、</t>
    </r>
    <r>
      <rPr>
        <b/>
        <sz val="12"/>
        <rFont val="Meiryo UI"/>
        <family val="3"/>
        <charset val="128"/>
      </rPr>
      <t>3つの観点（身体的被害、金銭的被害、社会的被害）</t>
    </r>
    <r>
      <rPr>
        <sz val="12"/>
        <rFont val="Meiryo UI"/>
        <family val="3"/>
        <charset val="128"/>
      </rPr>
      <t>で入力してください。
　さらに、3観点以外の被害が生じうる場合には、</t>
    </r>
    <r>
      <rPr>
        <b/>
        <sz val="12"/>
        <rFont val="Meiryo UI"/>
        <family val="3"/>
        <charset val="128"/>
      </rPr>
      <t>その他の被害</t>
    </r>
    <r>
      <rPr>
        <sz val="12"/>
        <rFont val="Meiryo UI"/>
        <family val="3"/>
        <charset val="128"/>
      </rPr>
      <t>の欄に入力してください。
　このとき、被害が想定されない観点には</t>
    </r>
    <r>
      <rPr>
        <b/>
        <sz val="12"/>
        <rFont val="Meiryo UI"/>
        <family val="3"/>
        <charset val="128"/>
      </rPr>
      <t>「なし」</t>
    </r>
    <r>
      <rPr>
        <sz val="12"/>
        <rFont val="Meiryo UI"/>
        <family val="3"/>
        <charset val="128"/>
      </rPr>
      <t xml:space="preserve">と記入してください。
</t>
    </r>
    <r>
      <rPr>
        <b/>
        <sz val="12"/>
        <rFont val="Meiryo UI"/>
        <family val="3"/>
        <charset val="128"/>
      </rPr>
      <t>②被害の程度の判定</t>
    </r>
    <r>
      <rPr>
        <sz val="12"/>
        <rFont val="Meiryo UI"/>
        <family val="3"/>
        <charset val="128"/>
      </rPr>
      <t xml:space="preserve">
　①で入力した観点のような被害が発生した際の被害の程度を大、中、小、無で判定してください。判定の基準は「参考．影響度の算定基準」を参考にしてください。（テーブルの上部にリンクあり）
　その他の被害については、身体的被害、金銭的被害、社会的被害の例を参考にして、分析者の主観で判定してください。
</t>
    </r>
    <r>
      <rPr>
        <sz val="12"/>
        <color rgb="FFFF0000"/>
        <rFont val="Meiryo UI"/>
        <family val="3"/>
        <charset val="128"/>
      </rPr>
      <t>　必ず、身体的被害、金銭的被害、社会的被害、その他の被害の4観点全てについて、大、中、小、無、のいずれかの判定を入力してください。</t>
    </r>
    <rPh sb="0" eb="2">
      <t>ジュンビ</t>
    </rPh>
    <rPh sb="19" eb="23">
      <t>サンコウジレイ</t>
    </rPh>
    <rPh sb="24" eb="26">
      <t>イカ</t>
    </rPh>
    <rPh sb="31" eb="33">
      <t>サンコウ</t>
    </rPh>
    <rPh sb="37" eb="39">
      <t>イカ</t>
    </rPh>
    <rPh sb="40" eb="42">
      <t>テジュン</t>
    </rPh>
    <rPh sb="43" eb="45">
      <t>ニュウリョク</t>
    </rPh>
    <rPh sb="59" eb="61">
      <t>ミズイロ</t>
    </rPh>
    <rPh sb="62" eb="63">
      <t>ラン</t>
    </rPh>
    <rPh sb="66" eb="68">
      <t>ニュウリョク</t>
    </rPh>
    <rPh sb="238" eb="239">
      <t>タト</t>
    </rPh>
    <rPh sb="245" eb="247">
      <t>シンサ</t>
    </rPh>
    <rPh sb="251" eb="253">
      <t>キタイ</t>
    </rPh>
    <rPh sb="255" eb="257">
      <t>ケッカ</t>
    </rPh>
    <rPh sb="258" eb="259">
      <t>デ</t>
    </rPh>
    <rPh sb="269" eb="272">
      <t>ウンヨウジ</t>
    </rPh>
    <rPh sb="277" eb="279">
      <t>シンサ</t>
    </rPh>
    <rPh sb="288" eb="291">
      <t>ゴハンダン</t>
    </rPh>
    <rPh sb="300" eb="303">
      <t>シンセイシャ</t>
    </rPh>
    <rPh sb="305" eb="306">
      <t>タイ</t>
    </rPh>
    <rPh sb="309" eb="311">
      <t>ギンコウ</t>
    </rPh>
    <rPh sb="315" eb="317">
      <t>シンサ</t>
    </rPh>
    <rPh sb="337" eb="339">
      <t>ジョウキョウ</t>
    </rPh>
    <rPh sb="340" eb="342">
      <t>ハッセイ</t>
    </rPh>
    <rPh sb="345" eb="347">
      <t>ソウテイ</t>
    </rPh>
    <rPh sb="358" eb="359">
      <t>ショウ</t>
    </rPh>
    <rPh sb="361" eb="363">
      <t>エイキョウ</t>
    </rPh>
    <rPh sb="364" eb="365">
      <t>ラン</t>
    </rPh>
    <rPh sb="371" eb="372">
      <t>カ</t>
    </rPh>
    <rPh sb="376" eb="378">
      <t>ノウリョク</t>
    </rPh>
    <rPh sb="383" eb="384">
      <t>カ</t>
    </rPh>
    <rPh sb="402" eb="403">
      <t>ウエ</t>
    </rPh>
    <rPh sb="405" eb="406">
      <t>ヒ</t>
    </rPh>
    <rPh sb="407" eb="408">
      <t>オ</t>
    </rPh>
    <rPh sb="412" eb="414">
      <t>ヒガイ</t>
    </rPh>
    <rPh sb="419" eb="421">
      <t>カンテン</t>
    </rPh>
    <rPh sb="422" eb="427">
      <t>シンタイテキヒガイ</t>
    </rPh>
    <rPh sb="428" eb="433">
      <t>キンセンテキヒガイ</t>
    </rPh>
    <rPh sb="434" eb="439">
      <t>シャカイテキヒガイ</t>
    </rPh>
    <rPh sb="441" eb="443">
      <t>ニュウリョク</t>
    </rPh>
    <rPh sb="457" eb="459">
      <t>カンテン</t>
    </rPh>
    <rPh sb="459" eb="461">
      <t>イガイ</t>
    </rPh>
    <rPh sb="462" eb="464">
      <t>ヒガイ</t>
    </rPh>
    <rPh sb="465" eb="466">
      <t>ショウ</t>
    </rPh>
    <rPh sb="469" eb="471">
      <t>バアイ</t>
    </rPh>
    <rPh sb="476" eb="477">
      <t>タ</t>
    </rPh>
    <rPh sb="478" eb="480">
      <t>ヒガイ</t>
    </rPh>
    <rPh sb="481" eb="482">
      <t>ラン</t>
    </rPh>
    <rPh sb="483" eb="485">
      <t>ニュウリョク</t>
    </rPh>
    <rPh sb="499" eb="501">
      <t>ヒガイ</t>
    </rPh>
    <rPh sb="502" eb="504">
      <t>ソウテイ</t>
    </rPh>
    <rPh sb="508" eb="510">
      <t>カンテン</t>
    </rPh>
    <rPh sb="517" eb="519">
      <t>キニュウ</t>
    </rPh>
    <rPh sb="529" eb="531">
      <t>ヒガイ</t>
    </rPh>
    <rPh sb="532" eb="534">
      <t>テイド</t>
    </rPh>
    <rPh sb="535" eb="537">
      <t>ハンテイ</t>
    </rPh>
    <rPh sb="541" eb="543">
      <t>ニュウリョク</t>
    </rPh>
    <rPh sb="545" eb="547">
      <t>カンテン</t>
    </rPh>
    <rPh sb="551" eb="553">
      <t>ヒガイ</t>
    </rPh>
    <rPh sb="554" eb="556">
      <t>ハッセイ</t>
    </rPh>
    <rPh sb="558" eb="559">
      <t>サイ</t>
    </rPh>
    <rPh sb="560" eb="562">
      <t>ヒガイ</t>
    </rPh>
    <rPh sb="563" eb="565">
      <t>テイド</t>
    </rPh>
    <rPh sb="566" eb="567">
      <t>ダイ</t>
    </rPh>
    <rPh sb="568" eb="569">
      <t>チュウ</t>
    </rPh>
    <rPh sb="570" eb="571">
      <t>ショウ</t>
    </rPh>
    <rPh sb="572" eb="573">
      <t>ナ</t>
    </rPh>
    <rPh sb="574" eb="576">
      <t>ハンテイ</t>
    </rPh>
    <rPh sb="583" eb="585">
      <t>ハンテイ</t>
    </rPh>
    <rPh sb="586" eb="588">
      <t>キジュン</t>
    </rPh>
    <rPh sb="590" eb="592">
      <t>サンコウ</t>
    </rPh>
    <rPh sb="593" eb="596">
      <t>エイキョウド</t>
    </rPh>
    <rPh sb="597" eb="601">
      <t>サンテイキジュン</t>
    </rPh>
    <rPh sb="603" eb="605">
      <t>サンコウ</t>
    </rPh>
    <rPh sb="619" eb="621">
      <t>ジョウブ</t>
    </rPh>
    <rPh sb="632" eb="633">
      <t>タ</t>
    </rPh>
    <rPh sb="634" eb="636">
      <t>ヒガイ</t>
    </rPh>
    <rPh sb="642" eb="647">
      <t>シンタイテキヒガイ</t>
    </rPh>
    <rPh sb="648" eb="653">
      <t>キンセンテキヒガイ</t>
    </rPh>
    <rPh sb="654" eb="659">
      <t>シャカイテキヒガイ</t>
    </rPh>
    <rPh sb="660" eb="661">
      <t>レイ</t>
    </rPh>
    <rPh sb="662" eb="664">
      <t>サンコウ</t>
    </rPh>
    <rPh sb="668" eb="671">
      <t>ブンセキシャ</t>
    </rPh>
    <rPh sb="672" eb="674">
      <t>シュカン</t>
    </rPh>
    <rPh sb="675" eb="677">
      <t>ハンテイ</t>
    </rPh>
    <phoneticPr fontId="1"/>
  </si>
  <si>
    <t>AIの推論結果を受け取った後に、人間がどう確認・修正・利用するか、人間側の手順が決められていないことによって</t>
    <phoneticPr fontId="1"/>
  </si>
  <si>
    <t>返済できないのにローン審査を通してしまう</t>
    <rPh sb="0" eb="2">
      <t>ヘンサイ</t>
    </rPh>
    <phoneticPr fontId="1"/>
  </si>
  <si>
    <t>正しくローンが受けられない</t>
    <rPh sb="0" eb="1">
      <t>タダ</t>
    </rPh>
    <phoneticPr fontId="1"/>
  </si>
  <si>
    <t>ローン審査を通してしまう</t>
    <rPh sb="3" eb="5">
      <t>シンサ</t>
    </rPh>
    <rPh sb="6" eb="7">
      <t>トオ</t>
    </rPh>
    <phoneticPr fontId="1"/>
  </si>
  <si>
    <t>AIでやりたいこと、AIのタスク</t>
    <phoneticPr fontId="1"/>
  </si>
  <si>
    <t>IC-2. AIシステムが推論処理（図1）を行う際に「入力するもの」はなんですか？</t>
    <phoneticPr fontId="1"/>
  </si>
  <si>
    <t>IC-4. AIシステムの目的（タスク）</t>
    <rPh sb="13" eb="15">
      <t>モクテキ</t>
    </rPh>
    <phoneticPr fontId="1"/>
  </si>
  <si>
    <t>推論処理実行時の入力データ
（推論データ）</t>
    <rPh sb="0" eb="4">
      <t>スイロンショリ</t>
    </rPh>
    <rPh sb="4" eb="7">
      <t>ジッコウジ</t>
    </rPh>
    <rPh sb="8" eb="10">
      <t>ニュウリョク</t>
    </rPh>
    <rPh sb="15" eb="17">
      <t>スイロン</t>
    </rPh>
    <phoneticPr fontId="1"/>
  </si>
  <si>
    <t>IC-3. AIシステムで「やりたいこと（AIのタスク）」は何ですか？</t>
    <phoneticPr fontId="1"/>
  </si>
  <si>
    <r>
      <rPr>
        <b/>
        <sz val="12"/>
        <color theme="1"/>
        <rFont val="Meiryo UI"/>
        <family val="3"/>
        <charset val="128"/>
      </rPr>
      <t>自動運転における標識識別AI：</t>
    </r>
    <r>
      <rPr>
        <sz val="12"/>
        <color theme="1"/>
        <rFont val="Meiryo UI"/>
        <family val="3"/>
        <charset val="128"/>
      </rPr>
      <t xml:space="preserve">道路標識画像
</t>
    </r>
    <r>
      <rPr>
        <b/>
        <sz val="12"/>
        <color theme="1"/>
        <rFont val="Meiryo UI"/>
        <family val="3"/>
        <charset val="128"/>
      </rPr>
      <t>病理判定AI：</t>
    </r>
    <r>
      <rPr>
        <sz val="12"/>
        <color theme="1"/>
        <rFont val="Meiryo UI"/>
        <family val="3"/>
        <charset val="128"/>
      </rPr>
      <t xml:space="preserve">レントゲン画像
</t>
    </r>
    <r>
      <rPr>
        <b/>
        <sz val="12"/>
        <color theme="1"/>
        <rFont val="Meiryo UI"/>
        <family val="3"/>
        <charset val="128"/>
      </rPr>
      <t>ローン審査AI：</t>
    </r>
    <r>
      <rPr>
        <sz val="12"/>
        <color theme="1"/>
        <rFont val="Meiryo UI"/>
        <family val="3"/>
        <charset val="128"/>
      </rPr>
      <t xml:space="preserve">ローン申請者の申請情報
</t>
    </r>
    <r>
      <rPr>
        <b/>
        <sz val="12"/>
        <color theme="1"/>
        <rFont val="Meiryo UI"/>
        <family val="3"/>
        <charset val="128"/>
      </rPr>
      <t>不良品検知AI：</t>
    </r>
    <r>
      <rPr>
        <sz val="12"/>
        <color theme="1"/>
        <rFont val="Meiryo UI"/>
        <family val="3"/>
        <charset val="128"/>
      </rPr>
      <t xml:space="preserve">工場ラインの製品撮影画像
</t>
    </r>
    <r>
      <rPr>
        <b/>
        <sz val="12"/>
        <color theme="1"/>
        <rFont val="Meiryo UI"/>
        <family val="3"/>
        <charset val="128"/>
      </rPr>
      <t>生成AI活用チャットボット：</t>
    </r>
    <r>
      <rPr>
        <sz val="12"/>
        <color theme="1"/>
        <rFont val="Meiryo UI"/>
        <family val="3"/>
        <charset val="128"/>
      </rPr>
      <t>社員からの問い合わせ（入力）情報</t>
    </r>
    <rPh sb="103" eb="105">
      <t>ニュウリョク</t>
    </rPh>
    <rPh sb="106" eb="108">
      <t>ジョウホウ</t>
    </rPh>
    <phoneticPr fontId="1"/>
  </si>
  <si>
    <r>
      <rPr>
        <b/>
        <sz val="12"/>
        <color theme="1"/>
        <rFont val="Meiryo UI"/>
        <family val="3"/>
        <charset val="128"/>
      </rPr>
      <t>自動運転における標識識別AI：</t>
    </r>
    <r>
      <rPr>
        <sz val="12"/>
        <color theme="1"/>
        <rFont val="Meiryo UI"/>
        <family val="3"/>
        <charset val="128"/>
      </rPr>
      <t xml:space="preserve">道路標識の種類に分類する
</t>
    </r>
    <r>
      <rPr>
        <b/>
        <sz val="12"/>
        <color theme="1"/>
        <rFont val="Meiryo UI"/>
        <family val="3"/>
        <charset val="128"/>
      </rPr>
      <t>病理判定AI：</t>
    </r>
    <r>
      <rPr>
        <sz val="12"/>
        <color theme="1"/>
        <rFont val="Meiryo UI"/>
        <family val="3"/>
        <charset val="128"/>
      </rPr>
      <t xml:space="preserve">病名を推測（分類）する
</t>
    </r>
    <r>
      <rPr>
        <b/>
        <sz val="12"/>
        <color theme="1"/>
        <rFont val="Meiryo UI"/>
        <family val="3"/>
        <charset val="128"/>
      </rPr>
      <t>ローン審査AI：</t>
    </r>
    <r>
      <rPr>
        <sz val="12"/>
        <color theme="1"/>
        <rFont val="Meiryo UI"/>
        <family val="3"/>
        <charset val="128"/>
      </rPr>
      <t xml:space="preserve">ローンを返済できるかどうかを推定する
</t>
    </r>
    <r>
      <rPr>
        <b/>
        <sz val="12"/>
        <color theme="1"/>
        <rFont val="Meiryo UI"/>
        <family val="3"/>
        <charset val="128"/>
      </rPr>
      <t>不良品検知AI：</t>
    </r>
    <r>
      <rPr>
        <sz val="12"/>
        <color theme="1"/>
        <rFont val="Meiryo UI"/>
        <family val="3"/>
        <charset val="128"/>
      </rPr>
      <t xml:space="preserve">不良品かどうかを分類する
</t>
    </r>
    <r>
      <rPr>
        <b/>
        <sz val="12"/>
        <color theme="1"/>
        <rFont val="Meiryo UI"/>
        <family val="3"/>
        <charset val="128"/>
      </rPr>
      <t>生成AI活用チャットボット：</t>
    </r>
    <r>
      <rPr>
        <sz val="12"/>
        <color theme="1"/>
        <rFont val="Meiryo UI"/>
        <family val="3"/>
        <charset val="128"/>
      </rPr>
      <t>適切な応答情報（文字列）を生成する</t>
    </r>
    <rPh sb="20" eb="22">
      <t>シュルイ</t>
    </rPh>
    <rPh sb="112" eb="116">
      <t>オウトウジョウホウ</t>
    </rPh>
    <phoneticPr fontId="1"/>
  </si>
  <si>
    <r>
      <rPr>
        <b/>
        <sz val="12"/>
        <color theme="1"/>
        <rFont val="Meiryo UI"/>
        <family val="3"/>
        <charset val="128"/>
      </rPr>
      <t>自動運転における標識識別AI：</t>
    </r>
    <r>
      <rPr>
        <sz val="12"/>
        <color theme="1"/>
        <rFont val="Meiryo UI"/>
        <family val="3"/>
        <charset val="128"/>
      </rPr>
      <t xml:space="preserve">道路標識画像から道路標識の種類に分類する
</t>
    </r>
    <r>
      <rPr>
        <b/>
        <sz val="12"/>
        <color theme="1"/>
        <rFont val="Meiryo UI"/>
        <family val="3"/>
        <charset val="128"/>
      </rPr>
      <t>病理判定AI：</t>
    </r>
    <r>
      <rPr>
        <sz val="12"/>
        <color theme="1"/>
        <rFont val="Meiryo UI"/>
        <family val="3"/>
        <charset val="128"/>
      </rPr>
      <t xml:space="preserve">レントゲン画像から病名を推測（分類）する
</t>
    </r>
    <r>
      <rPr>
        <b/>
        <sz val="12"/>
        <color theme="1"/>
        <rFont val="Meiryo UI"/>
        <family val="3"/>
        <charset val="128"/>
      </rPr>
      <t>ローン審査AI：</t>
    </r>
    <r>
      <rPr>
        <sz val="12"/>
        <color theme="1"/>
        <rFont val="Meiryo UI"/>
        <family val="3"/>
        <charset val="128"/>
      </rPr>
      <t xml:space="preserve">ローン申請者の申請情報からローンを返済できるかどうかを推定する
</t>
    </r>
    <r>
      <rPr>
        <b/>
        <sz val="12"/>
        <color theme="1"/>
        <rFont val="Meiryo UI"/>
        <family val="3"/>
        <charset val="128"/>
      </rPr>
      <t>不良品検知AI：</t>
    </r>
    <r>
      <rPr>
        <sz val="12"/>
        <color theme="1"/>
        <rFont val="Meiryo UI"/>
        <family val="3"/>
        <charset val="128"/>
      </rPr>
      <t xml:space="preserve">工場ラインの製品撮影画像から不良品かどうかを分類する
</t>
    </r>
    <r>
      <rPr>
        <b/>
        <sz val="12"/>
        <color theme="1"/>
        <rFont val="Meiryo UI"/>
        <family val="3"/>
        <charset val="128"/>
      </rPr>
      <t>生成AI活用チャットボット：</t>
    </r>
    <r>
      <rPr>
        <sz val="12"/>
        <color theme="1"/>
        <rFont val="Meiryo UI"/>
        <family val="3"/>
        <charset val="128"/>
      </rPr>
      <t>社員からの問い合わせ（入力）情報から適切な応答情報（文字列）を生成する</t>
    </r>
    <rPh sb="23" eb="27">
      <t>ドウロヒョウシキ</t>
    </rPh>
    <rPh sb="28" eb="30">
      <t>シュルイ</t>
    </rPh>
    <rPh sb="164" eb="166">
      <t>ニュウリョク</t>
    </rPh>
    <rPh sb="167" eb="169">
      <t>ジョウホウ</t>
    </rPh>
    <rPh sb="174" eb="178">
      <t>オウトウジョウホウ</t>
    </rPh>
    <phoneticPr fontId="1"/>
  </si>
  <si>
    <t>IC-5. AIシステムが誤判断した場合の誤判断の内容</t>
    <phoneticPr fontId="1"/>
  </si>
  <si>
    <r>
      <rPr>
        <b/>
        <sz val="12"/>
        <color theme="1"/>
        <rFont val="Meiryo UI"/>
        <family val="3"/>
        <charset val="128"/>
      </rPr>
      <t>自動運転における標識識別AI：</t>
    </r>
    <r>
      <rPr>
        <sz val="12"/>
        <color theme="1"/>
        <rFont val="Meiryo UI"/>
        <family val="3"/>
        <charset val="128"/>
      </rPr>
      <t>道路標識画像から道路標識の種類に分類する
　　　　　　　　　　　　　　　　　　　　　　　　　　　　　　　　　　　　→　道路標識画像から</t>
    </r>
    <r>
      <rPr>
        <u/>
        <sz val="12"/>
        <color theme="1"/>
        <rFont val="Meiryo UI"/>
        <family val="3"/>
        <charset val="128"/>
      </rPr>
      <t>道路標識の種類を分類できない</t>
    </r>
    <r>
      <rPr>
        <sz val="12"/>
        <color theme="1"/>
        <rFont val="Meiryo UI"/>
        <family val="3"/>
        <charset val="128"/>
      </rPr>
      <t xml:space="preserve">
</t>
    </r>
    <r>
      <rPr>
        <b/>
        <sz val="12"/>
        <color theme="1"/>
        <rFont val="Meiryo UI"/>
        <family val="3"/>
        <charset val="128"/>
      </rPr>
      <t>医療AI：</t>
    </r>
    <r>
      <rPr>
        <sz val="12"/>
        <color theme="1"/>
        <rFont val="Meiryo UI"/>
        <family val="3"/>
        <charset val="128"/>
      </rPr>
      <t>レントゲン画像から</t>
    </r>
    <r>
      <rPr>
        <u/>
        <sz val="12"/>
        <color theme="1"/>
        <rFont val="Meiryo UI"/>
        <family val="3"/>
        <charset val="128"/>
      </rPr>
      <t>病名を推測（分類）する</t>
    </r>
    <r>
      <rPr>
        <sz val="12"/>
        <color theme="1"/>
        <rFont val="Meiryo UI"/>
        <family val="3"/>
        <charset val="128"/>
      </rPr>
      <t>　→　レントゲン画像から</t>
    </r>
    <r>
      <rPr>
        <u/>
        <sz val="12"/>
        <color theme="1"/>
        <rFont val="Meiryo UI"/>
        <family val="3"/>
        <charset val="128"/>
      </rPr>
      <t>病名を推測（分類）できない</t>
    </r>
    <r>
      <rPr>
        <sz val="12"/>
        <color theme="1"/>
        <rFont val="Meiryo UI"/>
        <family val="3"/>
        <charset val="128"/>
      </rPr>
      <t xml:space="preserve">
</t>
    </r>
    <r>
      <rPr>
        <b/>
        <sz val="12"/>
        <color theme="1"/>
        <rFont val="Meiryo UI"/>
        <family val="3"/>
        <charset val="128"/>
      </rPr>
      <t>ローン審査AI：</t>
    </r>
    <r>
      <rPr>
        <sz val="12"/>
        <color theme="1"/>
        <rFont val="Meiryo UI"/>
        <family val="3"/>
        <charset val="128"/>
      </rPr>
      <t>ローン申請者の申請情報から</t>
    </r>
    <r>
      <rPr>
        <u/>
        <sz val="12"/>
        <color theme="1"/>
        <rFont val="Meiryo UI"/>
        <family val="3"/>
        <charset val="128"/>
      </rPr>
      <t>ローンを返済できるかどうかを推定できない</t>
    </r>
    <r>
      <rPr>
        <sz val="12"/>
        <color theme="1"/>
        <rFont val="Meiryo UI"/>
        <family val="3"/>
        <charset val="128"/>
      </rPr>
      <t xml:space="preserve">
</t>
    </r>
    <r>
      <rPr>
        <b/>
        <sz val="12"/>
        <color theme="1"/>
        <rFont val="Meiryo UI"/>
        <family val="3"/>
        <charset val="128"/>
      </rPr>
      <t>不良品検知AI：</t>
    </r>
    <r>
      <rPr>
        <sz val="12"/>
        <color theme="1"/>
        <rFont val="Meiryo UI"/>
        <family val="3"/>
        <charset val="128"/>
      </rPr>
      <t>工場ラインの製品撮影画像から</t>
    </r>
    <r>
      <rPr>
        <u/>
        <sz val="12"/>
        <color theme="1"/>
        <rFont val="Meiryo UI"/>
        <family val="3"/>
        <charset val="128"/>
      </rPr>
      <t>不良品かどうかを分類できない</t>
    </r>
    <r>
      <rPr>
        <sz val="12"/>
        <color theme="1"/>
        <rFont val="Meiryo UI"/>
        <family val="3"/>
        <charset val="128"/>
      </rPr>
      <t xml:space="preserve">
</t>
    </r>
    <r>
      <rPr>
        <b/>
        <sz val="12"/>
        <color theme="1"/>
        <rFont val="Meiryo UI"/>
        <family val="3"/>
        <charset val="128"/>
      </rPr>
      <t>生成AI活用チャットボット：</t>
    </r>
    <r>
      <rPr>
        <sz val="12"/>
        <color theme="1"/>
        <rFont val="Meiryo UI"/>
        <family val="3"/>
        <charset val="128"/>
      </rPr>
      <t>社員からの問い合わせ（入力）情報から</t>
    </r>
    <r>
      <rPr>
        <u/>
        <sz val="12"/>
        <color theme="1"/>
        <rFont val="Meiryo UI"/>
        <family val="3"/>
        <charset val="128"/>
      </rPr>
      <t>適切な応答情報（文字列）を生成できない</t>
    </r>
    <rPh sb="19" eb="21">
      <t>ガゾウ</t>
    </rPh>
    <rPh sb="23" eb="27">
      <t>ドウロヒョウシキ</t>
    </rPh>
    <rPh sb="74" eb="80">
      <t>ドウロヒョウシキガゾウ</t>
    </rPh>
    <rPh sb="87" eb="89">
      <t>シュルイ</t>
    </rPh>
    <rPh sb="252" eb="254">
      <t>ニュウリョク</t>
    </rPh>
    <rPh sb="255" eb="257">
      <t>ジョウホウ</t>
    </rPh>
    <rPh sb="262" eb="266">
      <t>オウトウジョウホウ</t>
    </rPh>
    <phoneticPr fontId="1"/>
  </si>
  <si>
    <r>
      <rPr>
        <b/>
        <sz val="14"/>
        <rFont val="Meiryo UI"/>
        <family val="3"/>
        <charset val="128"/>
      </rPr>
      <t xml:space="preserve">【本分析ワークシートについて】
</t>
    </r>
    <r>
      <rPr>
        <sz val="14"/>
        <rFont val="Meiryo UI"/>
        <family val="3"/>
        <charset val="128"/>
      </rPr>
      <t>AIにはAI品質、AI倫理、AIセキュリティといったAI特有のリスクがあります。
本分析は、分析対象のAIシステムにおいてAI特有のリスクが顕在化した際に想定される被害や影響を、分析者が導出・検討することを助けます。
導出して明らかになった被害や影響を検討してください。
本分析は質問に回答し、テーブルに整理することで、分析を進めます。</t>
    </r>
    <phoneticPr fontId="1"/>
  </si>
  <si>
    <r>
      <rPr>
        <b/>
        <sz val="14"/>
        <color theme="1"/>
        <rFont val="Meiryo UI"/>
        <family val="3"/>
        <charset val="128"/>
      </rPr>
      <t>【参考情報】</t>
    </r>
    <r>
      <rPr>
        <sz val="14"/>
        <color theme="1"/>
        <rFont val="Meiryo UI"/>
        <family val="3"/>
        <charset val="128"/>
      </rPr>
      <t xml:space="preserve">
本分析</t>
    </r>
    <r>
      <rPr>
        <sz val="14"/>
        <rFont val="Meiryo UI"/>
        <family val="3"/>
        <charset val="128"/>
      </rPr>
      <t>(影響度分析)</t>
    </r>
    <r>
      <rPr>
        <sz val="14"/>
        <color theme="1"/>
        <rFont val="Meiryo UI"/>
        <family val="3"/>
        <charset val="128"/>
      </rPr>
      <t>で想定するAIシステムの構成を図1に示します。
AIに潜むリスクにより、AIシステムに様々な悪影響を生じる可能性があります。
これらの悪影響による被害の大きさや影響を本シートを使って導出します。
実際にリスクが顕在化するかどうかについては、別に検討する必要があります。</t>
    </r>
    <rPh sb="7" eb="10">
      <t>ホンブンセキ</t>
    </rPh>
    <rPh sb="11" eb="16">
      <t>エイキョウドブンセキ</t>
    </rPh>
    <rPh sb="18" eb="20">
      <t>ソウテイ</t>
    </rPh>
    <rPh sb="29" eb="31">
      <t>コウセイ</t>
    </rPh>
    <rPh sb="32" eb="33">
      <t>ズ</t>
    </rPh>
    <rPh sb="35" eb="36">
      <t>シメ</t>
    </rPh>
    <rPh sb="70" eb="73">
      <t>カノウセイ</t>
    </rPh>
    <rPh sb="84" eb="85">
      <t>アク</t>
    </rPh>
    <rPh sb="85" eb="87">
      <t>エイキョウ</t>
    </rPh>
    <rPh sb="90" eb="92">
      <t>ヒガイ</t>
    </rPh>
    <rPh sb="93" eb="94">
      <t>オオ</t>
    </rPh>
    <rPh sb="97" eb="99">
      <t>エイキョウ</t>
    </rPh>
    <rPh sb="100" eb="101">
      <t>ホン</t>
    </rPh>
    <rPh sb="105" eb="106">
      <t>ツカ</t>
    </rPh>
    <rPh sb="108" eb="110">
      <t>ドウシュツ</t>
    </rPh>
    <rPh sb="115" eb="117">
      <t>ジッサイ</t>
    </rPh>
    <rPh sb="122" eb="125">
      <t>ケンザイカ</t>
    </rPh>
    <rPh sb="137" eb="138">
      <t>ベツ</t>
    </rPh>
    <rPh sb="139" eb="141">
      <t>ケントウ</t>
    </rPh>
    <rPh sb="143" eb="145">
      <t>ヒツヨウ</t>
    </rPh>
    <phoneticPr fontId="1"/>
  </si>
  <si>
    <r>
      <rPr>
        <b/>
        <sz val="14"/>
        <rFont val="Meiryo UI"/>
        <family val="3"/>
        <charset val="128"/>
      </rPr>
      <t xml:space="preserve">【分析の進め方】
</t>
    </r>
    <r>
      <rPr>
        <sz val="14"/>
        <rFont val="Meiryo UI"/>
        <family val="3"/>
        <charset val="128"/>
      </rPr>
      <t>以下の各シートに記載の入力方法に従い、各項目を入力してください。
各シート入力の進捗状況は下記に表示されます。（結果は、「V. 分析結果」シートにも表示されます。）
なお、シートの後半に本ワークシートを用いた分析例が記載されていますので参考にしてください。
　III. AIシステムの仕様情報
　IV-1. AI品質の影響分析
　IV-2. AI倫理の影響分析
　IV-3. AIセキュリティの影響分析
　IV-4. 広義倫理(狭義倫理を除く)の影響分析
＃各リスクの分析においては、分かる範囲（影響を想定できる範囲）で、可能な限り入力してください。</t>
    </r>
    <rPh sb="49" eb="51">
      <t>シンチョク</t>
    </rPh>
    <rPh sb="51" eb="53">
      <t>ジョウキョウ</t>
    </rPh>
    <rPh sb="54" eb="56">
      <t>カキ</t>
    </rPh>
    <rPh sb="57" eb="59">
      <t>ヒョウジ</t>
    </rPh>
    <phoneticPr fontId="1"/>
  </si>
  <si>
    <t>分析の進め方</t>
    <rPh sb="0" eb="2">
      <t>ブンセキ</t>
    </rPh>
    <rPh sb="3" eb="4">
      <t>スス</t>
    </rPh>
    <rPh sb="5" eb="6">
      <t>カタ</t>
    </rPh>
    <phoneticPr fontId="1"/>
  </si>
  <si>
    <t>影響度が算出されているか（大、中、小、無のいずれかが入っているか）を確認してください</t>
    <rPh sb="0" eb="3">
      <t>エイキョウド</t>
    </rPh>
    <rPh sb="4" eb="6">
      <t>サンシュツ</t>
    </rPh>
    <rPh sb="13" eb="14">
      <t>ダイ</t>
    </rPh>
    <rPh sb="15" eb="16">
      <t>チュウ</t>
    </rPh>
    <rPh sb="17" eb="18">
      <t>ショウ</t>
    </rPh>
    <rPh sb="19" eb="20">
      <t>ナ</t>
    </rPh>
    <rPh sb="26" eb="27">
      <t>ハイ</t>
    </rPh>
    <rPh sb="34" eb="36">
      <t>カクニン</t>
    </rPh>
    <phoneticPr fontId="1"/>
  </si>
  <si>
    <t>自動運転における標識識別AI：開発会社
医療AI：開発会社
ローン審査AI：開発会社
不良品検知AI：開発会社
生成AI活用チャットボット：M社（生成AIの開発会社）</t>
    <rPh sb="7" eb="9">
      <t>ビョウイン</t>
    </rPh>
    <rPh sb="13" eb="15">
      <t>シンサ</t>
    </rPh>
    <rPh sb="29" eb="30">
      <t>シャ</t>
    </rPh>
    <rPh sb="35" eb="37">
      <t>ウンエイ</t>
    </rPh>
    <rPh sb="43" eb="46">
      <t>フリョウヒン</t>
    </rPh>
    <rPh sb="46" eb="48">
      <t>ケンチ</t>
    </rPh>
    <rPh sb="56" eb="58">
      <t>セイセイ</t>
    </rPh>
    <rPh sb="60" eb="62">
      <t>カツヨウ</t>
    </rPh>
    <rPh sb="71" eb="72">
      <t>シャ</t>
    </rPh>
    <rPh sb="73" eb="75">
      <t>セイセイ</t>
    </rPh>
    <rPh sb="78" eb="82">
      <t>カイハツガイシャ</t>
    </rPh>
    <phoneticPr fontId="1"/>
  </si>
  <si>
    <t>自動運転における標識識別AI：自動車メーカー
医療AI：なし
ローン審査AI：なし
不良品検知AI：なし
生成AI活用チャットボット：開発会社</t>
    <rPh sb="7" eb="9">
      <t>ビョウイン</t>
    </rPh>
    <rPh sb="13" eb="15">
      <t>シンサ</t>
    </rPh>
    <rPh sb="15" eb="18">
      <t>ジドウシャ</t>
    </rPh>
    <rPh sb="30" eb="31">
      <t>シャ</t>
    </rPh>
    <rPh sb="36" eb="38">
      <t>ウンエイ</t>
    </rPh>
    <rPh sb="42" eb="47">
      <t>フリョウヒンケンチ</t>
    </rPh>
    <rPh sb="53" eb="55">
      <t>セイセイ</t>
    </rPh>
    <rPh sb="57" eb="59">
      <t>カツヨウ</t>
    </rPh>
    <phoneticPr fontId="1"/>
  </si>
  <si>
    <t>↓※ここでは、■サービス提供者側：AIサービスプロバイダ(病院など)、サービスAPI/UI提供者（医療画像デバイス提供企業等）、開発者（開発会社等）、（案件によってはビジネス利用者も含む）　　■ユーザ側：ビジネス利用者（医師等）、消費者的利用者（患者など）、判定対象者（患者など）　と仮定して検討ください</t>
    <rPh sb="29" eb="31">
      <t>ビョウイン</t>
    </rPh>
    <rPh sb="49" eb="53">
      <t>イリョウガゾウ</t>
    </rPh>
    <rPh sb="57" eb="61">
      <t>テイキョウキギョウ</t>
    </rPh>
    <rPh sb="61" eb="62">
      <t>ナド</t>
    </rPh>
    <rPh sb="72" eb="73">
      <t>ナド</t>
    </rPh>
    <rPh sb="110" eb="112">
      <t>イシ</t>
    </rPh>
    <rPh sb="112" eb="113">
      <t>ナド</t>
    </rPh>
    <rPh sb="123" eb="125">
      <t>カンジャ</t>
    </rPh>
    <rPh sb="142" eb="144">
      <t>カテイ</t>
    </rPh>
    <rPh sb="146" eb="148">
      <t>ケントウ</t>
    </rPh>
    <phoneticPr fontId="1"/>
  </si>
  <si>
    <t>開発会社従業員</t>
    <rPh sb="4" eb="7">
      <t>ジュウギョウイン</t>
    </rPh>
    <phoneticPr fontId="1"/>
  </si>
  <si>
    <t>開発会社従業員が</t>
    <phoneticPr fontId="1"/>
  </si>
  <si>
    <t>開発会社 人事部門が</t>
  </si>
  <si>
    <t>開発会社に</t>
    <phoneticPr fontId="1"/>
  </si>
  <si>
    <t>開発会社が扱うAI案件すべてに検証・修正などの対応が必要になる．新規のAIビジネスが取れなくなり、開発会社の業績が悪化する</t>
    <rPh sb="5" eb="6">
      <t>アツカ</t>
    </rPh>
    <rPh sb="9" eb="11">
      <t>アンケン</t>
    </rPh>
    <rPh sb="15" eb="17">
      <t>ケンショウ</t>
    </rPh>
    <rPh sb="18" eb="20">
      <t>シュウセイ</t>
    </rPh>
    <rPh sb="23" eb="25">
      <t>タイオウ</t>
    </rPh>
    <rPh sb="26" eb="28">
      <t>ヒツヨウ</t>
    </rPh>
    <rPh sb="32" eb="34">
      <t>シンキ</t>
    </rPh>
    <rPh sb="42" eb="43">
      <t>ト</t>
    </rPh>
    <rPh sb="54" eb="56">
      <t>ギョウセキ</t>
    </rPh>
    <rPh sb="57" eb="59">
      <t>アッカ</t>
    </rPh>
    <phoneticPr fontId="1"/>
  </si>
  <si>
    <t>開発会社のAI案件すべてに差別があるのではないかと信用を失う．企業イメージも悪化し、AI案件以外のビジネスも失われる．訴えられたり、法的ペナルティを受ける</t>
    <rPh sb="7" eb="9">
      <t>アンケン</t>
    </rPh>
    <rPh sb="13" eb="15">
      <t>サベツ</t>
    </rPh>
    <rPh sb="25" eb="27">
      <t>シンヨウ</t>
    </rPh>
    <rPh sb="28" eb="29">
      <t>ウシナ</t>
    </rPh>
    <rPh sb="31" eb="33">
      <t>キギョウ</t>
    </rPh>
    <rPh sb="38" eb="40">
      <t>アッカ</t>
    </rPh>
    <rPh sb="44" eb="46">
      <t>アンケン</t>
    </rPh>
    <rPh sb="46" eb="48">
      <t>イガイ</t>
    </rPh>
    <rPh sb="54" eb="55">
      <t>ウシナ</t>
    </rPh>
    <rPh sb="59" eb="60">
      <t>ウッタ</t>
    </rPh>
    <rPh sb="66" eb="68">
      <t>ホウテキ</t>
    </rPh>
    <rPh sb="74" eb="75">
      <t>ウ</t>
    </rPh>
    <phoneticPr fontId="1"/>
  </si>
  <si>
    <t>開発会社が</t>
    <phoneticPr fontId="1"/>
  </si>
  <si>
    <t>システム停止がテレビや新聞で報道され、AI開発元として、開発会社が顧客・世間（見込み顧客）から信用を失う．行政処分を受ける</t>
    <rPh sb="21" eb="24">
      <t>カイハツモト</t>
    </rPh>
    <phoneticPr fontId="1"/>
  </si>
  <si>
    <t>開発会社</t>
  </si>
  <si>
    <t>開発会社</t>
    <phoneticPr fontId="1"/>
  </si>
  <si>
    <t>停止リスクのあるAIシステム開発元として、開発会社が顧客・世間（見込み顧客）から信用を失う</t>
    <rPh sb="0" eb="2">
      <t>テイシ</t>
    </rPh>
    <rPh sb="14" eb="17">
      <t>カイハツモト</t>
    </rPh>
    <phoneticPr fontId="1"/>
  </si>
  <si>
    <t>開発会社従業員間の差別が生じることで</t>
    <phoneticPr fontId="1"/>
  </si>
  <si>
    <t>人事部門担当者名指しで上司にクレームが入り、担当者が信頼を失う．
開発会社人事部門が信用を失う</t>
    <rPh sb="0" eb="7">
      <t>ジンジブモンタントウシャ</t>
    </rPh>
    <rPh sb="7" eb="9">
      <t>ナザ</t>
    </rPh>
    <rPh sb="11" eb="13">
      <t>ジョウシ</t>
    </rPh>
    <rPh sb="19" eb="20">
      <t>ハイ</t>
    </rPh>
    <rPh sb="22" eb="25">
      <t>タントウシャ</t>
    </rPh>
    <rPh sb="26" eb="28">
      <t>シンライ</t>
    </rPh>
    <rPh sb="29" eb="30">
      <t>ウシナ</t>
    </rPh>
    <rPh sb="42" eb="44">
      <t>シンヨウ</t>
    </rPh>
    <rPh sb="45" eb="46">
      <t>ウシナ</t>
    </rPh>
    <phoneticPr fontId="1"/>
  </si>
  <si>
    <t>開発会社人事部門が信用を失う</t>
    <phoneticPr fontId="1"/>
  </si>
  <si>
    <t>開発会社開発部門が信用を失う</t>
    <rPh sb="4" eb="6">
      <t>カイハツ</t>
    </rPh>
    <phoneticPr fontId="1"/>
  </si>
  <si>
    <t>開発会社従業員がAIを利用せず、人事部門担当者（有人オペレータ）に問い合わせたがるため、人事部門の人件費が減少しない</t>
    <rPh sb="4" eb="7">
      <t>ジュウギョウイン</t>
    </rPh>
    <rPh sb="16" eb="18">
      <t>ジンジ</t>
    </rPh>
    <rPh sb="18" eb="20">
      <t>ブモン</t>
    </rPh>
    <rPh sb="20" eb="23">
      <t>タントウシャ</t>
    </rPh>
    <rPh sb="24" eb="26">
      <t>ユウジン</t>
    </rPh>
    <rPh sb="33" eb="34">
      <t>ト</t>
    </rPh>
    <rPh sb="35" eb="36">
      <t>ア</t>
    </rPh>
    <rPh sb="44" eb="48">
      <t>ジンジブモン</t>
    </rPh>
    <phoneticPr fontId="1"/>
  </si>
  <si>
    <t>開発会社人事部門が社内の信用を失う</t>
    <rPh sb="9" eb="11">
      <t>シャナイ</t>
    </rPh>
    <rPh sb="12" eb="14">
      <t>シンヨウ</t>
    </rPh>
    <rPh sb="15" eb="16">
      <t>ウシナ</t>
    </rPh>
    <phoneticPr fontId="1"/>
  </si>
  <si>
    <t>開発会社開発部門が社内の信用を失う</t>
    <rPh sb="9" eb="11">
      <t>シャナイ</t>
    </rPh>
    <rPh sb="12" eb="14">
      <t>シンヨウ</t>
    </rPh>
    <rPh sb="15" eb="16">
      <t>ウシナ</t>
    </rPh>
    <phoneticPr fontId="1"/>
  </si>
  <si>
    <t>開発会社の開発したAIは役に立たないと言われる</t>
    <rPh sb="5" eb="7">
      <t>カイハツ</t>
    </rPh>
    <rPh sb="12" eb="13">
      <t>ヤク</t>
    </rPh>
    <rPh sb="14" eb="15">
      <t>タ</t>
    </rPh>
    <rPh sb="19" eb="20">
      <t>イ</t>
    </rPh>
    <phoneticPr fontId="1"/>
  </si>
  <si>
    <t>開発会社　開発部門</t>
    <rPh sb="5" eb="9">
      <t>カイハツブモン</t>
    </rPh>
    <phoneticPr fontId="1"/>
  </si>
  <si>
    <t>プライバシ情報を開発会社　人事部門が入手することで</t>
    <rPh sb="13" eb="17">
      <t>ジンジブモン</t>
    </rPh>
    <phoneticPr fontId="1"/>
  </si>
  <si>
    <t>プライバシ情報を開発会社が入手することで</t>
  </si>
  <si>
    <t>開発会社を信用しなくなる</t>
    <rPh sb="5" eb="7">
      <t>シンヨウ</t>
    </rPh>
    <phoneticPr fontId="1"/>
  </si>
  <si>
    <t>開発会社への不満</t>
    <rPh sb="6" eb="8">
      <t>フマン</t>
    </rPh>
    <phoneticPr fontId="1"/>
  </si>
  <si>
    <t>導入会社 人事部門が</t>
    <rPh sb="0" eb="2">
      <t>ドウニュウ</t>
    </rPh>
    <phoneticPr fontId="1"/>
  </si>
  <si>
    <t>導入会社従業員（消費者的利用者と同一）			が</t>
    <rPh sb="0" eb="2">
      <t>ドウニュウ</t>
    </rPh>
    <phoneticPr fontId="1"/>
  </si>
  <si>
    <t>導入会社従業員が</t>
    <rPh sb="0" eb="2">
      <t>ドウニュウ</t>
    </rPh>
    <phoneticPr fontId="1"/>
  </si>
  <si>
    <t>導入会社従業員が</t>
    <rPh sb="0" eb="2">
      <t>ドウニュウ</t>
    </rPh>
    <rPh sb="2" eb="4">
      <t>ガイシャ</t>
    </rPh>
    <phoneticPr fontId="1"/>
  </si>
  <si>
    <t>導入会社人事部門に</t>
    <rPh sb="0" eb="2">
      <t>ドウニュウ</t>
    </rPh>
    <rPh sb="4" eb="8">
      <t>ジンジブモン</t>
    </rPh>
    <phoneticPr fontId="1"/>
  </si>
  <si>
    <t>導入会社の従業員が</t>
    <rPh sb="0" eb="2">
      <t>ドウニュウ</t>
    </rPh>
    <rPh sb="5" eb="8">
      <t>ジュウギョウイン</t>
    </rPh>
    <phoneticPr fontId="1"/>
  </si>
  <si>
    <t>導入会社従業員</t>
    <rPh sb="0" eb="2">
      <t>ドウニュウ</t>
    </rPh>
    <phoneticPr fontId="1"/>
  </si>
  <si>
    <t>導入会社　人事部門担当者</t>
    <rPh sb="0" eb="2">
      <t>ドウニュウ</t>
    </rPh>
    <rPh sb="5" eb="9">
      <t>ジンジブモン</t>
    </rPh>
    <rPh sb="9" eb="12">
      <t>タントウシャ</t>
    </rPh>
    <phoneticPr fontId="1"/>
  </si>
  <si>
    <t>導入会社　人事部門</t>
    <rPh sb="0" eb="2">
      <t>ドウニュウ</t>
    </rPh>
    <rPh sb="5" eb="9">
      <t>ジンジブモン</t>
    </rPh>
    <phoneticPr fontId="1"/>
  </si>
  <si>
    <t>プライバシ情報を導入会社　人事部門が入手することで</t>
    <rPh sb="8" eb="10">
      <t>ドウニュウ</t>
    </rPh>
    <rPh sb="13" eb="17">
      <t>ジンジブモン</t>
    </rPh>
    <phoneticPr fontId="1"/>
  </si>
  <si>
    <t>導入会社　人事部門</t>
    <rPh sb="0" eb="2">
      <t>ドウニュウ</t>
    </rPh>
    <rPh sb="5" eb="7">
      <t>ジンジ</t>
    </rPh>
    <rPh sb="7" eb="9">
      <t>ブモン</t>
    </rPh>
    <phoneticPr fontId="1"/>
  </si>
  <si>
    <t>導入会社　人事部門担当者</t>
    <rPh sb="0" eb="2">
      <t>ドウニュウ</t>
    </rPh>
    <rPh sb="5" eb="12">
      <t>ジンジブモンタントウシャ</t>
    </rPh>
    <phoneticPr fontId="1"/>
  </si>
  <si>
    <t>プライバシ情報を開発会社　導入部門が入手することで</t>
    <rPh sb="13" eb="15">
      <t>ドウニュウ</t>
    </rPh>
    <rPh sb="15" eb="17">
      <t>ブモン</t>
    </rPh>
    <phoneticPr fontId="1"/>
  </si>
  <si>
    <t>導入会社　開発部門</t>
    <rPh sb="0" eb="2">
      <t>ドウニュウ</t>
    </rPh>
    <rPh sb="5" eb="9">
      <t>カイハツブモン</t>
    </rPh>
    <phoneticPr fontId="1"/>
  </si>
  <si>
    <t>導入会社　人事部門担当者</t>
    <rPh sb="0" eb="2">
      <t>ドウニュウ</t>
    </rPh>
    <rPh sb="5" eb="9">
      <t>ジンジブモン</t>
    </rPh>
    <rPh sb="9" eb="11">
      <t>タントウ</t>
    </rPh>
    <rPh sb="11" eb="12">
      <t>シャ</t>
    </rPh>
    <phoneticPr fontId="1"/>
  </si>
  <si>
    <t>導入会社従業員</t>
    <rPh sb="0" eb="2">
      <t>ドウニュウ</t>
    </rPh>
    <rPh sb="4" eb="7">
      <t>ジュウギョウイン</t>
    </rPh>
    <phoneticPr fontId="1"/>
  </si>
  <si>
    <t>導入会社　人事部門担当者</t>
    <rPh sb="0" eb="2">
      <t>ドウニュウ</t>
    </rPh>
    <phoneticPr fontId="1"/>
  </si>
  <si>
    <t>導入会社　人事部門</t>
    <rPh sb="0" eb="2">
      <t>ドウニュウ</t>
    </rPh>
    <phoneticPr fontId="1"/>
  </si>
  <si>
    <t>導入会社人事部門が</t>
    <rPh sb="0" eb="2">
      <t>ドウニュウ</t>
    </rPh>
    <rPh sb="4" eb="8">
      <t>ジンジブモン</t>
    </rPh>
    <phoneticPr fontId="1"/>
  </si>
  <si>
    <t>導入会社開発部門が</t>
    <rPh sb="0" eb="2">
      <t>ドウニュウ</t>
    </rPh>
    <phoneticPr fontId="1"/>
  </si>
  <si>
    <t>導入会社従業員が</t>
    <rPh sb="0" eb="2">
      <t>ドウニュウ</t>
    </rPh>
    <rPh sb="4" eb="7">
      <t>ジュウギョウイン</t>
    </rPh>
    <phoneticPr fontId="1"/>
  </si>
  <si>
    <t>Copyright 2024-2025 Fujitsu Limited</t>
  </si>
  <si>
    <t>Copyright 2024-2025 Fujitsu Limited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</si>
</sst>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11"/>
      <name val="Meiryo UI"/>
      <family val="3"/>
      <charset val="128"/>
    </font>
    <font>
      <b/>
      <sz val="11"/>
      <name val="Meiryo UI"/>
      <family val="3"/>
      <charset val="128"/>
    </font>
    <font>
      <sz val="10"/>
      <name val="Meiryo UI"/>
      <family val="3"/>
      <charset val="128"/>
    </font>
    <font>
      <b/>
      <sz val="11"/>
      <color theme="1"/>
      <name val="Meiryo UI"/>
      <family val="3"/>
      <charset val="128"/>
    </font>
    <font>
      <sz val="11"/>
      <color theme="1"/>
      <name val="Meiryo UI"/>
      <family val="3"/>
      <charset val="128"/>
    </font>
    <font>
      <sz val="11"/>
      <color rgb="FF000000"/>
      <name val="Meiryo UI"/>
      <family val="3"/>
      <charset val="128"/>
    </font>
    <font>
      <u/>
      <sz val="11"/>
      <color theme="10"/>
      <name val="Meiryo UI"/>
      <family val="3"/>
      <charset val="128"/>
    </font>
    <font>
      <u/>
      <sz val="11"/>
      <color rgb="FF0070C0"/>
      <name val="Meiryo UI"/>
      <family val="3"/>
      <charset val="128"/>
    </font>
    <font>
      <b/>
      <sz val="11"/>
      <color rgb="FF000000"/>
      <name val="Meiryo UI"/>
      <family val="3"/>
      <charset val="128"/>
    </font>
    <font>
      <sz val="11"/>
      <color rgb="FFFF0000"/>
      <name val="Meiryo UI"/>
      <family val="3"/>
      <charset val="128"/>
    </font>
    <font>
      <b/>
      <sz val="16"/>
      <color theme="1"/>
      <name val="Meiryo UI"/>
      <family val="3"/>
      <charset val="128"/>
    </font>
    <font>
      <sz val="14"/>
      <color theme="1"/>
      <name val="Meiryo UI"/>
      <family val="3"/>
      <charset val="128"/>
    </font>
    <font>
      <sz val="12"/>
      <color theme="1"/>
      <name val="Meiryo UI"/>
      <family val="3"/>
      <charset val="128"/>
    </font>
    <font>
      <b/>
      <sz val="14"/>
      <color theme="1"/>
      <name val="Meiryo UI"/>
      <family val="3"/>
      <charset val="128"/>
    </font>
    <font>
      <b/>
      <sz val="12"/>
      <color theme="1"/>
      <name val="Meiryo UI"/>
      <family val="3"/>
      <charset val="128"/>
    </font>
    <font>
      <sz val="12"/>
      <color theme="1"/>
      <name val="游ゴシック"/>
      <family val="2"/>
      <charset val="128"/>
      <scheme val="minor"/>
    </font>
    <font>
      <b/>
      <sz val="12"/>
      <name val="Meiryo UI"/>
      <family val="3"/>
      <charset val="128"/>
    </font>
    <font>
      <b/>
      <sz val="14"/>
      <name val="Meiryo UI"/>
      <family val="3"/>
      <charset val="128"/>
    </font>
    <font>
      <u/>
      <sz val="11"/>
      <color theme="1"/>
      <name val="Meiryo UI"/>
      <family val="3"/>
      <charset val="128"/>
    </font>
    <font>
      <sz val="12"/>
      <color rgb="FF000000"/>
      <name val="Meiryo UI"/>
      <family val="3"/>
      <charset val="128"/>
    </font>
    <font>
      <u/>
      <sz val="14"/>
      <color theme="10"/>
      <name val="Meiryo UI"/>
      <family val="3"/>
      <charset val="128"/>
    </font>
    <font>
      <sz val="16"/>
      <color theme="1"/>
      <name val="游ゴシック"/>
      <family val="2"/>
      <charset val="128"/>
      <scheme val="minor"/>
    </font>
    <font>
      <sz val="12"/>
      <name val="Meiryo UI"/>
      <family val="3"/>
      <charset val="128"/>
    </font>
    <font>
      <b/>
      <sz val="11"/>
      <color theme="1"/>
      <name val="游ゴシック"/>
      <family val="2"/>
      <charset val="128"/>
      <scheme val="minor"/>
    </font>
    <font>
      <b/>
      <sz val="12"/>
      <color theme="1"/>
      <name val="游ゴシック"/>
      <family val="2"/>
      <charset val="128"/>
      <scheme val="minor"/>
    </font>
    <font>
      <u/>
      <sz val="12"/>
      <name val="Meiryo UI"/>
      <family val="3"/>
      <charset val="128"/>
    </font>
    <font>
      <u/>
      <sz val="12"/>
      <color theme="1"/>
      <name val="Meiryo UI"/>
      <family val="3"/>
      <charset val="128"/>
    </font>
    <font>
      <b/>
      <sz val="12"/>
      <color rgb="FF000000"/>
      <name val="Meiryo UI"/>
      <family val="3"/>
      <charset val="128"/>
    </font>
    <font>
      <b/>
      <u/>
      <sz val="14"/>
      <color theme="10"/>
      <name val="Meiryo UI"/>
      <family val="3"/>
      <charset val="128"/>
    </font>
    <font>
      <sz val="12"/>
      <color indexed="81"/>
      <name val="Meiryo UI"/>
      <family val="3"/>
      <charset val="128"/>
    </font>
    <font>
      <b/>
      <sz val="14"/>
      <color rgb="FFFF0000"/>
      <name val="Meiryo UI"/>
      <family val="3"/>
      <charset val="128"/>
    </font>
    <font>
      <b/>
      <sz val="18"/>
      <color theme="1"/>
      <name val="Meiryo UI"/>
      <family val="3"/>
      <charset val="128"/>
    </font>
    <font>
      <sz val="14"/>
      <name val="Meiryo UI"/>
      <family val="3"/>
      <charset val="128"/>
    </font>
    <font>
      <sz val="11"/>
      <name val="游ゴシック"/>
      <family val="2"/>
      <charset val="128"/>
      <scheme val="minor"/>
    </font>
    <font>
      <sz val="12"/>
      <name val="游ゴシック"/>
      <family val="2"/>
      <charset val="128"/>
      <scheme val="minor"/>
    </font>
    <font>
      <sz val="12"/>
      <color rgb="FFFF0000"/>
      <name val="Meiryo UI"/>
      <family val="3"/>
      <charset val="128"/>
    </font>
    <font>
      <sz val="12"/>
      <color rgb="FFFF0000"/>
      <name val="游ゴシック"/>
      <family val="2"/>
      <charset val="128"/>
      <scheme val="minor"/>
    </font>
    <font>
      <u/>
      <sz val="12"/>
      <color theme="10"/>
      <name val="Meiryo UI"/>
      <family val="3"/>
      <charset val="128"/>
    </font>
  </fonts>
  <fills count="20">
    <fill>
      <patternFill patternType="none"/>
    </fill>
    <fill>
      <patternFill patternType="gray125"/>
    </fill>
    <fill>
      <patternFill patternType="solid">
        <fgColor theme="2" tint="-9.9948118533890809E-2"/>
        <bgColor indexed="64"/>
      </patternFill>
    </fill>
    <fill>
      <patternFill patternType="solid">
        <fgColor theme="8" tint="0.59996337778862885"/>
        <bgColor indexed="64"/>
      </patternFill>
    </fill>
    <fill>
      <patternFill patternType="solid">
        <fgColor theme="7" tint="0.59996337778862885"/>
        <bgColor indexed="64"/>
      </patternFill>
    </fill>
    <fill>
      <patternFill patternType="solid">
        <fgColor theme="0" tint="-0.14996795556505021"/>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rgb="FFF2F2F2"/>
        <bgColor rgb="FF000000"/>
      </patternFill>
    </fill>
    <fill>
      <patternFill patternType="solid">
        <fgColor rgb="FFFFE699"/>
        <bgColor rgb="FF000000"/>
      </patternFill>
    </fill>
    <fill>
      <patternFill patternType="solid">
        <fgColor rgb="FFD0CECE"/>
        <bgColor rgb="FF000000"/>
      </patternFill>
    </fill>
    <fill>
      <patternFill patternType="solid">
        <fgColor rgb="FFBDD7EE"/>
        <bgColor rgb="FF000000"/>
      </patternFill>
    </fill>
    <fill>
      <patternFill patternType="solid">
        <fgColor theme="0" tint="-4.9989318521683403E-2"/>
        <bgColor indexed="64"/>
      </patternFill>
    </fill>
    <fill>
      <patternFill patternType="solid">
        <fgColor rgb="FF92D050"/>
        <bgColor indexed="64"/>
      </patternFill>
    </fill>
    <fill>
      <patternFill patternType="solid">
        <fgColor rgb="FF00B0F0"/>
        <bgColor indexed="64"/>
      </patternFill>
    </fill>
    <fill>
      <patternFill patternType="gray0625"/>
    </fill>
    <fill>
      <patternFill patternType="darkDown">
        <bgColor theme="0" tint="-0.14996795556505021"/>
      </patternFill>
    </fill>
    <fill>
      <patternFill patternType="solid">
        <fgColor theme="0" tint="-0.14999847407452621"/>
        <bgColor indexed="64"/>
      </patternFill>
    </fill>
    <fill>
      <patternFill patternType="solid">
        <fgColor theme="0" tint="-0.14996795556505021"/>
        <bgColor rgb="FF000000"/>
      </patternFill>
    </fill>
  </fills>
  <borders count="5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rgb="FF000000"/>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double">
        <color auto="1"/>
      </left>
      <right style="double">
        <color auto="1"/>
      </right>
      <top style="double">
        <color auto="1"/>
      </top>
      <bottom style="double">
        <color auto="1"/>
      </bottom>
      <diagonal/>
    </border>
    <border>
      <left/>
      <right style="double">
        <color auto="1"/>
      </right>
      <top/>
      <bottom/>
      <diagonal/>
    </border>
    <border>
      <left style="medium">
        <color auto="1"/>
      </left>
      <right style="dotted">
        <color auto="1"/>
      </right>
      <top style="dotted">
        <color auto="1"/>
      </top>
      <bottom style="medium">
        <color auto="1"/>
      </bottom>
      <diagonal/>
    </border>
    <border>
      <left style="dotted">
        <color auto="1"/>
      </left>
      <right style="dotted">
        <color auto="1"/>
      </right>
      <top style="dotted">
        <color auto="1"/>
      </top>
      <bottom style="medium">
        <color auto="1"/>
      </bottom>
      <diagonal/>
    </border>
    <border>
      <left style="dotted">
        <color auto="1"/>
      </left>
      <right style="medium">
        <color auto="1"/>
      </right>
      <top style="dotted">
        <color auto="1"/>
      </top>
      <bottom style="medium">
        <color auto="1"/>
      </bottom>
      <diagonal/>
    </border>
    <border>
      <left style="medium">
        <color auto="1"/>
      </left>
      <right style="dotted">
        <color auto="1"/>
      </right>
      <top style="medium">
        <color auto="1"/>
      </top>
      <bottom/>
      <diagonal/>
    </border>
    <border>
      <left style="dotted">
        <color auto="1"/>
      </left>
      <right style="dotted">
        <color auto="1"/>
      </right>
      <top style="medium">
        <color auto="1"/>
      </top>
      <bottom/>
      <diagonal/>
    </border>
    <border>
      <left style="medium">
        <color auto="1"/>
      </left>
      <right style="dotted">
        <color auto="1"/>
      </right>
      <top/>
      <bottom style="dotted">
        <color auto="1"/>
      </bottom>
      <diagonal/>
    </border>
    <border>
      <left style="dotted">
        <color auto="1"/>
      </left>
      <right style="dotted">
        <color auto="1"/>
      </right>
      <top/>
      <bottom style="dotted">
        <color auto="1"/>
      </bottom>
      <diagonal/>
    </border>
    <border>
      <left style="dotted">
        <color auto="1"/>
      </left>
      <right style="medium">
        <color auto="1"/>
      </right>
      <top/>
      <bottom style="dotted">
        <color auto="1"/>
      </bottom>
      <diagonal/>
    </border>
    <border>
      <left style="medium">
        <color auto="1"/>
      </left>
      <right style="dotted">
        <color auto="1"/>
      </right>
      <top style="thin">
        <color auto="1"/>
      </top>
      <bottom style="thin">
        <color auto="1"/>
      </bottom>
      <diagonal/>
    </border>
    <border>
      <left style="dotted">
        <color auto="1"/>
      </left>
      <right style="dotted">
        <color auto="1"/>
      </right>
      <top style="thin">
        <color auto="1"/>
      </top>
      <bottom style="thin">
        <color auto="1"/>
      </bottom>
      <diagonal/>
    </border>
    <border>
      <left style="dotted">
        <color auto="1"/>
      </left>
      <right style="medium">
        <color auto="1"/>
      </right>
      <top style="thin">
        <color auto="1"/>
      </top>
      <bottom style="thin">
        <color auto="1"/>
      </bottom>
      <diagonal/>
    </border>
    <border>
      <left style="thin">
        <color indexed="64"/>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right style="hair">
        <color indexed="64"/>
      </right>
      <top style="thin">
        <color indexed="64"/>
      </top>
      <bottom style="thin">
        <color indexed="64"/>
      </bottom>
      <diagonal/>
    </border>
    <border>
      <left style="dotted">
        <color auto="1"/>
      </left>
      <right/>
      <top style="medium">
        <color auto="1"/>
      </top>
      <bottom/>
      <diagonal/>
    </border>
    <border>
      <left style="dotted">
        <color auto="1"/>
      </left>
      <right/>
      <top style="thin">
        <color auto="1"/>
      </top>
      <bottom style="thin">
        <color auto="1"/>
      </bottom>
      <diagonal/>
    </border>
    <border>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87">
    <xf numFmtId="0" fontId="0" fillId="0" borderId="0" xfId="0">
      <alignment vertical="center"/>
    </xf>
    <xf numFmtId="0" fontId="3" fillId="0" borderId="0" xfId="0" applyFont="1">
      <alignment vertical="center"/>
    </xf>
    <xf numFmtId="0" fontId="3" fillId="0" borderId="0" xfId="0" applyFont="1" applyAlignment="1">
      <alignment vertical="center" wrapText="1"/>
    </xf>
    <xf numFmtId="0" fontId="5" fillId="9" borderId="1" xfId="0" applyFont="1" applyFill="1" applyBorder="1" applyAlignment="1">
      <alignment vertical="center" wrapText="1" readingOrder="1"/>
    </xf>
    <xf numFmtId="0" fontId="3" fillId="9" borderId="5" xfId="0" applyFont="1" applyFill="1" applyBorder="1" applyAlignment="1">
      <alignment vertical="center" wrapText="1"/>
    </xf>
    <xf numFmtId="0" fontId="5" fillId="9" borderId="5" xfId="0" applyFont="1" applyFill="1" applyBorder="1" applyAlignment="1">
      <alignment vertical="center" wrapText="1" readingOrder="1"/>
    </xf>
    <xf numFmtId="0" fontId="5" fillId="13" borderId="1" xfId="0" applyFont="1" applyFill="1" applyBorder="1" applyAlignment="1">
      <alignment horizontal="center" vertical="center" wrapText="1" readingOrder="1"/>
    </xf>
    <xf numFmtId="0" fontId="3" fillId="13" borderId="1" xfId="0" applyFont="1" applyFill="1" applyBorder="1" applyAlignment="1">
      <alignment vertical="center" wrapText="1"/>
    </xf>
    <xf numFmtId="0" fontId="6" fillId="0" borderId="0" xfId="0" applyFont="1">
      <alignment vertical="center"/>
    </xf>
    <xf numFmtId="0" fontId="7" fillId="0" borderId="0" xfId="0" applyFont="1">
      <alignment vertical="center"/>
    </xf>
    <xf numFmtId="0" fontId="9" fillId="0" borderId="0" xfId="1" applyFont="1">
      <alignment vertical="center"/>
    </xf>
    <xf numFmtId="0" fontId="7" fillId="0" borderId="12" xfId="0" applyFont="1" applyBorder="1">
      <alignment vertical="center"/>
    </xf>
    <xf numFmtId="0" fontId="7" fillId="0" borderId="0" xfId="0" applyFont="1" applyAlignment="1">
      <alignment vertical="center" wrapText="1"/>
    </xf>
    <xf numFmtId="0" fontId="9" fillId="0" borderId="0" xfId="1" applyFont="1" applyFill="1" applyBorder="1" applyAlignment="1">
      <alignment horizontal="left" vertical="center" wrapText="1"/>
    </xf>
    <xf numFmtId="0" fontId="9" fillId="0" borderId="0" xfId="1" applyFont="1" applyBorder="1" applyAlignment="1">
      <alignment horizontal="left" vertical="center" wrapText="1"/>
    </xf>
    <xf numFmtId="0" fontId="7" fillId="0" borderId="0" xfId="0" applyFont="1" applyAlignment="1">
      <alignment horizontal="left" vertical="center" wrapText="1"/>
    </xf>
    <xf numFmtId="0" fontId="4" fillId="0" borderId="0" xfId="0" applyFont="1">
      <alignment vertical="center"/>
    </xf>
    <xf numFmtId="0" fontId="10" fillId="0" borderId="0" xfId="0" applyFont="1">
      <alignment vertical="center"/>
    </xf>
    <xf numFmtId="0" fontId="9" fillId="0" borderId="0" xfId="1" quotePrefix="1" applyFont="1">
      <alignment vertical="center"/>
    </xf>
    <xf numFmtId="0" fontId="7" fillId="0" borderId="1" xfId="0" applyFont="1" applyBorder="1">
      <alignment vertical="center"/>
    </xf>
    <xf numFmtId="0" fontId="7" fillId="0" borderId="5" xfId="0" applyFont="1" applyBorder="1">
      <alignment vertical="center"/>
    </xf>
    <xf numFmtId="0" fontId="7" fillId="3" borderId="1" xfId="0" applyFont="1" applyFill="1" applyBorder="1" applyAlignment="1">
      <alignment vertical="center" wrapText="1"/>
    </xf>
    <xf numFmtId="0" fontId="7" fillId="8" borderId="1" xfId="0" applyFont="1" applyFill="1" applyBorder="1" applyAlignment="1">
      <alignment vertical="center" wrapText="1"/>
    </xf>
    <xf numFmtId="0" fontId="7" fillId="0" borderId="1" xfId="0" applyFont="1" applyBorder="1" applyAlignment="1">
      <alignment vertical="center" wrapText="1"/>
    </xf>
    <xf numFmtId="0" fontId="7" fillId="8" borderId="0" xfId="0" applyFont="1" applyFill="1">
      <alignment vertical="center"/>
    </xf>
    <xf numFmtId="0" fontId="8" fillId="0" borderId="0" xfId="0" applyFont="1">
      <alignment vertical="center"/>
    </xf>
    <xf numFmtId="0" fontId="8" fillId="12" borderId="15" xfId="0" applyFont="1" applyFill="1" applyBorder="1" applyAlignment="1">
      <alignment vertical="center" wrapText="1"/>
    </xf>
    <xf numFmtId="0" fontId="12" fillId="0" borderId="0" xfId="0" applyFont="1">
      <alignment vertical="center"/>
    </xf>
    <xf numFmtId="0" fontId="8" fillId="12" borderId="15" xfId="0" applyFont="1" applyFill="1" applyBorder="1">
      <alignment vertical="center"/>
    </xf>
    <xf numFmtId="0" fontId="8" fillId="0" borderId="0" xfId="0" applyFont="1" applyAlignment="1">
      <alignment vertical="center" wrapText="1"/>
    </xf>
    <xf numFmtId="0" fontId="7" fillId="0" borderId="17" xfId="0" applyFont="1" applyBorder="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5" fillId="0" borderId="0" xfId="0" applyFont="1" applyAlignment="1">
      <alignment horizontal="right" vertical="center"/>
    </xf>
    <xf numFmtId="0" fontId="16" fillId="0" borderId="0" xfId="0" applyFont="1">
      <alignment vertical="center"/>
    </xf>
    <xf numFmtId="0" fontId="15" fillId="0" borderId="10" xfId="0" applyFont="1" applyBorder="1">
      <alignment vertical="center"/>
    </xf>
    <xf numFmtId="0" fontId="17" fillId="0" borderId="0" xfId="0" applyFont="1">
      <alignment vertical="center"/>
    </xf>
    <xf numFmtId="0" fontId="9" fillId="0" borderId="0" xfId="1" applyFont="1" applyFill="1" applyBorder="1" applyAlignment="1">
      <alignment horizontal="left" vertical="center"/>
    </xf>
    <xf numFmtId="0" fontId="9" fillId="0" borderId="0" xfId="1" applyFont="1" applyBorder="1" applyAlignment="1">
      <alignment horizontal="left" vertical="center"/>
    </xf>
    <xf numFmtId="0" fontId="19" fillId="0" borderId="0" xfId="0" applyFont="1">
      <alignment vertical="center"/>
    </xf>
    <xf numFmtId="0" fontId="7" fillId="0" borderId="0" xfId="0" applyFont="1" applyAlignment="1">
      <alignment horizontal="center" vertical="center"/>
    </xf>
    <xf numFmtId="0" fontId="7" fillId="14" borderId="0" xfId="0" applyFont="1" applyFill="1">
      <alignment vertical="center"/>
    </xf>
    <xf numFmtId="0" fontId="14" fillId="14" borderId="0" xfId="0" applyFont="1" applyFill="1">
      <alignment vertical="center"/>
    </xf>
    <xf numFmtId="0" fontId="20" fillId="14" borderId="0" xfId="0" applyFont="1" applyFill="1">
      <alignment vertical="center"/>
    </xf>
    <xf numFmtId="0" fontId="0" fillId="14" borderId="0" xfId="0" applyFill="1">
      <alignment vertical="center"/>
    </xf>
    <xf numFmtId="0" fontId="7" fillId="14" borderId="0" xfId="0" applyFont="1" applyFill="1" applyAlignment="1">
      <alignment vertical="center" wrapText="1"/>
    </xf>
    <xf numFmtId="0" fontId="9" fillId="0" borderId="0" xfId="1" quotePrefix="1" applyFont="1" applyAlignment="1">
      <alignment horizontal="center" vertical="center"/>
    </xf>
    <xf numFmtId="0" fontId="20" fillId="0" borderId="0" xfId="0" applyFont="1">
      <alignment vertical="center"/>
    </xf>
    <xf numFmtId="0" fontId="3" fillId="14" borderId="0" xfId="0" applyFont="1" applyFill="1">
      <alignment vertical="center"/>
    </xf>
    <xf numFmtId="0" fontId="16" fillId="14" borderId="0" xfId="0" applyFont="1" applyFill="1">
      <alignment vertical="center"/>
    </xf>
    <xf numFmtId="0" fontId="7" fillId="15" borderId="0" xfId="0" applyFont="1" applyFill="1">
      <alignment vertical="center"/>
    </xf>
    <xf numFmtId="0" fontId="16" fillId="15" borderId="0" xfId="0" applyFont="1" applyFill="1">
      <alignment vertical="center"/>
    </xf>
    <xf numFmtId="0" fontId="7" fillId="15" borderId="0" xfId="0" applyFont="1" applyFill="1" applyAlignment="1">
      <alignment vertical="center" wrapText="1"/>
    </xf>
    <xf numFmtId="0" fontId="17" fillId="14" borderId="0" xfId="0" applyFont="1" applyFill="1">
      <alignment vertical="center"/>
    </xf>
    <xf numFmtId="0" fontId="6" fillId="14" borderId="0" xfId="0" applyFont="1" applyFill="1">
      <alignment vertical="center"/>
    </xf>
    <xf numFmtId="0" fontId="14" fillId="13" borderId="29" xfId="0" applyFont="1" applyFill="1" applyBorder="1" applyAlignment="1">
      <alignment horizontal="center" vertical="center"/>
    </xf>
    <xf numFmtId="0" fontId="7" fillId="0" borderId="31" xfId="0" applyFont="1" applyBorder="1" applyAlignment="1">
      <alignment horizontal="center" vertical="center"/>
    </xf>
    <xf numFmtId="0" fontId="7" fillId="0" borderId="29" xfId="0" applyFont="1" applyBorder="1" applyAlignment="1">
      <alignment horizontal="center" vertical="center"/>
    </xf>
    <xf numFmtId="0" fontId="7" fillId="0" borderId="5" xfId="0" applyFont="1" applyBorder="1" applyAlignment="1">
      <alignment horizontal="center" vertical="center" wrapText="1"/>
    </xf>
    <xf numFmtId="0" fontId="7" fillId="0" borderId="1" xfId="0" applyFont="1" applyBorder="1" applyAlignment="1">
      <alignment horizontal="center" vertical="center" wrapText="1"/>
    </xf>
    <xf numFmtId="0" fontId="7" fillId="16"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7" fillId="5" borderId="1" xfId="0" applyFont="1" applyFill="1" applyBorder="1" applyAlignment="1">
      <alignment vertical="center" wrapText="1"/>
    </xf>
    <xf numFmtId="0" fontId="7" fillId="18" borderId="1" xfId="0" applyFont="1" applyFill="1" applyBorder="1" applyAlignment="1">
      <alignment vertical="center" wrapText="1"/>
    </xf>
    <xf numFmtId="0" fontId="8" fillId="19" borderId="15" xfId="0" applyFont="1" applyFill="1" applyBorder="1" applyAlignment="1">
      <alignment vertical="center" wrapText="1"/>
    </xf>
    <xf numFmtId="0" fontId="7" fillId="19" borderId="1" xfId="0" applyFont="1" applyFill="1" applyBorder="1" applyAlignment="1">
      <alignment vertical="center" wrapText="1"/>
    </xf>
    <xf numFmtId="0" fontId="8" fillId="0" borderId="0" xfId="0" applyFont="1" applyAlignment="1">
      <alignment horizontal="center" vertical="center"/>
    </xf>
    <xf numFmtId="0" fontId="22" fillId="0" borderId="0" xfId="0" applyFont="1">
      <alignment vertical="center"/>
    </xf>
    <xf numFmtId="0" fontId="15" fillId="0" borderId="17" xfId="0" applyFont="1" applyBorder="1">
      <alignment vertical="center"/>
    </xf>
    <xf numFmtId="0" fontId="14" fillId="0" borderId="10" xfId="0" applyFont="1" applyBorder="1">
      <alignment vertical="center"/>
    </xf>
    <xf numFmtId="0" fontId="14" fillId="0" borderId="11" xfId="0" applyFont="1" applyBorder="1">
      <alignment vertical="center"/>
    </xf>
    <xf numFmtId="0" fontId="14" fillId="0" borderId="6" xfId="0" applyFont="1" applyBorder="1" applyAlignment="1">
      <alignment horizontal="right" vertical="center"/>
    </xf>
    <xf numFmtId="0" fontId="14" fillId="0" borderId="12" xfId="0" applyFont="1" applyBorder="1">
      <alignment vertical="center"/>
    </xf>
    <xf numFmtId="0" fontId="14" fillId="0" borderId="0" xfId="0" applyFont="1" applyAlignment="1">
      <alignment horizontal="right" vertical="center"/>
    </xf>
    <xf numFmtId="0" fontId="16" fillId="0" borderId="0" xfId="0" applyFont="1" applyAlignment="1">
      <alignment horizontal="left" vertical="center"/>
    </xf>
    <xf numFmtId="0" fontId="14" fillId="0" borderId="6" xfId="0" applyFont="1" applyBorder="1">
      <alignment vertical="center"/>
    </xf>
    <xf numFmtId="0" fontId="14" fillId="0" borderId="11" xfId="0" applyFont="1" applyBorder="1" applyAlignment="1">
      <alignment vertical="center" wrapText="1"/>
    </xf>
    <xf numFmtId="0" fontId="14" fillId="0" borderId="31" xfId="0" applyFont="1" applyBorder="1" applyAlignment="1">
      <alignment horizontal="center" vertical="center"/>
    </xf>
    <xf numFmtId="0" fontId="23" fillId="0" borderId="0" xfId="1" applyFont="1">
      <alignment vertical="center"/>
    </xf>
    <xf numFmtId="0" fontId="4" fillId="0" borderId="1" xfId="0" applyFont="1" applyBorder="1" applyAlignment="1">
      <alignment horizontal="center" vertical="center" wrapText="1"/>
    </xf>
    <xf numFmtId="0" fontId="6" fillId="0" borderId="5" xfId="0" applyFont="1" applyBorder="1" applyAlignment="1">
      <alignment horizontal="center" vertical="center" wrapText="1"/>
    </xf>
    <xf numFmtId="0" fontId="25" fillId="0" borderId="0" xfId="0" applyFont="1">
      <alignment vertical="center"/>
    </xf>
    <xf numFmtId="0" fontId="25" fillId="0" borderId="0" xfId="0" applyFont="1" applyAlignment="1">
      <alignment vertical="center" wrapText="1"/>
    </xf>
    <xf numFmtId="0" fontId="27" fillId="14" borderId="0" xfId="0" applyFont="1" applyFill="1">
      <alignment vertical="center"/>
    </xf>
    <xf numFmtId="0" fontId="17" fillId="14" borderId="12" xfId="0" applyFont="1" applyFill="1" applyBorder="1">
      <alignment vertical="center"/>
    </xf>
    <xf numFmtId="0" fontId="27" fillId="14" borderId="12" xfId="0" applyFont="1" applyFill="1" applyBorder="1">
      <alignment vertical="center"/>
    </xf>
    <xf numFmtId="0" fontId="6" fillId="0" borderId="1" xfId="0" applyFont="1" applyBorder="1" applyAlignment="1">
      <alignment horizontal="center" vertical="center" wrapText="1"/>
    </xf>
    <xf numFmtId="0" fontId="7" fillId="8" borderId="0" xfId="0" applyFont="1" applyFill="1" applyAlignment="1">
      <alignment vertical="center" wrapText="1"/>
    </xf>
    <xf numFmtId="0" fontId="30" fillId="0" borderId="0" xfId="0" applyFont="1">
      <alignment vertical="center"/>
    </xf>
    <xf numFmtId="0" fontId="11" fillId="15" borderId="0" xfId="0" applyFont="1" applyFill="1">
      <alignment vertical="center"/>
    </xf>
    <xf numFmtId="0" fontId="8" fillId="15" borderId="0" xfId="0" applyFont="1" applyFill="1">
      <alignment vertical="center"/>
    </xf>
    <xf numFmtId="0" fontId="30" fillId="14" borderId="0" xfId="0" applyFont="1" applyFill="1">
      <alignment vertical="center"/>
    </xf>
    <xf numFmtId="0" fontId="22" fillId="14" borderId="0" xfId="0" applyFont="1" applyFill="1">
      <alignment vertical="center"/>
    </xf>
    <xf numFmtId="0" fontId="15" fillId="15" borderId="0" xfId="0" applyFont="1" applyFill="1">
      <alignment vertical="center"/>
    </xf>
    <xf numFmtId="0" fontId="15" fillId="14" borderId="0" xfId="0" applyFont="1" applyFill="1">
      <alignment vertical="center"/>
    </xf>
    <xf numFmtId="0" fontId="5" fillId="0" borderId="0" xfId="0" applyFont="1" applyAlignment="1">
      <alignment horizontal="center" vertical="center" wrapText="1" readingOrder="1"/>
    </xf>
    <xf numFmtId="0" fontId="17" fillId="15" borderId="0" xfId="0" applyFont="1" applyFill="1">
      <alignment vertical="center"/>
    </xf>
    <xf numFmtId="0" fontId="7" fillId="0" borderId="5" xfId="0" applyFont="1" applyBorder="1" applyAlignment="1">
      <alignment vertical="center" wrapText="1"/>
    </xf>
    <xf numFmtId="0" fontId="5" fillId="0" borderId="0" xfId="0" applyFont="1" applyAlignment="1">
      <alignment vertical="center" wrapText="1" readingOrder="1"/>
    </xf>
    <xf numFmtId="0" fontId="14" fillId="0" borderId="0" xfId="0" applyFont="1" applyAlignment="1">
      <alignment horizontal="center" vertical="center"/>
    </xf>
    <xf numFmtId="0" fontId="14" fillId="0" borderId="10" xfId="0" applyFont="1" applyBorder="1" applyAlignment="1">
      <alignment vertical="center" wrapText="1"/>
    </xf>
    <xf numFmtId="0" fontId="14" fillId="0" borderId="44" xfId="0" applyFont="1" applyBorder="1" applyAlignment="1">
      <alignment horizontal="right" vertical="center" wrapText="1"/>
    </xf>
    <xf numFmtId="0" fontId="14" fillId="0" borderId="6" xfId="0" applyFont="1" applyBorder="1" applyAlignment="1">
      <alignment horizontal="right" vertical="center" wrapText="1"/>
    </xf>
    <xf numFmtId="0" fontId="14" fillId="0" borderId="46" xfId="0" applyFont="1" applyBorder="1" applyAlignment="1">
      <alignment horizontal="right" vertical="center" wrapText="1"/>
    </xf>
    <xf numFmtId="0" fontId="7" fillId="8" borderId="1" xfId="0" applyFont="1" applyFill="1" applyBorder="1" applyAlignment="1">
      <alignment horizontal="center" vertical="center" wrapText="1"/>
    </xf>
    <xf numFmtId="0" fontId="7" fillId="6" borderId="1" xfId="0" applyFont="1" applyFill="1" applyBorder="1" applyAlignment="1">
      <alignment horizontal="center" vertical="center"/>
    </xf>
    <xf numFmtId="0" fontId="7" fillId="18" borderId="1" xfId="0" applyFont="1" applyFill="1" applyBorder="1" applyAlignment="1">
      <alignment horizontal="center" vertical="center"/>
    </xf>
    <xf numFmtId="0" fontId="15" fillId="3" borderId="1" xfId="0" applyFont="1" applyFill="1" applyBorder="1">
      <alignment vertical="center"/>
    </xf>
    <xf numFmtId="0" fontId="15" fillId="5" borderId="1" xfId="0" applyFont="1" applyFill="1" applyBorder="1">
      <alignment vertical="center"/>
    </xf>
    <xf numFmtId="0" fontId="15" fillId="4" borderId="1" xfId="0" applyFont="1" applyFill="1" applyBorder="1">
      <alignment vertical="center"/>
    </xf>
    <xf numFmtId="0" fontId="7" fillId="0" borderId="12" xfId="0" applyFont="1" applyBorder="1" applyAlignment="1">
      <alignment vertical="center" wrapText="1"/>
    </xf>
    <xf numFmtId="0" fontId="7" fillId="3" borderId="1" xfId="0" applyFont="1" applyFill="1" applyBorder="1">
      <alignment vertical="center"/>
    </xf>
    <xf numFmtId="0" fontId="7" fillId="18" borderId="5" xfId="0" applyFont="1" applyFill="1" applyBorder="1" applyAlignment="1">
      <alignment vertical="center" wrapText="1"/>
    </xf>
    <xf numFmtId="0" fontId="7" fillId="6" borderId="1" xfId="0" applyFont="1" applyFill="1" applyBorder="1">
      <alignment vertical="center"/>
    </xf>
    <xf numFmtId="0" fontId="7" fillId="18" borderId="1" xfId="0" applyFont="1" applyFill="1" applyBorder="1">
      <alignment vertical="center"/>
    </xf>
    <xf numFmtId="0" fontId="7" fillId="0" borderId="1" xfId="0" applyFont="1" applyBorder="1" applyAlignment="1">
      <alignment horizontal="center" vertical="center"/>
    </xf>
    <xf numFmtId="0" fontId="7" fillId="18" borderId="5" xfId="0" applyFont="1" applyFill="1" applyBorder="1">
      <alignment vertical="center"/>
    </xf>
    <xf numFmtId="0" fontId="7" fillId="0" borderId="17"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0" xfId="0" applyFont="1" applyAlignment="1">
      <alignment horizontal="center" vertical="center" wrapText="1"/>
    </xf>
    <xf numFmtId="0" fontId="7" fillId="8" borderId="1" xfId="0" applyFont="1" applyFill="1" applyBorder="1" applyAlignment="1">
      <alignment horizontal="center" vertical="center" wrapText="1"/>
    </xf>
    <xf numFmtId="0" fontId="34" fillId="0" borderId="0" xfId="0" applyFont="1">
      <alignment vertical="center"/>
    </xf>
    <xf numFmtId="0" fontId="9" fillId="0" borderId="0" xfId="1" quotePrefix="1" applyFont="1" applyBorder="1" applyAlignment="1">
      <alignment horizontal="left" vertical="center"/>
    </xf>
    <xf numFmtId="0" fontId="7" fillId="8" borderId="1" xfId="0" applyFont="1" applyFill="1" applyBorder="1" applyAlignment="1">
      <alignment horizontal="center" vertical="center" wrapText="1"/>
    </xf>
    <xf numFmtId="0" fontId="0" fillId="0" borderId="0" xfId="0" applyAlignment="1">
      <alignment vertical="center"/>
    </xf>
    <xf numFmtId="0" fontId="13" fillId="0" borderId="0" xfId="0" applyFont="1" applyAlignment="1">
      <alignment vertical="center"/>
    </xf>
    <xf numFmtId="0" fontId="31" fillId="0" borderId="0" xfId="1" applyFont="1" applyFill="1" applyAlignment="1">
      <alignment horizontal="center" vertical="center"/>
    </xf>
    <xf numFmtId="0" fontId="31" fillId="0" borderId="0" xfId="1" applyFont="1" applyFill="1" applyAlignment="1">
      <alignment vertical="center"/>
    </xf>
    <xf numFmtId="0" fontId="7" fillId="0" borderId="0" xfId="0" applyFont="1" applyAlignment="1">
      <alignment vertical="center"/>
    </xf>
    <xf numFmtId="0" fontId="7" fillId="8" borderId="1" xfId="0" applyFont="1" applyFill="1" applyBorder="1" applyAlignment="1">
      <alignment horizontal="center" vertical="center" wrapText="1"/>
    </xf>
    <xf numFmtId="0" fontId="7" fillId="8" borderId="1" xfId="0" applyFont="1" applyFill="1" applyBorder="1" applyAlignment="1">
      <alignment horizontal="center" vertical="center" wrapText="1"/>
    </xf>
    <xf numFmtId="0" fontId="8" fillId="12" borderId="15" xfId="0" applyFont="1" applyFill="1" applyBorder="1" applyAlignment="1">
      <alignment horizontal="center" vertical="center" wrapText="1"/>
    </xf>
    <xf numFmtId="0" fontId="7" fillId="8" borderId="1" xfId="0" applyFont="1" applyFill="1" applyBorder="1" applyAlignment="1">
      <alignment vertical="center" wrapText="1"/>
    </xf>
    <xf numFmtId="0" fontId="7" fillId="0" borderId="5" xfId="0" applyFont="1" applyBorder="1" applyAlignment="1">
      <alignment horizontal="center" vertical="center" wrapText="1"/>
    </xf>
    <xf numFmtId="0" fontId="7" fillId="8" borderId="1" xfId="0" applyFont="1" applyFill="1" applyBorder="1" applyAlignment="1">
      <alignment horizontal="center" vertical="center" wrapText="1"/>
    </xf>
    <xf numFmtId="0" fontId="3" fillId="8" borderId="1" xfId="0" applyFont="1" applyFill="1" applyBorder="1" applyAlignment="1">
      <alignment vertical="center" wrapText="1"/>
    </xf>
    <xf numFmtId="0" fontId="3" fillId="3" borderId="1" xfId="0" applyFont="1" applyFill="1" applyBorder="1" applyAlignment="1">
      <alignment vertical="center" wrapText="1"/>
    </xf>
    <xf numFmtId="0" fontId="7" fillId="7" borderId="1" xfId="0" applyFont="1" applyFill="1" applyBorder="1" applyAlignment="1">
      <alignment horizontal="center" vertical="center"/>
    </xf>
    <xf numFmtId="0" fontId="7" fillId="8" borderId="1" xfId="0" applyFont="1" applyFill="1" applyBorder="1" applyAlignment="1">
      <alignment horizontal="center" vertical="center" wrapText="1"/>
    </xf>
    <xf numFmtId="0" fontId="35" fillId="0" borderId="0" xfId="0" applyFont="1">
      <alignment vertical="center"/>
    </xf>
    <xf numFmtId="0" fontId="14" fillId="6" borderId="36" xfId="0" applyFont="1" applyFill="1" applyBorder="1" applyAlignment="1">
      <alignment horizontal="center" vertical="center"/>
    </xf>
    <xf numFmtId="0" fontId="14" fillId="6" borderId="37" xfId="0" applyFont="1" applyFill="1" applyBorder="1" applyAlignment="1">
      <alignment horizontal="center" vertical="center"/>
    </xf>
    <xf numFmtId="0" fontId="14" fillId="6" borderId="41" xfId="0" applyFont="1" applyFill="1" applyBorder="1" applyAlignment="1">
      <alignment horizontal="center" vertical="center"/>
    </xf>
    <xf numFmtId="0" fontId="14" fillId="6" borderId="42" xfId="0" applyFont="1" applyFill="1" applyBorder="1" applyAlignment="1">
      <alignment horizontal="center" vertical="center"/>
    </xf>
    <xf numFmtId="0" fontId="14" fillId="6" borderId="43" xfId="0" applyFont="1" applyFill="1" applyBorder="1" applyAlignment="1">
      <alignment horizontal="center" vertical="center"/>
    </xf>
    <xf numFmtId="0" fontId="14" fillId="6" borderId="38" xfId="0" applyFont="1" applyFill="1" applyBorder="1" applyAlignment="1">
      <alignment horizontal="center" vertical="center"/>
    </xf>
    <xf numFmtId="0" fontId="14" fillId="6" borderId="39" xfId="0" applyFont="1" applyFill="1" applyBorder="1" applyAlignment="1">
      <alignment horizontal="center" vertical="center"/>
    </xf>
    <xf numFmtId="0" fontId="14" fillId="6" borderId="40" xfId="0" applyFont="1" applyFill="1" applyBorder="1" applyAlignment="1">
      <alignment horizontal="center" vertical="center"/>
    </xf>
    <xf numFmtId="0" fontId="14" fillId="6" borderId="33" xfId="0" applyFont="1" applyFill="1" applyBorder="1" applyAlignment="1">
      <alignment horizontal="center" vertical="center"/>
    </xf>
    <xf numFmtId="0" fontId="14" fillId="6" borderId="34" xfId="0" applyFont="1" applyFill="1" applyBorder="1" applyAlignment="1">
      <alignment horizontal="center" vertical="center"/>
    </xf>
    <xf numFmtId="0" fontId="14" fillId="6" borderId="35" xfId="0" applyFont="1" applyFill="1" applyBorder="1" applyAlignment="1">
      <alignment horizontal="center" vertical="center"/>
    </xf>
    <xf numFmtId="0" fontId="14" fillId="6" borderId="1" xfId="0" applyFont="1" applyFill="1" applyBorder="1" applyAlignment="1">
      <alignment horizontal="center" vertical="center"/>
    </xf>
    <xf numFmtId="0" fontId="14" fillId="7" borderId="1" xfId="0" applyFont="1" applyFill="1" applyBorder="1">
      <alignment vertical="center"/>
    </xf>
    <xf numFmtId="0" fontId="14" fillId="6" borderId="47" xfId="0" applyFont="1" applyFill="1" applyBorder="1" applyAlignment="1">
      <alignment horizontal="center" vertical="center"/>
    </xf>
    <xf numFmtId="0" fontId="14" fillId="6" borderId="48" xfId="0" applyFont="1" applyFill="1" applyBorder="1" applyAlignment="1">
      <alignment horizontal="center" vertical="center"/>
    </xf>
    <xf numFmtId="0" fontId="14" fillId="16" borderId="20" xfId="0" applyFont="1" applyFill="1" applyBorder="1" applyAlignment="1">
      <alignment horizontal="center" vertical="center"/>
    </xf>
    <xf numFmtId="0" fontId="14" fillId="16" borderId="22" xfId="0" applyFont="1" applyFill="1" applyBorder="1" applyAlignment="1">
      <alignment horizontal="center" vertical="center"/>
    </xf>
    <xf numFmtId="0" fontId="40" fillId="0" borderId="0" xfId="1" applyFont="1">
      <alignment vertical="center"/>
    </xf>
    <xf numFmtId="0" fontId="14" fillId="0" borderId="26" xfId="0" applyFont="1" applyBorder="1" applyAlignment="1">
      <alignment vertical="center" wrapText="1"/>
    </xf>
    <xf numFmtId="0" fontId="14" fillId="0" borderId="27" xfId="0" applyFont="1" applyBorder="1" applyAlignment="1">
      <alignment vertical="center" wrapText="1"/>
    </xf>
    <xf numFmtId="0" fontId="14" fillId="0" borderId="28" xfId="0" applyFont="1" applyBorder="1" applyAlignment="1">
      <alignment vertical="center" wrapText="1"/>
    </xf>
    <xf numFmtId="0" fontId="35" fillId="0" borderId="26" xfId="0" applyFont="1" applyBorder="1" applyAlignment="1">
      <alignment vertical="center" wrapText="1"/>
    </xf>
    <xf numFmtId="0" fontId="36" fillId="0" borderId="27" xfId="0" applyFont="1" applyBorder="1" applyAlignment="1">
      <alignment vertical="center" wrapText="1"/>
    </xf>
    <xf numFmtId="0" fontId="36" fillId="0" borderId="28" xfId="0" applyFont="1" applyBorder="1" applyAlignment="1">
      <alignment vertical="center" wrapText="1"/>
    </xf>
    <xf numFmtId="0" fontId="14" fillId="5" borderId="29" xfId="0" applyFont="1" applyFill="1" applyBorder="1" applyAlignment="1">
      <alignment vertical="center"/>
    </xf>
    <xf numFmtId="0" fontId="0" fillId="0" borderId="29" xfId="0" applyBorder="1" applyAlignment="1">
      <alignment vertical="center"/>
    </xf>
    <xf numFmtId="0" fontId="14" fillId="13" borderId="29" xfId="0" applyFont="1" applyFill="1" applyBorder="1" applyAlignment="1">
      <alignment vertical="center"/>
    </xf>
    <xf numFmtId="0" fontId="0" fillId="0" borderId="30" xfId="0" applyBorder="1" applyAlignment="1">
      <alignment vertical="center"/>
    </xf>
    <xf numFmtId="0" fontId="7" fillId="0" borderId="29" xfId="0" applyFont="1" applyBorder="1" applyAlignment="1">
      <alignment horizontal="center" vertical="center"/>
    </xf>
    <xf numFmtId="0" fontId="14" fillId="13" borderId="50" xfId="0" applyFont="1" applyFill="1" applyBorder="1" applyAlignment="1">
      <alignment horizontal="center" vertical="center"/>
    </xf>
    <xf numFmtId="0" fontId="0" fillId="13" borderId="51" xfId="0" applyFill="1" applyBorder="1" applyAlignment="1">
      <alignment horizontal="center" vertical="center"/>
    </xf>
    <xf numFmtId="0" fontId="0" fillId="13" borderId="49" xfId="0" applyFill="1" applyBorder="1" applyAlignment="1">
      <alignment horizontal="center" vertical="center"/>
    </xf>
    <xf numFmtId="0" fontId="14" fillId="0" borderId="4" xfId="0" applyFont="1"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14" fillId="0" borderId="7" xfId="0" applyFont="1" applyBorder="1" applyAlignment="1">
      <alignment vertical="center" wrapText="1"/>
    </xf>
    <xf numFmtId="0" fontId="14" fillId="0" borderId="8" xfId="0" applyFont="1" applyBorder="1" applyAlignment="1">
      <alignment vertical="center" wrapText="1"/>
    </xf>
    <xf numFmtId="0" fontId="14" fillId="0" borderId="5" xfId="0" applyFont="1" applyBorder="1" applyAlignment="1">
      <alignment vertical="center" wrapText="1"/>
    </xf>
    <xf numFmtId="0" fontId="15" fillId="0" borderId="45" xfId="0" applyFont="1" applyBorder="1" applyAlignment="1">
      <alignment vertical="center" wrapText="1"/>
    </xf>
    <xf numFmtId="0" fontId="0" fillId="0" borderId="8" xfId="0" applyBorder="1" applyAlignment="1">
      <alignment vertical="center" wrapText="1"/>
    </xf>
    <xf numFmtId="0" fontId="0" fillId="0" borderId="5" xfId="0" applyBorder="1" applyAlignment="1">
      <alignment vertical="center" wrapText="1"/>
    </xf>
    <xf numFmtId="0" fontId="14" fillId="3" borderId="7" xfId="0" applyFont="1" applyFill="1" applyBorder="1" applyAlignment="1">
      <alignment vertical="center" wrapText="1"/>
    </xf>
    <xf numFmtId="0" fontId="14" fillId="3" borderId="8" xfId="0" applyFont="1" applyFill="1" applyBorder="1" applyAlignment="1">
      <alignment vertical="center" wrapText="1"/>
    </xf>
    <xf numFmtId="0" fontId="14" fillId="3" borderId="5" xfId="0" applyFont="1" applyFill="1" applyBorder="1" applyAlignment="1">
      <alignment vertical="center" wrapText="1"/>
    </xf>
    <xf numFmtId="0" fontId="35" fillId="0" borderId="4" xfId="0" applyFont="1" applyBorder="1" applyAlignment="1">
      <alignment vertical="center" wrapText="1"/>
    </xf>
    <xf numFmtId="0" fontId="36" fillId="0" borderId="2" xfId="0" applyFont="1" applyBorder="1" applyAlignment="1">
      <alignment vertical="center" wrapText="1"/>
    </xf>
    <xf numFmtId="0" fontId="36" fillId="0" borderId="3" xfId="0" applyFont="1" applyBorder="1" applyAlignment="1">
      <alignment vertical="center" wrapText="1"/>
    </xf>
    <xf numFmtId="0" fontId="35" fillId="0" borderId="7" xfId="0" applyFont="1" applyBorder="1" applyAlignment="1">
      <alignment vertical="center" wrapText="1"/>
    </xf>
    <xf numFmtId="0" fontId="35" fillId="0" borderId="8" xfId="0" applyFont="1" applyBorder="1" applyAlignment="1">
      <alignment vertical="center"/>
    </xf>
    <xf numFmtId="0" fontId="35" fillId="0" borderId="5" xfId="0" applyFont="1" applyBorder="1" applyAlignment="1">
      <alignment vertical="center"/>
    </xf>
    <xf numFmtId="0" fontId="14" fillId="0" borderId="8" xfId="0" applyFont="1" applyBorder="1" applyAlignment="1">
      <alignment vertical="center"/>
    </xf>
    <xf numFmtId="0" fontId="14" fillId="0" borderId="5" xfId="0" applyFont="1" applyBorder="1" applyAlignment="1">
      <alignment vertical="center"/>
    </xf>
    <xf numFmtId="0" fontId="18" fillId="0" borderId="8" xfId="0" applyFont="1" applyBorder="1" applyAlignment="1">
      <alignment vertical="center" wrapText="1"/>
    </xf>
    <xf numFmtId="0" fontId="18" fillId="0" borderId="5" xfId="0" applyFont="1" applyBorder="1" applyAlignment="1">
      <alignment vertical="center" wrapText="1"/>
    </xf>
    <xf numFmtId="0" fontId="14" fillId="0" borderId="9" xfId="0" applyFont="1" applyBorder="1" applyAlignment="1">
      <alignment horizontal="left" vertical="center" wrapText="1"/>
    </xf>
    <xf numFmtId="0" fontId="0" fillId="0" borderId="6" xfId="0" applyBorder="1" applyAlignment="1">
      <alignment horizontal="left" vertical="center" wrapText="1"/>
    </xf>
    <xf numFmtId="0" fontId="0" fillId="0" borderId="13" xfId="0" applyBorder="1" applyAlignment="1">
      <alignment horizontal="left" vertical="center" wrapText="1"/>
    </xf>
    <xf numFmtId="0" fontId="14" fillId="0" borderId="1" xfId="0" applyFont="1" applyBorder="1" applyAlignment="1">
      <alignment vertical="center" wrapText="1"/>
    </xf>
    <xf numFmtId="0" fontId="14" fillId="0" borderId="1" xfId="0" applyFont="1" applyBorder="1" applyAlignment="1">
      <alignment vertical="center"/>
    </xf>
    <xf numFmtId="0" fontId="14" fillId="6" borderId="7" xfId="0" applyFont="1" applyFill="1" applyBorder="1" applyAlignment="1">
      <alignment vertical="center" wrapText="1"/>
    </xf>
    <xf numFmtId="0" fontId="14" fillId="6" borderId="8" xfId="0" applyFont="1" applyFill="1" applyBorder="1" applyAlignment="1">
      <alignment vertical="center" wrapText="1"/>
    </xf>
    <xf numFmtId="0" fontId="14" fillId="6" borderId="5" xfId="0" applyFont="1" applyFill="1" applyBorder="1" applyAlignment="1">
      <alignment vertical="center" wrapText="1"/>
    </xf>
    <xf numFmtId="0" fontId="35" fillId="0" borderId="4" xfId="0" applyFont="1" applyBorder="1" applyAlignment="1">
      <alignment horizontal="left" vertical="center" wrapText="1"/>
    </xf>
    <xf numFmtId="0" fontId="36" fillId="0" borderId="2" xfId="0" applyFont="1" applyBorder="1" applyAlignment="1">
      <alignment horizontal="left" vertical="center" wrapText="1"/>
    </xf>
    <xf numFmtId="0" fontId="36" fillId="0" borderId="3" xfId="0" applyFont="1" applyBorder="1" applyAlignment="1">
      <alignment horizontal="left" vertical="center" wrapText="1"/>
    </xf>
    <xf numFmtId="0" fontId="14" fillId="0" borderId="7" xfId="0" applyFont="1" applyBorder="1" applyAlignment="1">
      <alignment vertical="center"/>
    </xf>
    <xf numFmtId="0" fontId="0" fillId="0" borderId="8" xfId="0" applyBorder="1" applyAlignment="1">
      <alignment vertical="center"/>
    </xf>
    <xf numFmtId="0" fontId="0" fillId="0" borderId="5" xfId="0" applyBorder="1" applyAlignment="1">
      <alignment vertical="center"/>
    </xf>
    <xf numFmtId="0" fontId="14" fillId="0" borderId="4"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15" fillId="0" borderId="14" xfId="0" applyFont="1" applyBorder="1" applyAlignment="1">
      <alignment vertical="center" wrapText="1"/>
    </xf>
    <xf numFmtId="0" fontId="18" fillId="0" borderId="14" xfId="0" applyFont="1" applyBorder="1" applyAlignment="1">
      <alignment vertical="center" wrapText="1"/>
    </xf>
    <xf numFmtId="0" fontId="18" fillId="0" borderId="15" xfId="0" applyFont="1" applyBorder="1" applyAlignment="1">
      <alignment vertical="center" wrapText="1"/>
    </xf>
    <xf numFmtId="0" fontId="14" fillId="0" borderId="2" xfId="0" applyFont="1" applyBorder="1" applyAlignment="1">
      <alignment vertical="center" wrapText="1"/>
    </xf>
    <xf numFmtId="0" fontId="13" fillId="5" borderId="0" xfId="0" applyFont="1" applyFill="1" applyAlignment="1">
      <alignment vertical="center"/>
    </xf>
    <xf numFmtId="0" fontId="24" fillId="5" borderId="0" xfId="0" applyFont="1" applyFill="1" applyAlignment="1">
      <alignment vertical="center"/>
    </xf>
    <xf numFmtId="0" fontId="15" fillId="0" borderId="0" xfId="0" applyFont="1" applyAlignment="1">
      <alignment vertical="center"/>
    </xf>
    <xf numFmtId="0" fontId="18" fillId="0" borderId="0" xfId="0" applyFont="1" applyAlignment="1">
      <alignment vertical="center"/>
    </xf>
    <xf numFmtId="0" fontId="15" fillId="3" borderId="0" xfId="0" applyFont="1" applyFill="1" applyAlignment="1">
      <alignment vertical="center"/>
    </xf>
    <xf numFmtId="0" fontId="15" fillId="5" borderId="0" xfId="0" applyFont="1" applyFill="1" applyAlignment="1">
      <alignment vertical="center"/>
    </xf>
    <xf numFmtId="0" fontId="15" fillId="4" borderId="14" xfId="0" applyFont="1" applyFill="1" applyBorder="1" applyAlignment="1">
      <alignment vertical="center"/>
    </xf>
    <xf numFmtId="0" fontId="18" fillId="0" borderId="14" xfId="0" applyFont="1" applyBorder="1" applyAlignment="1">
      <alignment vertical="center"/>
    </xf>
    <xf numFmtId="0" fontId="38" fillId="0" borderId="26" xfId="0" applyFont="1" applyBorder="1" applyAlignment="1">
      <alignment vertical="center" wrapText="1"/>
    </xf>
    <xf numFmtId="0" fontId="39" fillId="0" borderId="27" xfId="0" applyFont="1" applyBorder="1" applyAlignment="1">
      <alignment vertical="center" wrapText="1"/>
    </xf>
    <xf numFmtId="0" fontId="39" fillId="0" borderId="28" xfId="0" applyFont="1" applyBorder="1" applyAlignment="1">
      <alignment vertical="center" wrapText="1"/>
    </xf>
    <xf numFmtId="0" fontId="19" fillId="0" borderId="0" xfId="0" applyFont="1" applyAlignment="1">
      <alignment vertical="center" wrapText="1"/>
    </xf>
    <xf numFmtId="0" fontId="0" fillId="0" borderId="0" xfId="0" applyAlignment="1">
      <alignment vertical="center" wrapText="1"/>
    </xf>
    <xf numFmtId="0" fontId="0" fillId="5" borderId="0" xfId="0" applyFill="1" applyAlignment="1">
      <alignment vertical="center"/>
    </xf>
    <xf numFmtId="0" fontId="0" fillId="5" borderId="32" xfId="0" applyFill="1" applyBorder="1" applyAlignment="1">
      <alignment vertical="center"/>
    </xf>
    <xf numFmtId="0" fontId="6" fillId="0" borderId="7" xfId="0" applyFont="1" applyBorder="1" applyAlignment="1">
      <alignment horizontal="center" vertical="center" wrapText="1"/>
    </xf>
    <xf numFmtId="0" fontId="26" fillId="0" borderId="5" xfId="0" applyFont="1" applyBorder="1" applyAlignment="1">
      <alignment horizontal="center" vertical="center" wrapText="1"/>
    </xf>
    <xf numFmtId="0" fontId="7" fillId="6" borderId="7" xfId="0" applyFont="1" applyFill="1" applyBorder="1" applyAlignment="1">
      <alignment horizontal="left" vertical="center" shrinkToFit="1"/>
    </xf>
    <xf numFmtId="0" fontId="7" fillId="6" borderId="8" xfId="0" applyFont="1" applyFill="1" applyBorder="1" applyAlignment="1">
      <alignment horizontal="left" vertical="center" shrinkToFit="1"/>
    </xf>
    <xf numFmtId="0" fontId="7" fillId="6" borderId="52" xfId="0" applyFont="1" applyFill="1" applyBorder="1" applyAlignment="1">
      <alignment horizontal="left" vertical="center" shrinkToFit="1"/>
    </xf>
    <xf numFmtId="0" fontId="7" fillId="6" borderId="56" xfId="0" applyFont="1" applyFill="1" applyBorder="1" applyAlignment="1">
      <alignment horizontal="left" vertical="center" shrinkToFit="1"/>
    </xf>
    <xf numFmtId="0" fontId="7" fillId="6" borderId="57" xfId="0" applyFont="1" applyFill="1" applyBorder="1" applyAlignment="1">
      <alignment horizontal="left" vertical="center" shrinkToFit="1"/>
    </xf>
    <xf numFmtId="0" fontId="7" fillId="6" borderId="58" xfId="0" applyFont="1" applyFill="1" applyBorder="1" applyAlignment="1">
      <alignment horizontal="left" vertical="center" shrinkToFit="1"/>
    </xf>
    <xf numFmtId="0" fontId="7" fillId="6" borderId="53" xfId="0" applyFont="1" applyFill="1" applyBorder="1" applyAlignment="1">
      <alignment horizontal="left" vertical="center" shrinkToFit="1"/>
    </xf>
    <xf numFmtId="0" fontId="7" fillId="6" borderId="54" xfId="0" applyFont="1" applyFill="1" applyBorder="1" applyAlignment="1">
      <alignment horizontal="left" vertical="center" shrinkToFit="1"/>
    </xf>
    <xf numFmtId="0" fontId="7" fillId="6" borderId="55" xfId="0" applyFont="1" applyFill="1" applyBorder="1" applyAlignment="1">
      <alignment horizontal="left" vertical="center" shrinkToFit="1"/>
    </xf>
    <xf numFmtId="0" fontId="25" fillId="0" borderId="26" xfId="0" applyFont="1" applyBorder="1" applyAlignment="1">
      <alignment vertical="center" wrapText="1"/>
    </xf>
    <xf numFmtId="0" fontId="37" fillId="0" borderId="27" xfId="0" applyFont="1" applyBorder="1" applyAlignment="1">
      <alignment vertical="center" wrapText="1"/>
    </xf>
    <xf numFmtId="0" fontId="37" fillId="0" borderId="28" xfId="0" applyFont="1" applyBorder="1" applyAlignment="1">
      <alignment vertical="center" wrapText="1"/>
    </xf>
    <xf numFmtId="0" fontId="7" fillId="7" borderId="1" xfId="0" applyFont="1" applyFill="1" applyBorder="1" applyAlignment="1">
      <alignment vertical="center" wrapText="1"/>
    </xf>
    <xf numFmtId="0" fontId="37" fillId="0" borderId="27" xfId="0" applyFont="1" applyBorder="1" applyAlignment="1">
      <alignment vertical="center"/>
    </xf>
    <xf numFmtId="0" fontId="37" fillId="0" borderId="28" xfId="0" applyFont="1" applyBorder="1" applyAlignment="1">
      <alignment vertical="center"/>
    </xf>
    <xf numFmtId="0" fontId="7" fillId="2" borderId="1" xfId="0" applyFont="1" applyFill="1" applyBorder="1" applyAlignment="1">
      <alignment vertical="center" wrapText="1"/>
    </xf>
    <xf numFmtId="0" fontId="7" fillId="6" borderId="1" xfId="0" applyFont="1" applyFill="1" applyBorder="1" applyAlignment="1">
      <alignment horizontal="center" vertical="center" wrapText="1"/>
    </xf>
    <xf numFmtId="0" fontId="7" fillId="4" borderId="4" xfId="0" applyFont="1" applyFill="1" applyBorder="1" applyAlignment="1">
      <alignment vertical="center" wrapText="1"/>
    </xf>
    <xf numFmtId="0" fontId="7" fillId="4" borderId="2" xfId="0" applyFont="1" applyFill="1" applyBorder="1" applyAlignment="1">
      <alignment vertical="center" wrapText="1"/>
    </xf>
    <xf numFmtId="0" fontId="7" fillId="4" borderId="3" xfId="0" applyFont="1" applyFill="1" applyBorder="1" applyAlignment="1">
      <alignment vertical="center" wrapText="1"/>
    </xf>
    <xf numFmtId="0" fontId="7" fillId="4" borderId="1" xfId="0" applyFont="1" applyFill="1" applyBorder="1" applyAlignment="1">
      <alignment vertical="center" wrapText="1"/>
    </xf>
    <xf numFmtId="0" fontId="7" fillId="0" borderId="2" xfId="0" applyFont="1" applyBorder="1" applyAlignment="1">
      <alignment vertical="center" wrapText="1"/>
    </xf>
    <xf numFmtId="0" fontId="7" fillId="0" borderId="3" xfId="0" applyFont="1" applyBorder="1" applyAlignment="1">
      <alignment vertical="center" wrapText="1"/>
    </xf>
    <xf numFmtId="0" fontId="7" fillId="8" borderId="1" xfId="0" applyFont="1" applyFill="1" applyBorder="1" applyAlignment="1">
      <alignment vertical="center" wrapText="1"/>
    </xf>
    <xf numFmtId="0" fontId="7" fillId="8" borderId="4" xfId="0" applyFont="1" applyFill="1" applyBorder="1" applyAlignment="1">
      <alignment vertical="center" wrapText="1"/>
    </xf>
    <xf numFmtId="0" fontId="7" fillId="8" borderId="2" xfId="0" applyFont="1" applyFill="1" applyBorder="1" applyAlignment="1">
      <alignment vertical="center" wrapText="1"/>
    </xf>
    <xf numFmtId="0" fontId="7" fillId="8" borderId="3" xfId="0" applyFont="1" applyFill="1" applyBorder="1" applyAlignment="1">
      <alignment vertical="center" wrapText="1"/>
    </xf>
    <xf numFmtId="0" fontId="3" fillId="7" borderId="1" xfId="0" applyFont="1" applyFill="1" applyBorder="1" applyAlignment="1">
      <alignment vertical="center" wrapText="1"/>
    </xf>
    <xf numFmtId="0" fontId="7" fillId="4" borderId="1" xfId="0" applyFont="1" applyFill="1" applyBorder="1" applyAlignment="1">
      <alignment horizontal="center" vertical="center" wrapText="1"/>
    </xf>
    <xf numFmtId="0" fontId="7" fillId="2" borderId="4" xfId="0" applyFont="1" applyFill="1" applyBorder="1" applyAlignment="1">
      <alignment vertical="center" wrapText="1"/>
    </xf>
    <xf numFmtId="0" fontId="7" fillId="2" borderId="2" xfId="0" applyFont="1" applyFill="1" applyBorder="1" applyAlignment="1">
      <alignment vertical="center" wrapText="1"/>
    </xf>
    <xf numFmtId="0" fontId="7" fillId="2" borderId="3" xfId="0" applyFont="1" applyFill="1" applyBorder="1" applyAlignment="1">
      <alignment vertical="center" wrapText="1"/>
    </xf>
    <xf numFmtId="0" fontId="7" fillId="7" borderId="4" xfId="0" applyFont="1" applyFill="1" applyBorder="1" applyAlignment="1">
      <alignment vertical="center" wrapText="1"/>
    </xf>
    <xf numFmtId="0" fontId="7" fillId="7" borderId="2" xfId="0" applyFont="1" applyFill="1" applyBorder="1" applyAlignment="1">
      <alignment vertical="center" wrapText="1"/>
    </xf>
    <xf numFmtId="0" fontId="7" fillId="7" borderId="3" xfId="0" applyFont="1" applyFill="1" applyBorder="1" applyAlignment="1">
      <alignment vertical="center" wrapText="1"/>
    </xf>
    <xf numFmtId="0" fontId="7" fillId="4" borderId="1" xfId="0" applyFont="1" applyFill="1" applyBorder="1" applyAlignment="1">
      <alignment vertical="center"/>
    </xf>
    <xf numFmtId="0" fontId="7" fillId="0" borderId="18" xfId="0" applyFont="1" applyBorder="1" applyAlignment="1">
      <alignment vertical="center"/>
    </xf>
    <xf numFmtId="0" fontId="0" fillId="0" borderId="19" xfId="0" applyBorder="1" applyAlignment="1">
      <alignment vertical="center"/>
    </xf>
    <xf numFmtId="0" fontId="7" fillId="0" borderId="21" xfId="0" applyFont="1" applyBorder="1" applyAlignment="1">
      <alignment vertical="center"/>
    </xf>
    <xf numFmtId="0" fontId="0" fillId="0" borderId="1" xfId="0" applyBorder="1" applyAlignment="1">
      <alignment vertical="center"/>
    </xf>
    <xf numFmtId="0" fontId="7" fillId="0" borderId="23" xfId="0" applyFont="1" applyBorder="1" applyAlignment="1">
      <alignment vertical="center"/>
    </xf>
    <xf numFmtId="0" fontId="0" fillId="0" borderId="24" xfId="0" applyBorder="1" applyAlignment="1">
      <alignment vertical="center"/>
    </xf>
    <xf numFmtId="0" fontId="25" fillId="0" borderId="27" xfId="0" applyFont="1" applyBorder="1" applyAlignment="1">
      <alignment vertical="center" wrapText="1"/>
    </xf>
    <xf numFmtId="0" fontId="25" fillId="0" borderId="28" xfId="0" applyFont="1" applyBorder="1" applyAlignment="1">
      <alignment vertical="center" wrapText="1"/>
    </xf>
    <xf numFmtId="0" fontId="18" fillId="0" borderId="27" xfId="0" applyFont="1" applyBorder="1" applyAlignment="1">
      <alignment vertical="center" wrapText="1"/>
    </xf>
    <xf numFmtId="0" fontId="18" fillId="0" borderId="28" xfId="0" applyFont="1" applyBorder="1" applyAlignment="1">
      <alignment vertical="center" wrapText="1"/>
    </xf>
    <xf numFmtId="0" fontId="7" fillId="2" borderId="4"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15" fillId="0" borderId="26" xfId="0" applyFont="1" applyBorder="1" applyAlignment="1">
      <alignment vertical="center" wrapText="1"/>
    </xf>
    <xf numFmtId="0" fontId="6" fillId="0" borderId="5" xfId="0" applyFont="1" applyBorder="1" applyAlignment="1">
      <alignment horizontal="center" vertical="center" wrapText="1"/>
    </xf>
    <xf numFmtId="0" fontId="7" fillId="6" borderId="1" xfId="0" applyFont="1" applyFill="1" applyBorder="1" applyAlignment="1">
      <alignment horizontal="left" vertical="center" shrinkToFit="1"/>
    </xf>
    <xf numFmtId="0" fontId="7" fillId="6" borderId="22" xfId="0" applyFont="1" applyFill="1" applyBorder="1" applyAlignment="1">
      <alignment horizontal="left" vertical="center" shrinkToFit="1"/>
    </xf>
    <xf numFmtId="0" fontId="7" fillId="6" borderId="24" xfId="0" applyFont="1" applyFill="1" applyBorder="1" applyAlignment="1">
      <alignment horizontal="left" vertical="center" shrinkToFit="1"/>
    </xf>
    <xf numFmtId="0" fontId="7" fillId="6" borderId="25" xfId="0" applyFont="1" applyFill="1" applyBorder="1" applyAlignment="1">
      <alignment horizontal="left" vertical="center" shrinkToFit="1"/>
    </xf>
    <xf numFmtId="0" fontId="7" fillId="6" borderId="19" xfId="0" applyFont="1" applyFill="1" applyBorder="1" applyAlignment="1">
      <alignment horizontal="left" vertical="center" shrinkToFit="1"/>
    </xf>
    <xf numFmtId="0" fontId="7" fillId="6" borderId="20" xfId="0" applyFont="1" applyFill="1" applyBorder="1" applyAlignment="1">
      <alignment horizontal="left" vertical="center" shrinkToFit="1"/>
    </xf>
    <xf numFmtId="0" fontId="7" fillId="6" borderId="4" xfId="0" applyFont="1" applyFill="1" applyBorder="1" applyAlignment="1">
      <alignment vertical="center" wrapText="1"/>
    </xf>
    <xf numFmtId="0" fontId="7" fillId="6" borderId="2" xfId="0" applyFont="1" applyFill="1" applyBorder="1" applyAlignment="1">
      <alignment vertical="center" wrapText="1"/>
    </xf>
    <xf numFmtId="0" fontId="7" fillId="6" borderId="3" xfId="0" applyFont="1" applyFill="1" applyBorder="1" applyAlignment="1">
      <alignment vertical="center" wrapText="1"/>
    </xf>
    <xf numFmtId="0" fontId="7" fillId="6" borderId="4" xfId="0" applyFont="1" applyFill="1" applyBorder="1" applyAlignment="1">
      <alignment vertical="center"/>
    </xf>
    <xf numFmtId="0" fontId="7" fillId="6" borderId="2" xfId="0" applyFont="1" applyFill="1" applyBorder="1" applyAlignment="1">
      <alignment vertical="center"/>
    </xf>
    <xf numFmtId="0" fontId="7" fillId="6" borderId="3" xfId="0" applyFont="1" applyFill="1" applyBorder="1" applyAlignment="1">
      <alignment vertical="center"/>
    </xf>
    <xf numFmtId="0" fontId="3" fillId="7" borderId="4" xfId="0" applyFont="1" applyFill="1" applyBorder="1" applyAlignment="1">
      <alignment vertical="center" wrapText="1"/>
    </xf>
    <xf numFmtId="0" fontId="3" fillId="7" borderId="2" xfId="0" applyFont="1" applyFill="1" applyBorder="1" applyAlignment="1">
      <alignment vertical="center" wrapText="1"/>
    </xf>
    <xf numFmtId="0" fontId="3" fillId="7" borderId="3" xfId="0" applyFont="1" applyFill="1" applyBorder="1" applyAlignment="1">
      <alignment vertical="center" wrapText="1"/>
    </xf>
    <xf numFmtId="0" fontId="3" fillId="2" borderId="4" xfId="0" applyFont="1"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7" fillId="2" borderId="4" xfId="0" applyFont="1" applyFill="1" applyBorder="1" applyAlignment="1">
      <alignment vertical="center"/>
    </xf>
    <xf numFmtId="0" fontId="7" fillId="2" borderId="2" xfId="0" applyFont="1" applyFill="1" applyBorder="1" applyAlignment="1">
      <alignment vertical="center"/>
    </xf>
    <xf numFmtId="0" fontId="7" fillId="2" borderId="3" xfId="0" applyFont="1" applyFill="1" applyBorder="1" applyAlignment="1">
      <alignment vertical="center"/>
    </xf>
    <xf numFmtId="0" fontId="3" fillId="6" borderId="4" xfId="0" applyFont="1" applyFill="1" applyBorder="1" applyAlignment="1">
      <alignment vertical="center" wrapText="1"/>
    </xf>
    <xf numFmtId="0" fontId="3" fillId="6" borderId="2" xfId="0" applyFont="1" applyFill="1" applyBorder="1" applyAlignment="1">
      <alignment vertical="center" wrapText="1"/>
    </xf>
    <xf numFmtId="0" fontId="3" fillId="6" borderId="3" xfId="0" applyFont="1" applyFill="1" applyBorder="1" applyAlignment="1">
      <alignment vertical="center" wrapText="1"/>
    </xf>
    <xf numFmtId="0" fontId="7" fillId="6" borderId="4" xfId="0" applyFont="1" applyFill="1" applyBorder="1" applyAlignment="1">
      <alignment horizontal="center" vertical="center" wrapText="1"/>
    </xf>
    <xf numFmtId="0" fontId="0" fillId="6" borderId="2" xfId="0" applyFill="1" applyBorder="1" applyAlignment="1">
      <alignment horizontal="center" vertical="center" wrapText="1"/>
    </xf>
    <xf numFmtId="0" fontId="0" fillId="6" borderId="3" xfId="0" applyFill="1" applyBorder="1" applyAlignment="1">
      <alignment horizontal="center" vertical="center" wrapText="1"/>
    </xf>
    <xf numFmtId="0" fontId="7" fillId="3" borderId="4" xfId="0" applyFont="1" applyFill="1" applyBorder="1" applyAlignment="1">
      <alignment vertical="center" wrapText="1"/>
    </xf>
    <xf numFmtId="0" fontId="0" fillId="0" borderId="2" xfId="0" applyFont="1" applyBorder="1" applyAlignment="1">
      <alignment vertical="center" wrapText="1"/>
    </xf>
    <xf numFmtId="0" fontId="0" fillId="0" borderId="3" xfId="0" applyFont="1" applyBorder="1" applyAlignment="1">
      <alignment vertical="center" wrapText="1"/>
    </xf>
    <xf numFmtId="0" fontId="3" fillId="0" borderId="26" xfId="0" applyFont="1" applyBorder="1" applyAlignment="1">
      <alignment vertical="center" wrapText="1"/>
    </xf>
    <xf numFmtId="0" fontId="7" fillId="7" borderId="4" xfId="0" applyFont="1" applyFill="1" applyBorder="1" applyAlignment="1">
      <alignment vertical="center"/>
    </xf>
    <xf numFmtId="0" fontId="7" fillId="7" borderId="2" xfId="0" applyFont="1" applyFill="1" applyBorder="1" applyAlignment="1">
      <alignment vertical="center"/>
    </xf>
    <xf numFmtId="0" fontId="7" fillId="7" borderId="3" xfId="0" applyFont="1" applyFill="1" applyBorder="1" applyAlignment="1">
      <alignment vertical="center"/>
    </xf>
    <xf numFmtId="0" fontId="0" fillId="0" borderId="0" xfId="0" applyAlignment="1">
      <alignment vertical="center"/>
    </xf>
    <xf numFmtId="0" fontId="7" fillId="0" borderId="7" xfId="0" applyFont="1" applyBorder="1" applyAlignment="1">
      <alignment horizontal="center" vertical="center" wrapText="1"/>
    </xf>
    <xf numFmtId="0" fontId="0" fillId="0" borderId="5" xfId="0" applyBorder="1" applyAlignment="1">
      <alignment horizontal="center" vertical="center" wrapText="1"/>
    </xf>
    <xf numFmtId="0" fontId="7" fillId="3" borderId="4" xfId="0" applyFont="1" applyFill="1" applyBorder="1" applyAlignment="1">
      <alignment vertical="top" wrapText="1"/>
    </xf>
    <xf numFmtId="0" fontId="7" fillId="3" borderId="2" xfId="0" applyFont="1" applyFill="1" applyBorder="1" applyAlignment="1">
      <alignment vertical="top" wrapText="1"/>
    </xf>
    <xf numFmtId="0" fontId="7" fillId="0" borderId="5" xfId="0" applyFont="1" applyBorder="1" applyAlignment="1">
      <alignment horizontal="center" vertical="center" wrapText="1"/>
    </xf>
    <xf numFmtId="0" fontId="7" fillId="3" borderId="3" xfId="0" applyFont="1" applyFill="1" applyBorder="1" applyAlignment="1">
      <alignment vertical="top" wrapText="1"/>
    </xf>
    <xf numFmtId="0" fontId="7" fillId="6" borderId="1" xfId="0" applyFont="1" applyFill="1" applyBorder="1" applyAlignment="1">
      <alignment vertical="center" wrapText="1"/>
    </xf>
    <xf numFmtId="0" fontId="18" fillId="0" borderId="27" xfId="0" applyFont="1" applyBorder="1" applyAlignment="1">
      <alignment vertical="center"/>
    </xf>
    <xf numFmtId="0" fontId="18" fillId="0" borderId="28" xfId="0" applyFont="1" applyBorder="1" applyAlignment="1">
      <alignment vertical="center"/>
    </xf>
    <xf numFmtId="0" fontId="7" fillId="0" borderId="26" xfId="0" applyFont="1" applyBorder="1" applyAlignment="1">
      <alignment vertical="center" wrapText="1"/>
    </xf>
    <xf numFmtId="0" fontId="0" fillId="0" borderId="27" xfId="0" applyBorder="1" applyAlignment="1">
      <alignment vertical="center" wrapText="1"/>
    </xf>
    <xf numFmtId="0" fontId="0" fillId="0" borderId="28" xfId="0" applyBorder="1" applyAlignment="1">
      <alignment vertical="center" wrapText="1"/>
    </xf>
    <xf numFmtId="0" fontId="0" fillId="6" borderId="2" xfId="0" applyFill="1" applyBorder="1" applyAlignment="1">
      <alignment vertical="center" wrapText="1"/>
    </xf>
    <xf numFmtId="0" fontId="0" fillId="6" borderId="3" xfId="0" applyFill="1" applyBorder="1" applyAlignment="1">
      <alignment vertical="center" wrapText="1"/>
    </xf>
    <xf numFmtId="0" fontId="23" fillId="0" borderId="0" xfId="1" applyFont="1" applyFill="1" applyAlignment="1">
      <alignment horizontal="center" vertical="center"/>
    </xf>
    <xf numFmtId="0" fontId="23" fillId="0" borderId="0" xfId="1" applyFont="1" applyFill="1" applyAlignment="1">
      <alignment vertical="center"/>
    </xf>
    <xf numFmtId="0" fontId="13" fillId="0" borderId="0" xfId="0" applyFont="1" applyFill="1" applyAlignment="1">
      <alignment vertical="center"/>
    </xf>
    <xf numFmtId="0" fontId="0" fillId="0" borderId="0" xfId="0" applyFill="1" applyAlignment="1">
      <alignment vertical="center"/>
    </xf>
    <xf numFmtId="0" fontId="7" fillId="7" borderId="1" xfId="0" applyFont="1" applyFill="1" applyBorder="1" applyAlignment="1">
      <alignment horizontal="center" vertical="center" wrapText="1"/>
    </xf>
    <xf numFmtId="0" fontId="8" fillId="10" borderId="2" xfId="0" applyFont="1" applyFill="1" applyBorder="1" applyAlignment="1">
      <alignment vertical="center" wrapText="1"/>
    </xf>
    <xf numFmtId="0" fontId="8" fillId="10" borderId="16" xfId="0" applyFont="1" applyFill="1" applyBorder="1" applyAlignment="1">
      <alignment vertical="center" wrapText="1"/>
    </xf>
    <xf numFmtId="0" fontId="7" fillId="8"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7" fillId="7" borderId="4" xfId="0" applyFont="1" applyFill="1" applyBorder="1" applyAlignment="1">
      <alignment horizontal="center" vertical="center" wrapText="1"/>
    </xf>
    <xf numFmtId="0" fontId="7" fillId="7" borderId="2" xfId="0" applyFont="1" applyFill="1" applyBorder="1" applyAlignment="1">
      <alignment horizontal="center" vertical="center" wrapText="1"/>
    </xf>
    <xf numFmtId="0" fontId="7" fillId="7" borderId="3" xfId="0" applyFont="1" applyFill="1" applyBorder="1" applyAlignment="1">
      <alignment horizontal="center" vertical="center" wrapText="1"/>
    </xf>
    <xf numFmtId="0" fontId="7" fillId="8" borderId="4" xfId="0" applyFont="1" applyFill="1" applyBorder="1" applyAlignment="1">
      <alignment horizontal="center" vertical="center" wrapText="1"/>
    </xf>
    <xf numFmtId="0" fontId="7" fillId="8" borderId="2" xfId="0" applyFont="1" applyFill="1" applyBorder="1" applyAlignment="1">
      <alignment horizontal="center" vertical="center" wrapText="1"/>
    </xf>
    <xf numFmtId="0" fontId="7" fillId="8" borderId="3" xfId="0" applyFont="1" applyFill="1" applyBorder="1" applyAlignment="1">
      <alignment horizontal="center" vertical="center" wrapText="1"/>
    </xf>
    <xf numFmtId="0" fontId="7" fillId="8" borderId="1" xfId="0" quotePrefix="1" applyFont="1" applyFill="1" applyBorder="1" applyAlignment="1">
      <alignment horizontal="center" vertical="center" wrapText="1"/>
    </xf>
    <xf numFmtId="0" fontId="7" fillId="4" borderId="4"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8" fillId="10" borderId="4" xfId="0" applyFont="1" applyFill="1" applyBorder="1" applyAlignment="1">
      <alignment vertical="center" wrapText="1"/>
    </xf>
    <xf numFmtId="0" fontId="7" fillId="6" borderId="2" xfId="0" applyFont="1" applyFill="1" applyBorder="1" applyAlignment="1">
      <alignment horizontal="center" vertical="center" wrapText="1"/>
    </xf>
    <xf numFmtId="0" fontId="7" fillId="6" borderId="3" xfId="0" applyFont="1" applyFill="1" applyBorder="1" applyAlignment="1">
      <alignment horizontal="center" vertical="center" wrapText="1"/>
    </xf>
    <xf numFmtId="0" fontId="7" fillId="8" borderId="4" xfId="0" quotePrefix="1" applyFont="1" applyFill="1" applyBorder="1" applyAlignment="1">
      <alignment horizontal="center" vertical="center" wrapText="1"/>
    </xf>
    <xf numFmtId="0" fontId="7" fillId="8" borderId="2" xfId="0" quotePrefix="1" applyFont="1" applyFill="1" applyBorder="1" applyAlignment="1">
      <alignment horizontal="center" vertical="center" wrapText="1"/>
    </xf>
    <xf numFmtId="0" fontId="7" fillId="8" borderId="3" xfId="0" quotePrefix="1" applyFont="1" applyFill="1" applyBorder="1" applyAlignment="1">
      <alignment horizontal="center" vertical="center" wrapText="1"/>
    </xf>
    <xf numFmtId="0" fontId="8" fillId="10" borderId="2" xfId="0" applyFont="1" applyFill="1" applyBorder="1" applyAlignment="1">
      <alignment vertical="center"/>
    </xf>
    <xf numFmtId="0" fontId="8" fillId="10" borderId="3" xfId="0" applyFont="1" applyFill="1" applyBorder="1" applyAlignment="1">
      <alignment vertical="center"/>
    </xf>
    <xf numFmtId="0" fontId="8" fillId="11" borderId="2" xfId="0" applyFont="1" applyFill="1" applyBorder="1" applyAlignment="1">
      <alignment vertical="center" wrapText="1"/>
    </xf>
    <xf numFmtId="0" fontId="8" fillId="11" borderId="3" xfId="0" applyFont="1" applyFill="1" applyBorder="1" applyAlignment="1">
      <alignment vertical="center" wrapText="1"/>
    </xf>
    <xf numFmtId="0" fontId="8" fillId="10" borderId="3" xfId="0" applyFont="1" applyFill="1" applyBorder="1" applyAlignment="1">
      <alignment vertical="center" wrapText="1"/>
    </xf>
    <xf numFmtId="0" fontId="8" fillId="12" borderId="2" xfId="0" applyFont="1" applyFill="1" applyBorder="1" applyAlignment="1">
      <alignment vertical="center" wrapText="1"/>
    </xf>
    <xf numFmtId="0" fontId="8" fillId="12" borderId="3" xfId="0" applyFont="1" applyFill="1" applyBorder="1" applyAlignment="1">
      <alignment vertical="center" wrapText="1"/>
    </xf>
    <xf numFmtId="0" fontId="8" fillId="11" borderId="16" xfId="0" applyFont="1" applyFill="1" applyBorder="1" applyAlignment="1">
      <alignment vertical="center" wrapText="1"/>
    </xf>
    <xf numFmtId="0" fontId="8" fillId="10" borderId="2"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8" fillId="12" borderId="16" xfId="0" applyFont="1" applyFill="1" applyBorder="1" applyAlignment="1">
      <alignment vertical="center" wrapText="1"/>
    </xf>
    <xf numFmtId="0" fontId="8" fillId="11" borderId="2" xfId="0" quotePrefix="1" applyFont="1" applyFill="1" applyBorder="1" applyAlignment="1">
      <alignment vertical="center" wrapText="1"/>
    </xf>
    <xf numFmtId="0" fontId="7" fillId="6" borderId="4" xfId="0" applyFont="1" applyFill="1" applyBorder="1">
      <alignment vertical="center"/>
    </xf>
    <xf numFmtId="0" fontId="7" fillId="6" borderId="2" xfId="0" applyFont="1" applyFill="1" applyBorder="1">
      <alignment vertical="center"/>
    </xf>
    <xf numFmtId="0" fontId="7" fillId="2" borderId="4" xfId="0" applyFont="1" applyFill="1" applyBorder="1">
      <alignment vertical="center"/>
    </xf>
    <xf numFmtId="0" fontId="7" fillId="2" borderId="2" xfId="0" applyFont="1" applyFill="1" applyBorder="1">
      <alignment vertical="center"/>
    </xf>
    <xf numFmtId="0" fontId="7" fillId="6" borderId="3" xfId="0" applyFont="1" applyFill="1" applyBorder="1">
      <alignment vertical="center"/>
    </xf>
    <xf numFmtId="0" fontId="7" fillId="2" borderId="3" xfId="0" applyFont="1" applyFill="1" applyBorder="1">
      <alignment vertical="center"/>
    </xf>
    <xf numFmtId="0" fontId="7" fillId="17" borderId="4" xfId="0" applyFont="1" applyFill="1" applyBorder="1" applyAlignment="1">
      <alignment vertical="center" wrapText="1"/>
    </xf>
    <xf numFmtId="0" fontId="0" fillId="17" borderId="2" xfId="0" applyFill="1" applyBorder="1" applyAlignment="1">
      <alignment vertical="center" wrapText="1"/>
    </xf>
    <xf numFmtId="0" fontId="0" fillId="17" borderId="3" xfId="0" applyFill="1" applyBorder="1" applyAlignment="1">
      <alignment vertical="center" wrapText="1"/>
    </xf>
    <xf numFmtId="0" fontId="7" fillId="0" borderId="7" xfId="0" applyFont="1" applyBorder="1" applyAlignment="1">
      <alignment vertical="center"/>
    </xf>
    <xf numFmtId="0" fontId="7" fillId="0" borderId="5" xfId="0" applyFont="1" applyBorder="1" applyAlignment="1">
      <alignment vertical="center"/>
    </xf>
    <xf numFmtId="0" fontId="21" fillId="17" borderId="4" xfId="0" applyFont="1" applyFill="1" applyBorder="1" applyAlignment="1">
      <alignment vertical="center" wrapText="1"/>
    </xf>
    <xf numFmtId="0" fontId="7" fillId="3" borderId="2" xfId="0" applyFont="1" applyFill="1" applyBorder="1" applyAlignment="1">
      <alignment vertical="center" wrapText="1"/>
    </xf>
    <xf numFmtId="0" fontId="7" fillId="3" borderId="3" xfId="0" applyFont="1" applyFill="1" applyBorder="1" applyAlignment="1">
      <alignment vertical="center" wrapText="1"/>
    </xf>
    <xf numFmtId="0" fontId="7" fillId="0" borderId="14" xfId="0" applyFont="1" applyBorder="1" applyAlignment="1">
      <alignment vertical="center"/>
    </xf>
    <xf numFmtId="0" fontId="7" fillId="0" borderId="13" xfId="0" applyFont="1" applyBorder="1" applyAlignment="1">
      <alignment vertical="center"/>
    </xf>
    <xf numFmtId="0" fontId="7" fillId="0" borderId="15" xfId="0" applyFont="1" applyBorder="1" applyAlignment="1">
      <alignment vertical="center"/>
    </xf>
  </cellXfs>
  <cellStyles count="2">
    <cellStyle name="ハイパーリンク" xfId="1" builtinId="8"/>
    <cellStyle name="標準" xfId="0" builtinId="0"/>
  </cellStyles>
  <dxfs count="21">
    <dxf>
      <font>
        <b/>
        <i val="0"/>
      </font>
      <fill>
        <patternFill>
          <bgColor rgb="FFFF9999"/>
        </patternFill>
      </fill>
    </dxf>
    <dxf>
      <font>
        <b/>
        <i val="0"/>
      </font>
      <fill>
        <patternFill>
          <bgColor rgb="FFFFFF99"/>
        </patternFill>
      </fill>
    </dxf>
    <dxf>
      <font>
        <b/>
        <i val="0"/>
      </font>
      <fill>
        <patternFill>
          <bgColor rgb="FFFFC000"/>
        </patternFill>
      </fill>
    </dxf>
    <dxf>
      <font>
        <b/>
        <i val="0"/>
      </font>
      <fill>
        <patternFill>
          <bgColor rgb="FFFF9999"/>
        </patternFill>
      </fill>
    </dxf>
    <dxf>
      <font>
        <b/>
        <i val="0"/>
      </font>
      <fill>
        <patternFill>
          <bgColor rgb="FFFFFF99"/>
        </patternFill>
      </fill>
    </dxf>
    <dxf>
      <font>
        <b/>
        <i val="0"/>
      </font>
      <fill>
        <patternFill>
          <bgColor rgb="FFFFC000"/>
        </patternFill>
      </fill>
    </dxf>
    <dxf>
      <font>
        <b/>
        <i val="0"/>
      </font>
      <fill>
        <patternFill>
          <bgColor rgb="FFFF9999"/>
        </patternFill>
      </fill>
    </dxf>
    <dxf>
      <font>
        <b/>
        <i val="0"/>
      </font>
      <fill>
        <patternFill>
          <bgColor rgb="FFFFFF99"/>
        </patternFill>
      </fill>
    </dxf>
    <dxf>
      <font>
        <b/>
        <i val="0"/>
      </font>
      <fill>
        <patternFill>
          <bgColor rgb="FFFFC000"/>
        </patternFill>
      </fill>
    </dxf>
    <dxf>
      <font>
        <b/>
        <i val="0"/>
      </font>
      <fill>
        <patternFill>
          <bgColor rgb="FFFF9999"/>
        </patternFill>
      </fill>
    </dxf>
    <dxf>
      <font>
        <b/>
        <i val="0"/>
      </font>
      <fill>
        <patternFill>
          <bgColor rgb="FFFFFF99"/>
        </patternFill>
      </fill>
    </dxf>
    <dxf>
      <font>
        <b/>
        <i val="0"/>
      </font>
      <fill>
        <patternFill>
          <bgColor rgb="FFFFC000"/>
        </patternFill>
      </fill>
    </dxf>
    <dxf>
      <font>
        <b/>
        <i val="0"/>
      </font>
      <fill>
        <patternFill>
          <bgColor rgb="FFFF9999"/>
        </patternFill>
      </fill>
    </dxf>
    <dxf>
      <font>
        <b/>
        <i val="0"/>
      </font>
      <fill>
        <patternFill>
          <bgColor rgb="FFFFFF99"/>
        </patternFill>
      </fill>
    </dxf>
    <dxf>
      <fill>
        <patternFill>
          <bgColor rgb="FFFFCC99"/>
        </patternFill>
      </fill>
    </dxf>
    <dxf>
      <fill>
        <patternFill>
          <bgColor rgb="FFFF0000"/>
        </patternFill>
      </fill>
    </dxf>
    <dxf>
      <fill>
        <patternFill>
          <bgColor theme="7" tint="0.79998168889431442"/>
        </patternFill>
      </fill>
    </dxf>
    <dxf>
      <font>
        <b/>
        <i val="0"/>
      </font>
      <fill>
        <patternFill>
          <bgColor rgb="FFFF9999"/>
        </patternFill>
      </fill>
    </dxf>
    <dxf>
      <font>
        <b/>
        <i val="0"/>
      </font>
      <fill>
        <patternFill>
          <bgColor rgb="FFFFFF99"/>
        </patternFill>
      </fill>
    </dxf>
    <dxf>
      <font>
        <b/>
        <i val="0"/>
      </font>
      <fill>
        <patternFill>
          <bgColor rgb="FFFF9999"/>
        </patternFill>
      </fill>
    </dxf>
    <dxf>
      <font>
        <b/>
        <i val="0"/>
      </font>
      <fill>
        <patternFill>
          <bgColor rgb="FFFFFF99"/>
        </patternFill>
      </fill>
    </dxf>
  </dxfs>
  <tableStyles count="0" defaultTableStyle="TableStyleMedium2" defaultPivotStyle="PivotStyleLight16"/>
  <colors>
    <mruColors>
      <color rgb="FFFFCCFF"/>
      <color rgb="FFFF0000"/>
      <color rgb="FF3333FF"/>
      <color rgb="FFFFCC99"/>
      <color rgb="FFFFFF99"/>
      <color rgb="FFFF9999"/>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1</xdr:col>
      <xdr:colOff>19125</xdr:colOff>
      <xdr:row>7</xdr:row>
      <xdr:rowOff>238126</xdr:rowOff>
    </xdr:from>
    <xdr:to>
      <xdr:col>13</xdr:col>
      <xdr:colOff>676275</xdr:colOff>
      <xdr:row>32</xdr:row>
      <xdr:rowOff>9525</xdr:rowOff>
    </xdr:to>
    <xdr:grpSp>
      <xdr:nvGrpSpPr>
        <xdr:cNvPr id="2" name="グループ化 1">
          <a:extLst>
            <a:ext uri="{FF2B5EF4-FFF2-40B4-BE49-F238E27FC236}">
              <a16:creationId xmlns:a16="http://schemas.microsoft.com/office/drawing/2014/main" id="{08638BE9-0EE8-41DC-9B46-B27071E377F0}"/>
            </a:ext>
          </a:extLst>
        </xdr:cNvPr>
        <xdr:cNvGrpSpPr/>
      </xdr:nvGrpSpPr>
      <xdr:grpSpPr>
        <a:xfrm>
          <a:off x="371550" y="4972051"/>
          <a:ext cx="8886750" cy="5962649"/>
          <a:chOff x="371550" y="9248776"/>
          <a:chExt cx="8886750" cy="5962649"/>
        </a:xfrm>
      </xdr:grpSpPr>
      <xdr:sp macro="" textlink="">
        <xdr:nvSpPr>
          <xdr:cNvPr id="3" name="四角形: 角を丸くする 2">
            <a:extLst>
              <a:ext uri="{FF2B5EF4-FFF2-40B4-BE49-F238E27FC236}">
                <a16:creationId xmlns:a16="http://schemas.microsoft.com/office/drawing/2014/main" id="{9F34F2D5-9507-B3DB-77D0-30A10273FCBD}"/>
              </a:ext>
            </a:extLst>
          </xdr:cNvPr>
          <xdr:cNvSpPr/>
        </xdr:nvSpPr>
        <xdr:spPr>
          <a:xfrm>
            <a:off x="3911861" y="10201275"/>
            <a:ext cx="1457325" cy="1438275"/>
          </a:xfrm>
          <a:prstGeom prst="roundRect">
            <a:avLst>
              <a:gd name="adj" fmla="val 7701"/>
            </a:avLst>
          </a:prstGeom>
          <a:no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latin typeface="Meiryo UI" panose="020B0604030504040204" pitchFamily="50" charset="-128"/>
              <a:ea typeface="Meiryo UI" panose="020B0604030504040204" pitchFamily="50" charset="-128"/>
            </a:endParaRPr>
          </a:p>
        </xdr:txBody>
      </xdr:sp>
      <xdr:sp macro="" textlink="">
        <xdr:nvSpPr>
          <xdr:cNvPr id="4" name="円柱 3">
            <a:extLst>
              <a:ext uri="{FF2B5EF4-FFF2-40B4-BE49-F238E27FC236}">
                <a16:creationId xmlns:a16="http://schemas.microsoft.com/office/drawing/2014/main" id="{DC2E0401-44D0-83CF-43CD-23AD91944DF2}"/>
              </a:ext>
            </a:extLst>
          </xdr:cNvPr>
          <xdr:cNvSpPr/>
        </xdr:nvSpPr>
        <xdr:spPr bwMode="gray">
          <a:xfrm>
            <a:off x="1225885" y="10665304"/>
            <a:ext cx="648072" cy="523106"/>
          </a:xfrm>
          <a:prstGeom prst="can">
            <a:avLst/>
          </a:prstGeom>
          <a:solidFill>
            <a:srgbClr val="DAD9D6"/>
          </a:solidFill>
          <a:ln w="9525" cap="flat" cmpd="sng" algn="ctr">
            <a:solidFill>
              <a:schemeClr val="tx1"/>
            </a:solidFill>
            <a:prstDash val="solid"/>
            <a:round/>
            <a:headEnd type="none" w="med" len="med"/>
            <a:tailEnd type="none" w="med" len="med"/>
          </a:ln>
          <a:effectLst/>
          <a:extLst>
            <a:ext uri="{AF507438-7753-43E0-B8FC-AC1667EBCBE1}">
              <a14:hiddenEffects xmlns:a14="http://schemas.microsoft.com/office/drawing/2010/main">
                <a:effectLst>
                  <a:outerShdw dist="53882" dir="2700000" algn="ctr" rotWithShape="0">
                    <a:schemeClr val="bg2">
                      <a:alpha val="50000"/>
                    </a:schemeClr>
                  </a:outerShdw>
                </a:effectLst>
              </a14:hiddenEffects>
            </a:ext>
          </a:ex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1pPr>
            <a:lvl2pPr marL="4572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2pPr>
            <a:lvl3pPr marL="9144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3pPr>
            <a:lvl4pPr marL="13716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4pPr>
            <a:lvl5pPr marL="18288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5pPr>
            <a:lvl6pPr marL="22860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6pPr>
            <a:lvl7pPr marL="27432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7pPr>
            <a:lvl8pPr marL="32004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8pPr>
            <a:lvl9pPr marL="36576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endParaRPr kumimoji="1" lang="ja-JP" altLang="en-US" sz="1200" b="0" i="0" u="none" strike="noStrike" cap="none" normalizeH="0" baseline="0">
              <a:ln>
                <a:noFill/>
              </a:ln>
              <a:effectLst/>
              <a:latin typeface="Meiryo UI" panose="020B0604030504040204" pitchFamily="50" charset="-128"/>
              <a:ea typeface="Meiryo UI" panose="020B0604030504040204" pitchFamily="50" charset="-128"/>
            </a:endParaRPr>
          </a:p>
        </xdr:txBody>
      </xdr:sp>
      <xdr:sp macro="" textlink="">
        <xdr:nvSpPr>
          <xdr:cNvPr id="5" name="テキスト ボックス 4">
            <a:extLst>
              <a:ext uri="{FF2B5EF4-FFF2-40B4-BE49-F238E27FC236}">
                <a16:creationId xmlns:a16="http://schemas.microsoft.com/office/drawing/2014/main" id="{6F3F0150-3E09-A0AC-680E-D8F69CAF0C3F}"/>
              </a:ext>
            </a:extLst>
          </xdr:cNvPr>
          <xdr:cNvSpPr txBox="1"/>
        </xdr:nvSpPr>
        <xdr:spPr>
          <a:xfrm>
            <a:off x="487133" y="10106314"/>
            <a:ext cx="2261321" cy="580791"/>
          </a:xfrm>
          <a:prstGeom prst="rect">
            <a:avLst/>
          </a:prstGeom>
          <a:noFill/>
        </xdr:spPr>
        <xdr:txBody>
          <a:bodyPr vertOverflow="clip" horzOverflow="clip" wrap="square" lIns="36000" tIns="36000" rIns="36000" bIns="36000" rtlCol="0" anchor="ctr" anchorCtr="0">
            <a:spAutoFit/>
          </a:bodyPr>
          <a:lstStyle>
            <a:defPPr>
              <a:defRPr lang="ja-JP"/>
            </a:defPPr>
            <a:lvl1pPr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1pPr>
            <a:lvl2pPr marL="4572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2pPr>
            <a:lvl3pPr marL="9144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3pPr>
            <a:lvl4pPr marL="13716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4pPr>
            <a:lvl5pPr marL="18288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5pPr>
            <a:lvl6pPr marL="22860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6pPr>
            <a:lvl7pPr marL="27432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7pPr>
            <a:lvl8pPr marL="32004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8pPr>
            <a:lvl9pPr marL="36576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9pPr>
          </a:lstStyle>
          <a:p>
            <a:r>
              <a:rPr kumimoji="1" lang="ja-JP" altLang="en-US" sz="1200">
                <a:latin typeface="Meiryo UI" panose="020B0604030504040204" pitchFamily="50" charset="-128"/>
                <a:ea typeface="Meiryo UI" panose="020B0604030504040204" pitchFamily="50" charset="-128"/>
              </a:rPr>
              <a:t>訓練データ</a:t>
            </a:r>
            <a:endParaRPr kumimoji="1" lang="en-US" altLang="ja-JP" sz="1200">
              <a:latin typeface="Meiryo UI" panose="020B0604030504040204" pitchFamily="50" charset="-128"/>
              <a:ea typeface="Meiryo UI" panose="020B0604030504040204" pitchFamily="50" charset="-128"/>
            </a:endParaRPr>
          </a:p>
          <a:p>
            <a:r>
              <a:rPr kumimoji="1" lang="ja-JP" altLang="en-US" sz="1200">
                <a:latin typeface="Meiryo UI" panose="020B0604030504040204" pitchFamily="50" charset="-128"/>
                <a:ea typeface="Meiryo UI" panose="020B0604030504040204" pitchFamily="50" charset="-128"/>
              </a:rPr>
              <a:t>（訓練用データ＋テストデータ）</a:t>
            </a:r>
          </a:p>
        </xdr:txBody>
      </xdr:sp>
      <xdr:cxnSp macro="">
        <xdr:nvCxnSpPr>
          <xdr:cNvPr id="6" name="直線矢印コネクタ 5">
            <a:extLst>
              <a:ext uri="{FF2B5EF4-FFF2-40B4-BE49-F238E27FC236}">
                <a16:creationId xmlns:a16="http://schemas.microsoft.com/office/drawing/2014/main" id="{E9BB6A99-6719-D7B2-1E68-D9DDAF8C309C}"/>
              </a:ext>
            </a:extLst>
          </xdr:cNvPr>
          <xdr:cNvCxnSpPr>
            <a:cxnSpLocks/>
            <a:stCxn id="4" idx="4"/>
            <a:endCxn id="11" idx="1"/>
          </xdr:cNvCxnSpPr>
        </xdr:nvCxnSpPr>
        <xdr:spPr bwMode="auto">
          <a:xfrm flipV="1">
            <a:off x="1873957" y="10920983"/>
            <a:ext cx="2336558" cy="5874"/>
          </a:xfrm>
          <a:prstGeom prst="straightConnector1">
            <a:avLst/>
          </a:prstGeom>
          <a:gradFill rotWithShape="0">
            <a:gsLst>
              <a:gs pos="0">
                <a:srgbClr val="FFFFFF"/>
              </a:gs>
              <a:gs pos="100000">
                <a:srgbClr val="CACAC7"/>
              </a:gs>
            </a:gsLst>
            <a:lin ang="5400000" scaled="1"/>
          </a:gradFill>
          <a:ln w="9525" cap="flat" cmpd="sng" algn="ctr">
            <a:solidFill>
              <a:schemeClr val="tx1"/>
            </a:solidFill>
            <a:prstDash val="solid"/>
            <a:round/>
            <a:headEnd type="none" w="med" len="med"/>
            <a:tailEnd type="triangle"/>
          </a:ln>
          <a:effectLst/>
          <a:extLst>
            <a:ext uri="{AF507438-7753-43E0-B8FC-AC1667EBCBE1}">
              <a14:hiddenEffects xmlns:a14="http://schemas.microsoft.com/office/drawing/2010/main">
                <a:effectLst>
                  <a:outerShdw dist="53882" dir="2700000" algn="ctr" rotWithShape="0">
                    <a:schemeClr val="bg2">
                      <a:alpha val="50000"/>
                    </a:schemeClr>
                  </a:outerShdw>
                </a:effectLst>
              </a14:hiddenEffects>
            </a:ext>
          </a:extLst>
        </xdr:spPr>
      </xdr:cxnSp>
      <xdr:sp macro="" textlink="">
        <xdr:nvSpPr>
          <xdr:cNvPr id="7" name="テキスト ボックス 15">
            <a:extLst>
              <a:ext uri="{FF2B5EF4-FFF2-40B4-BE49-F238E27FC236}">
                <a16:creationId xmlns:a16="http://schemas.microsoft.com/office/drawing/2014/main" id="{0B306363-2FBD-2800-DB0F-9C79DC0270DC}"/>
              </a:ext>
            </a:extLst>
          </xdr:cNvPr>
          <xdr:cNvSpPr txBox="1"/>
        </xdr:nvSpPr>
        <xdr:spPr>
          <a:xfrm>
            <a:off x="3792126" y="13911754"/>
            <a:ext cx="1766830" cy="346377"/>
          </a:xfrm>
          <a:prstGeom prst="rect">
            <a:avLst/>
          </a:prstGeom>
          <a:noFill/>
        </xdr:spPr>
        <xdr:txBody>
          <a:bodyPr wrap="square" rtlCol="0">
            <a:spAutoFit/>
          </a:bodyPr>
          <a:lstStyle>
            <a:defPPr>
              <a:defRPr lang="ja-JP"/>
            </a:defPPr>
            <a:lvl1pPr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1pPr>
            <a:lvl2pPr marL="4572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2pPr>
            <a:lvl3pPr marL="9144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3pPr>
            <a:lvl4pPr marL="13716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4pPr>
            <a:lvl5pPr marL="18288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5pPr>
            <a:lvl6pPr marL="22860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6pPr>
            <a:lvl7pPr marL="27432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7pPr>
            <a:lvl8pPr marL="32004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8pPr>
            <a:lvl9pPr marL="36576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9pPr>
          </a:lstStyle>
          <a:p>
            <a:r>
              <a:rPr kumimoji="1" lang="ja-JP" altLang="en-US" sz="1200">
                <a:latin typeface="Meiryo UI" panose="020B0604030504040204" pitchFamily="50" charset="-128"/>
                <a:ea typeface="Meiryo UI" panose="020B0604030504040204" pitchFamily="50" charset="-128"/>
              </a:rPr>
              <a:t>訓練済みモデル</a:t>
            </a:r>
          </a:p>
        </xdr:txBody>
      </xdr:sp>
      <xdr:sp macro="" textlink="">
        <xdr:nvSpPr>
          <xdr:cNvPr id="8" name="テキスト ボックス 22">
            <a:extLst>
              <a:ext uri="{FF2B5EF4-FFF2-40B4-BE49-F238E27FC236}">
                <a16:creationId xmlns:a16="http://schemas.microsoft.com/office/drawing/2014/main" id="{26F5ABA4-6EBF-5BC1-E4C2-39E3EFA778E1}"/>
              </a:ext>
            </a:extLst>
          </xdr:cNvPr>
          <xdr:cNvSpPr txBox="1"/>
        </xdr:nvSpPr>
        <xdr:spPr>
          <a:xfrm>
            <a:off x="1153508" y="12871558"/>
            <a:ext cx="811885" cy="326747"/>
          </a:xfrm>
          <a:prstGeom prst="rect">
            <a:avLst/>
          </a:prstGeom>
          <a:noFill/>
        </xdr:spPr>
        <xdr:txBody>
          <a:bodyPr vertOverflow="clip" horzOverflow="clip" wrap="square" lIns="36000" tIns="36000" rIns="36000" bIns="36000" rtlCol="0" anchor="ctr" anchorCtr="0">
            <a:spAutoFit/>
          </a:bodyPr>
          <a:lstStyle>
            <a:defPPr>
              <a:defRPr lang="ja-JP"/>
            </a:defPPr>
            <a:lvl1pPr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1pPr>
            <a:lvl2pPr marL="4572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2pPr>
            <a:lvl3pPr marL="9144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3pPr>
            <a:lvl4pPr marL="13716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4pPr>
            <a:lvl5pPr marL="18288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5pPr>
            <a:lvl6pPr marL="22860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6pPr>
            <a:lvl7pPr marL="27432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7pPr>
            <a:lvl8pPr marL="32004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8pPr>
            <a:lvl9pPr marL="36576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9pPr>
          </a:lstStyle>
          <a:p>
            <a:r>
              <a:rPr kumimoji="1" lang="ja-JP" altLang="en-US" sz="1200">
                <a:latin typeface="Meiryo UI" panose="020B0604030504040204" pitchFamily="50" charset="-128"/>
                <a:ea typeface="Meiryo UI" panose="020B0604030504040204" pitchFamily="50" charset="-128"/>
              </a:rPr>
              <a:t>推論データ</a:t>
            </a:r>
          </a:p>
        </xdr:txBody>
      </xdr:sp>
      <xdr:cxnSp macro="">
        <xdr:nvCxnSpPr>
          <xdr:cNvPr id="9" name="直線矢印コネクタ 8">
            <a:extLst>
              <a:ext uri="{FF2B5EF4-FFF2-40B4-BE49-F238E27FC236}">
                <a16:creationId xmlns:a16="http://schemas.microsoft.com/office/drawing/2014/main" id="{49291144-B279-AD29-135F-249FF0734800}"/>
              </a:ext>
            </a:extLst>
          </xdr:cNvPr>
          <xdr:cNvCxnSpPr>
            <a:endCxn id="10" idx="1"/>
          </xdr:cNvCxnSpPr>
        </xdr:nvCxnSpPr>
        <xdr:spPr bwMode="auto">
          <a:xfrm>
            <a:off x="5115316" y="13828767"/>
            <a:ext cx="1053970" cy="12252"/>
          </a:xfrm>
          <a:prstGeom prst="straightConnector1">
            <a:avLst/>
          </a:prstGeom>
          <a:gradFill rotWithShape="0">
            <a:gsLst>
              <a:gs pos="0">
                <a:srgbClr val="FFFFFF"/>
              </a:gs>
              <a:gs pos="100000">
                <a:srgbClr val="CACAC7"/>
              </a:gs>
            </a:gsLst>
            <a:lin ang="5400000" scaled="1"/>
          </a:gradFill>
          <a:ln w="9525" cap="flat" cmpd="sng" algn="ctr">
            <a:solidFill>
              <a:schemeClr val="tx1"/>
            </a:solidFill>
            <a:prstDash val="solid"/>
            <a:round/>
            <a:headEnd type="none" w="med" len="med"/>
            <a:tailEnd type="triangle"/>
          </a:ln>
          <a:effectLst/>
          <a:extLst>
            <a:ext uri="{AF507438-7753-43E0-B8FC-AC1667EBCBE1}">
              <a14:hiddenEffects xmlns:a14="http://schemas.microsoft.com/office/drawing/2010/main">
                <a:effectLst>
                  <a:outerShdw dist="53882" dir="2700000" algn="ctr" rotWithShape="0">
                    <a:schemeClr val="bg2">
                      <a:alpha val="50000"/>
                    </a:schemeClr>
                  </a:outerShdw>
                </a:effectLst>
              </a14:hiddenEffects>
            </a:ext>
          </a:extLst>
        </xdr:spPr>
      </xdr:cxnSp>
      <xdr:sp macro="" textlink="">
        <xdr:nvSpPr>
          <xdr:cNvPr id="10" name="正方形/長方形 9">
            <a:extLst>
              <a:ext uri="{FF2B5EF4-FFF2-40B4-BE49-F238E27FC236}">
                <a16:creationId xmlns:a16="http://schemas.microsoft.com/office/drawing/2014/main" id="{7C9A7433-2B83-45AA-5983-CC31205F9795}"/>
              </a:ext>
            </a:extLst>
          </xdr:cNvPr>
          <xdr:cNvSpPr/>
        </xdr:nvSpPr>
        <xdr:spPr bwMode="gray">
          <a:xfrm>
            <a:off x="6169286" y="13661238"/>
            <a:ext cx="1075221" cy="359562"/>
          </a:xfrm>
          <a:prstGeom prst="rect">
            <a:avLst/>
          </a:prstGeom>
          <a:solidFill>
            <a:srgbClr val="DAD9D6"/>
          </a:solidFill>
          <a:ln w="9525" cap="flat" cmpd="sng" algn="ctr">
            <a:solidFill>
              <a:schemeClr val="tx1"/>
            </a:solidFill>
            <a:prstDash val="solid"/>
            <a:round/>
            <a:headEnd type="none" w="med" len="med"/>
            <a:tailEnd type="none" w="med" len="med"/>
          </a:ln>
          <a:effectLst/>
          <a:extLst>
            <a:ext uri="{AF507438-7753-43E0-B8FC-AC1667EBCBE1}">
              <a14:hiddenEffects xmlns:a14="http://schemas.microsoft.com/office/drawing/2010/main">
                <a:effectLst>
                  <a:outerShdw dist="53882" dir="2700000" algn="ctr" rotWithShape="0">
                    <a:schemeClr val="bg2">
                      <a:alpha val="50000"/>
                    </a:schemeClr>
                  </a:outerShdw>
                </a:effectLst>
              </a14:hiddenEffects>
            </a:ext>
          </a:ex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1pPr>
            <a:lvl2pPr marL="4572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2pPr>
            <a:lvl3pPr marL="9144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3pPr>
            <a:lvl4pPr marL="13716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4pPr>
            <a:lvl5pPr marL="18288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5pPr>
            <a:lvl6pPr marL="22860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6pPr>
            <a:lvl7pPr marL="27432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7pPr>
            <a:lvl8pPr marL="32004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8pPr>
            <a:lvl9pPr marL="36576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ja-JP" altLang="en-US" sz="1200" b="0" i="0" u="none" strike="noStrike" cap="none" normalizeH="0" baseline="0">
                <a:ln>
                  <a:noFill/>
                </a:ln>
                <a:effectLst/>
                <a:latin typeface="Meiryo UI" panose="020B0604030504040204" pitchFamily="50" charset="-128"/>
                <a:ea typeface="Meiryo UI" panose="020B0604030504040204" pitchFamily="50" charset="-128"/>
              </a:rPr>
              <a:t>推論結果</a:t>
            </a:r>
          </a:p>
        </xdr:txBody>
      </xdr:sp>
      <xdr:pic>
        <xdr:nvPicPr>
          <xdr:cNvPr id="11" name="グラフィックス 26" descr="歯車付きの頭 単色塗りつぶし">
            <a:extLst>
              <a:ext uri="{FF2B5EF4-FFF2-40B4-BE49-F238E27FC236}">
                <a16:creationId xmlns:a16="http://schemas.microsoft.com/office/drawing/2014/main" id="{B4FD541A-C715-D827-0967-6651E85894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210515" y="10444733"/>
            <a:ext cx="914400" cy="914400"/>
          </a:xfrm>
          <a:prstGeom prst="rect">
            <a:avLst/>
          </a:prstGeom>
        </xdr:spPr>
      </xdr:pic>
      <xdr:sp macro="" textlink="">
        <xdr:nvSpPr>
          <xdr:cNvPr id="12" name="テキスト ボックス 28">
            <a:extLst>
              <a:ext uri="{FF2B5EF4-FFF2-40B4-BE49-F238E27FC236}">
                <a16:creationId xmlns:a16="http://schemas.microsoft.com/office/drawing/2014/main" id="{C46409F5-FE92-E1E7-6661-5BF9A816178C}"/>
              </a:ext>
            </a:extLst>
          </xdr:cNvPr>
          <xdr:cNvSpPr txBox="1"/>
        </xdr:nvSpPr>
        <xdr:spPr>
          <a:xfrm>
            <a:off x="4143375" y="11277600"/>
            <a:ext cx="1028700" cy="276225"/>
          </a:xfrm>
          <a:prstGeom prst="rect">
            <a:avLst/>
          </a:prstGeom>
          <a:noFill/>
        </xdr:spPr>
        <xdr:txBody>
          <a:bodyPr wrap="square" rtlCol="0">
            <a:noAutofit/>
          </a:bodyPr>
          <a:lstStyle>
            <a:defPPr>
              <a:defRPr lang="ja-JP"/>
            </a:defPPr>
            <a:lvl1pPr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1pPr>
            <a:lvl2pPr marL="4572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2pPr>
            <a:lvl3pPr marL="9144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3pPr>
            <a:lvl4pPr marL="13716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4pPr>
            <a:lvl5pPr marL="18288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5pPr>
            <a:lvl6pPr marL="22860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6pPr>
            <a:lvl7pPr marL="27432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7pPr>
            <a:lvl8pPr marL="32004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8pPr>
            <a:lvl9pPr marL="36576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9pPr>
          </a:lstStyle>
          <a:p>
            <a:r>
              <a:rPr kumimoji="1" lang="ja-JP" altLang="en-US" sz="1200">
                <a:latin typeface="Meiryo UI" panose="020B0604030504040204" pitchFamily="50" charset="-128"/>
                <a:ea typeface="Meiryo UI" panose="020B0604030504040204" pitchFamily="50" charset="-128"/>
              </a:rPr>
              <a:t>訓練前モデル</a:t>
            </a:r>
          </a:p>
        </xdr:txBody>
      </xdr:sp>
      <xdr:sp macro="" textlink="">
        <xdr:nvSpPr>
          <xdr:cNvPr id="13" name="正方形/長方形 12">
            <a:extLst>
              <a:ext uri="{FF2B5EF4-FFF2-40B4-BE49-F238E27FC236}">
                <a16:creationId xmlns:a16="http://schemas.microsoft.com/office/drawing/2014/main" id="{7850F654-C968-F10E-AB0D-386A75F1AF0E}"/>
              </a:ext>
            </a:extLst>
          </xdr:cNvPr>
          <xdr:cNvSpPr/>
        </xdr:nvSpPr>
        <xdr:spPr bwMode="gray">
          <a:xfrm>
            <a:off x="371550" y="9639300"/>
            <a:ext cx="8886750" cy="5572125"/>
          </a:xfrm>
          <a:prstGeom prst="rect">
            <a:avLst/>
          </a:prstGeom>
          <a:noFill/>
          <a:ln w="9525" cap="flat" cmpd="sng" algn="ctr">
            <a:solidFill>
              <a:schemeClr val="tx1"/>
            </a:solidFill>
            <a:prstDash val="solid"/>
            <a:round/>
            <a:headEnd type="none" w="med" len="med"/>
            <a:tailEnd type="none" w="med" len="me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1pPr>
            <a:lvl2pPr marL="4572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2pPr>
            <a:lvl3pPr marL="9144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3pPr>
            <a:lvl4pPr marL="13716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4pPr>
            <a:lvl5pPr marL="18288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5pPr>
            <a:lvl6pPr marL="22860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6pPr>
            <a:lvl7pPr marL="27432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7pPr>
            <a:lvl8pPr marL="32004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8pPr>
            <a:lvl9pPr marL="36576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endParaRPr kumimoji="1" lang="ja-JP" altLang="en-US" sz="1200" b="0" i="0" u="none" strike="noStrike" cap="none" normalizeH="0" baseline="0">
              <a:ln>
                <a:noFill/>
              </a:ln>
              <a:effectLst/>
              <a:latin typeface="Meiryo UI" panose="020B0604030504040204" pitchFamily="50" charset="-128"/>
              <a:ea typeface="Meiryo UI" panose="020B0604030504040204" pitchFamily="50" charset="-128"/>
            </a:endParaRPr>
          </a:p>
        </xdr:txBody>
      </xdr:sp>
      <xdr:sp macro="" textlink="">
        <xdr:nvSpPr>
          <xdr:cNvPr id="14" name="テキスト ボックス 8">
            <a:extLst>
              <a:ext uri="{FF2B5EF4-FFF2-40B4-BE49-F238E27FC236}">
                <a16:creationId xmlns:a16="http://schemas.microsoft.com/office/drawing/2014/main" id="{2D2112B8-C532-80D8-D177-B10870BFEF2F}"/>
              </a:ext>
            </a:extLst>
          </xdr:cNvPr>
          <xdr:cNvSpPr txBox="1"/>
        </xdr:nvSpPr>
        <xdr:spPr>
          <a:xfrm>
            <a:off x="3990975" y="11627366"/>
            <a:ext cx="1281120" cy="388696"/>
          </a:xfrm>
          <a:prstGeom prst="rect">
            <a:avLst/>
          </a:prstGeom>
          <a:noFill/>
        </xdr:spPr>
        <xdr:txBody>
          <a:bodyPr wrap="square" rtlCol="0">
            <a:spAutoFit/>
          </a:bodyPr>
          <a:lstStyle>
            <a:defPPr>
              <a:defRPr lang="ja-JP"/>
            </a:defPPr>
            <a:lvl1pPr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1pPr>
            <a:lvl2pPr marL="4572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2pPr>
            <a:lvl3pPr marL="9144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3pPr>
            <a:lvl4pPr marL="13716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4pPr>
            <a:lvl5pPr marL="18288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5pPr>
            <a:lvl6pPr marL="22860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6pPr>
            <a:lvl7pPr marL="27432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7pPr>
            <a:lvl8pPr marL="32004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8pPr>
            <a:lvl9pPr marL="36576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9pPr>
          </a:lstStyle>
          <a:p>
            <a:r>
              <a:rPr kumimoji="1" lang="en-US" altLang="ja-JP" sz="1400" b="1">
                <a:latin typeface="Meiryo UI" panose="020B0604030504040204" pitchFamily="50" charset="-128"/>
                <a:ea typeface="Meiryo UI" panose="020B0604030504040204" pitchFamily="50" charset="-128"/>
              </a:rPr>
              <a:t>AI</a:t>
            </a:r>
            <a:r>
              <a:rPr kumimoji="1" lang="ja-JP" altLang="en-US" sz="1400" b="1">
                <a:latin typeface="Meiryo UI" panose="020B0604030504040204" pitchFamily="50" charset="-128"/>
                <a:ea typeface="Meiryo UI" panose="020B0604030504040204" pitchFamily="50" charset="-128"/>
              </a:rPr>
              <a:t>システム</a:t>
            </a:r>
          </a:p>
        </xdr:txBody>
      </xdr:sp>
      <xdr:sp macro="" textlink="">
        <xdr:nvSpPr>
          <xdr:cNvPr id="15" name="テキスト ボックス 8">
            <a:extLst>
              <a:ext uri="{FF2B5EF4-FFF2-40B4-BE49-F238E27FC236}">
                <a16:creationId xmlns:a16="http://schemas.microsoft.com/office/drawing/2014/main" id="{E2382FCE-716B-B214-B273-196268B81E50}"/>
              </a:ext>
            </a:extLst>
          </xdr:cNvPr>
          <xdr:cNvSpPr txBox="1"/>
        </xdr:nvSpPr>
        <xdr:spPr>
          <a:xfrm>
            <a:off x="390524" y="9248776"/>
            <a:ext cx="3305175" cy="376198"/>
          </a:xfrm>
          <a:prstGeom prst="rect">
            <a:avLst/>
          </a:prstGeom>
          <a:noFill/>
        </xdr:spPr>
        <xdr:txBody>
          <a:bodyPr wrap="square" rtlCol="0">
            <a:noAutofit/>
          </a:bodyPr>
          <a:lstStyle>
            <a:defPPr>
              <a:defRPr lang="ja-JP"/>
            </a:defPPr>
            <a:lvl1pPr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1pPr>
            <a:lvl2pPr marL="4572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2pPr>
            <a:lvl3pPr marL="9144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3pPr>
            <a:lvl4pPr marL="13716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4pPr>
            <a:lvl5pPr marL="18288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5pPr>
            <a:lvl6pPr marL="22860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6pPr>
            <a:lvl7pPr marL="27432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7pPr>
            <a:lvl8pPr marL="32004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8pPr>
            <a:lvl9pPr marL="36576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9pPr>
          </a:lstStyle>
          <a:p>
            <a:r>
              <a:rPr kumimoji="1" lang="ja-JP" altLang="en-US" sz="1600" b="1">
                <a:latin typeface="Meiryo UI" panose="020B0604030504040204" pitchFamily="50" charset="-128"/>
                <a:ea typeface="Meiryo UI" panose="020B0604030504040204" pitchFamily="50" charset="-128"/>
              </a:rPr>
              <a:t>図１．想定する</a:t>
            </a:r>
            <a:r>
              <a:rPr kumimoji="1" lang="en-US" altLang="ja-JP" sz="1600" b="1">
                <a:latin typeface="Meiryo UI" panose="020B0604030504040204" pitchFamily="50" charset="-128"/>
                <a:ea typeface="Meiryo UI" panose="020B0604030504040204" pitchFamily="50" charset="-128"/>
              </a:rPr>
              <a:t>AI</a:t>
            </a:r>
            <a:r>
              <a:rPr kumimoji="1" lang="ja-JP" altLang="en-US" sz="1600" b="1">
                <a:latin typeface="Meiryo UI" panose="020B0604030504040204" pitchFamily="50" charset="-128"/>
                <a:ea typeface="Meiryo UI" panose="020B0604030504040204" pitchFamily="50" charset="-128"/>
              </a:rPr>
              <a:t>システムイメージ</a:t>
            </a:r>
          </a:p>
        </xdr:txBody>
      </xdr:sp>
      <xdr:sp macro="" textlink="">
        <xdr:nvSpPr>
          <xdr:cNvPr id="16" name="吹き出し: 四角形 15">
            <a:extLst>
              <a:ext uri="{FF2B5EF4-FFF2-40B4-BE49-F238E27FC236}">
                <a16:creationId xmlns:a16="http://schemas.microsoft.com/office/drawing/2014/main" id="{8D4D8019-0338-7092-23D5-9ABA52998B38}"/>
              </a:ext>
            </a:extLst>
          </xdr:cNvPr>
          <xdr:cNvSpPr/>
        </xdr:nvSpPr>
        <xdr:spPr>
          <a:xfrm>
            <a:off x="2854587" y="11277600"/>
            <a:ext cx="914400" cy="304800"/>
          </a:xfrm>
          <a:prstGeom prst="wedgeRectCallout">
            <a:avLst>
              <a:gd name="adj1" fmla="val 45834"/>
              <a:gd name="adj2" fmla="val -140441"/>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latin typeface="Meiryo UI" panose="020B0604030504040204" pitchFamily="50" charset="-128"/>
                <a:ea typeface="Meiryo UI" panose="020B0604030504040204" pitchFamily="50" charset="-128"/>
              </a:rPr>
              <a:t>訓練データ</a:t>
            </a:r>
          </a:p>
        </xdr:txBody>
      </xdr:sp>
      <xdr:sp macro="" textlink="">
        <xdr:nvSpPr>
          <xdr:cNvPr id="17" name="四角形: 角を丸くする 16">
            <a:extLst>
              <a:ext uri="{FF2B5EF4-FFF2-40B4-BE49-F238E27FC236}">
                <a16:creationId xmlns:a16="http://schemas.microsoft.com/office/drawing/2014/main" id="{FD7C411E-9215-6FF2-7F4A-5884B15BABC6}"/>
              </a:ext>
            </a:extLst>
          </xdr:cNvPr>
          <xdr:cNvSpPr/>
        </xdr:nvSpPr>
        <xdr:spPr>
          <a:xfrm>
            <a:off x="3902262" y="12785209"/>
            <a:ext cx="1457325" cy="1438275"/>
          </a:xfrm>
          <a:prstGeom prst="roundRect">
            <a:avLst>
              <a:gd name="adj" fmla="val 7701"/>
            </a:avLst>
          </a:prstGeom>
          <a:no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latin typeface="Meiryo UI" panose="020B0604030504040204" pitchFamily="50" charset="-128"/>
              <a:ea typeface="Meiryo UI" panose="020B0604030504040204" pitchFamily="50" charset="-128"/>
            </a:endParaRPr>
          </a:p>
        </xdr:txBody>
      </xdr:sp>
      <xdr:sp macro="" textlink="">
        <xdr:nvSpPr>
          <xdr:cNvPr id="18" name="円柱 17">
            <a:extLst>
              <a:ext uri="{FF2B5EF4-FFF2-40B4-BE49-F238E27FC236}">
                <a16:creationId xmlns:a16="http://schemas.microsoft.com/office/drawing/2014/main" id="{C2221841-82FD-2F3F-D19A-7F025DAE726B}"/>
              </a:ext>
            </a:extLst>
          </xdr:cNvPr>
          <xdr:cNvSpPr/>
        </xdr:nvSpPr>
        <xdr:spPr bwMode="gray">
          <a:xfrm>
            <a:off x="1216286" y="13239713"/>
            <a:ext cx="648072" cy="523106"/>
          </a:xfrm>
          <a:prstGeom prst="can">
            <a:avLst/>
          </a:prstGeom>
          <a:solidFill>
            <a:srgbClr val="DAD9D6"/>
          </a:solidFill>
          <a:ln w="9525" cap="flat" cmpd="sng" algn="ctr">
            <a:solidFill>
              <a:schemeClr val="tx1"/>
            </a:solidFill>
            <a:prstDash val="solid"/>
            <a:round/>
            <a:headEnd type="none" w="med" len="med"/>
            <a:tailEnd type="none" w="med" len="med"/>
          </a:ln>
          <a:effectLst/>
          <a:extLst>
            <a:ext uri="{AF507438-7753-43E0-B8FC-AC1667EBCBE1}">
              <a14:hiddenEffects xmlns:a14="http://schemas.microsoft.com/office/drawing/2010/main">
                <a:effectLst>
                  <a:outerShdw dist="53882" dir="2700000" algn="ctr" rotWithShape="0">
                    <a:schemeClr val="bg2">
                      <a:alpha val="50000"/>
                    </a:schemeClr>
                  </a:outerShdw>
                </a:effectLst>
              </a14:hiddenEffects>
            </a:ext>
          </a:ex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1pPr>
            <a:lvl2pPr marL="4572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2pPr>
            <a:lvl3pPr marL="9144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3pPr>
            <a:lvl4pPr marL="13716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4pPr>
            <a:lvl5pPr marL="18288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5pPr>
            <a:lvl6pPr marL="22860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6pPr>
            <a:lvl7pPr marL="27432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7pPr>
            <a:lvl8pPr marL="32004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8pPr>
            <a:lvl9pPr marL="36576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endParaRPr kumimoji="1" lang="ja-JP" altLang="en-US" sz="1200" b="0" i="0" u="none" strike="noStrike" cap="none" normalizeH="0" baseline="0">
              <a:ln>
                <a:noFill/>
              </a:ln>
              <a:effectLst/>
              <a:latin typeface="Meiryo UI" panose="020B0604030504040204" pitchFamily="50" charset="-128"/>
              <a:ea typeface="Meiryo UI" panose="020B0604030504040204" pitchFamily="50" charset="-128"/>
            </a:endParaRPr>
          </a:p>
        </xdr:txBody>
      </xdr:sp>
      <xdr:cxnSp macro="">
        <xdr:nvCxnSpPr>
          <xdr:cNvPr id="19" name="直線矢印コネクタ 18">
            <a:extLst>
              <a:ext uri="{FF2B5EF4-FFF2-40B4-BE49-F238E27FC236}">
                <a16:creationId xmlns:a16="http://schemas.microsoft.com/office/drawing/2014/main" id="{6EE43B38-B279-ACFE-53AA-68593D4796BF}"/>
              </a:ext>
            </a:extLst>
          </xdr:cNvPr>
          <xdr:cNvCxnSpPr>
            <a:cxnSpLocks/>
            <a:stCxn id="18" idx="4"/>
            <a:endCxn id="20" idx="1"/>
          </xdr:cNvCxnSpPr>
        </xdr:nvCxnSpPr>
        <xdr:spPr bwMode="auto">
          <a:xfrm>
            <a:off x="1864358" y="13501266"/>
            <a:ext cx="2336558" cy="3651"/>
          </a:xfrm>
          <a:prstGeom prst="straightConnector1">
            <a:avLst/>
          </a:prstGeom>
          <a:gradFill rotWithShape="0">
            <a:gsLst>
              <a:gs pos="0">
                <a:srgbClr val="FFFFFF"/>
              </a:gs>
              <a:gs pos="100000">
                <a:srgbClr val="CACAC7"/>
              </a:gs>
            </a:gsLst>
            <a:lin ang="5400000" scaled="1"/>
          </a:gradFill>
          <a:ln w="9525" cap="flat" cmpd="sng" algn="ctr">
            <a:solidFill>
              <a:schemeClr val="tx1"/>
            </a:solidFill>
            <a:prstDash val="solid"/>
            <a:round/>
            <a:headEnd type="none" w="med" len="med"/>
            <a:tailEnd type="triangle"/>
          </a:ln>
          <a:effectLst/>
          <a:extLst>
            <a:ext uri="{AF507438-7753-43E0-B8FC-AC1667EBCBE1}">
              <a14:hiddenEffects xmlns:a14="http://schemas.microsoft.com/office/drawing/2010/main">
                <a:effectLst>
                  <a:outerShdw dist="53882" dir="2700000" algn="ctr" rotWithShape="0">
                    <a:schemeClr val="bg2">
                      <a:alpha val="50000"/>
                    </a:schemeClr>
                  </a:outerShdw>
                </a:effectLst>
              </a14:hiddenEffects>
            </a:ext>
          </a:extLst>
        </xdr:spPr>
      </xdr:cxnSp>
      <xdr:pic>
        <xdr:nvPicPr>
          <xdr:cNvPr id="20" name="グラフィックス 26" descr="歯車付きの頭 単色塗りつぶし">
            <a:extLst>
              <a:ext uri="{FF2B5EF4-FFF2-40B4-BE49-F238E27FC236}">
                <a16:creationId xmlns:a16="http://schemas.microsoft.com/office/drawing/2014/main" id="{E4009135-DAE3-169E-0B70-7912F19D1EE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200916" y="13028667"/>
            <a:ext cx="914400" cy="914400"/>
          </a:xfrm>
          <a:prstGeom prst="rect">
            <a:avLst/>
          </a:prstGeom>
        </xdr:spPr>
      </xdr:pic>
      <xdr:sp macro="" textlink="">
        <xdr:nvSpPr>
          <xdr:cNvPr id="21" name="テキスト ボックス 8">
            <a:extLst>
              <a:ext uri="{FF2B5EF4-FFF2-40B4-BE49-F238E27FC236}">
                <a16:creationId xmlns:a16="http://schemas.microsoft.com/office/drawing/2014/main" id="{40FD5785-5C0D-903B-4FD6-0E0D7BA5BA28}"/>
              </a:ext>
            </a:extLst>
          </xdr:cNvPr>
          <xdr:cNvSpPr txBox="1"/>
        </xdr:nvSpPr>
        <xdr:spPr>
          <a:xfrm>
            <a:off x="4000426" y="14239875"/>
            <a:ext cx="1281120" cy="388696"/>
          </a:xfrm>
          <a:prstGeom prst="rect">
            <a:avLst/>
          </a:prstGeom>
          <a:noFill/>
        </xdr:spPr>
        <xdr:txBody>
          <a:bodyPr wrap="square" rtlCol="0">
            <a:spAutoFit/>
          </a:bodyPr>
          <a:lstStyle>
            <a:defPPr>
              <a:defRPr lang="ja-JP"/>
            </a:defPPr>
            <a:lvl1pPr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1pPr>
            <a:lvl2pPr marL="4572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2pPr>
            <a:lvl3pPr marL="9144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3pPr>
            <a:lvl4pPr marL="13716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4pPr>
            <a:lvl5pPr marL="18288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5pPr>
            <a:lvl6pPr marL="22860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6pPr>
            <a:lvl7pPr marL="27432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7pPr>
            <a:lvl8pPr marL="32004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8pPr>
            <a:lvl9pPr marL="36576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9pPr>
          </a:lstStyle>
          <a:p>
            <a:r>
              <a:rPr kumimoji="1" lang="en-US" altLang="ja-JP" sz="1400" b="1">
                <a:latin typeface="Meiryo UI" panose="020B0604030504040204" pitchFamily="50" charset="-128"/>
                <a:ea typeface="Meiryo UI" panose="020B0604030504040204" pitchFamily="50" charset="-128"/>
              </a:rPr>
              <a:t>AI</a:t>
            </a:r>
            <a:r>
              <a:rPr kumimoji="1" lang="ja-JP" altLang="en-US" sz="1400" b="1">
                <a:latin typeface="Meiryo UI" panose="020B0604030504040204" pitchFamily="50" charset="-128"/>
                <a:ea typeface="Meiryo UI" panose="020B0604030504040204" pitchFamily="50" charset="-128"/>
              </a:rPr>
              <a:t>システム</a:t>
            </a:r>
          </a:p>
        </xdr:txBody>
      </xdr:sp>
      <xdr:sp macro="" textlink="">
        <xdr:nvSpPr>
          <xdr:cNvPr id="22" name="吹き出し: 四角形 21">
            <a:extLst>
              <a:ext uri="{FF2B5EF4-FFF2-40B4-BE49-F238E27FC236}">
                <a16:creationId xmlns:a16="http://schemas.microsoft.com/office/drawing/2014/main" id="{BC4DBFB3-3F76-D312-E287-CA34831C459B}"/>
              </a:ext>
            </a:extLst>
          </xdr:cNvPr>
          <xdr:cNvSpPr/>
        </xdr:nvSpPr>
        <xdr:spPr>
          <a:xfrm>
            <a:off x="2844988" y="13852009"/>
            <a:ext cx="914400" cy="304800"/>
          </a:xfrm>
          <a:prstGeom prst="wedgeRectCallout">
            <a:avLst>
              <a:gd name="adj1" fmla="val 45834"/>
              <a:gd name="adj2" fmla="val -140441"/>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latin typeface="Meiryo UI" panose="020B0604030504040204" pitchFamily="50" charset="-128"/>
                <a:ea typeface="Meiryo UI" panose="020B0604030504040204" pitchFamily="50" charset="-128"/>
              </a:rPr>
              <a:t>入力データ</a:t>
            </a:r>
          </a:p>
        </xdr:txBody>
      </xdr:sp>
      <xdr:sp macro="" textlink="">
        <xdr:nvSpPr>
          <xdr:cNvPr id="23" name="矢印: 左カーブ 22">
            <a:extLst>
              <a:ext uri="{FF2B5EF4-FFF2-40B4-BE49-F238E27FC236}">
                <a16:creationId xmlns:a16="http://schemas.microsoft.com/office/drawing/2014/main" id="{C4CA6B98-5CF3-E6E1-15EF-14048B2FAACB}"/>
              </a:ext>
            </a:extLst>
          </xdr:cNvPr>
          <xdr:cNvSpPr/>
        </xdr:nvSpPr>
        <xdr:spPr>
          <a:xfrm>
            <a:off x="5331011" y="11458575"/>
            <a:ext cx="523875" cy="1466850"/>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chemeClr val="tx1"/>
              </a:solidFill>
              <a:latin typeface="Meiryo UI" panose="020B0604030504040204" pitchFamily="50" charset="-128"/>
              <a:ea typeface="Meiryo UI" panose="020B0604030504040204" pitchFamily="50" charset="-128"/>
            </a:endParaRPr>
          </a:p>
        </xdr:txBody>
      </xdr:sp>
      <xdr:sp macro="" textlink="">
        <xdr:nvSpPr>
          <xdr:cNvPr id="24" name="吹き出し: 四角形 23">
            <a:extLst>
              <a:ext uri="{FF2B5EF4-FFF2-40B4-BE49-F238E27FC236}">
                <a16:creationId xmlns:a16="http://schemas.microsoft.com/office/drawing/2014/main" id="{58742B6B-95EE-7D16-C7DA-64FEC13CC50B}"/>
              </a:ext>
            </a:extLst>
          </xdr:cNvPr>
          <xdr:cNvSpPr/>
        </xdr:nvSpPr>
        <xdr:spPr>
          <a:xfrm>
            <a:off x="5740588" y="14194909"/>
            <a:ext cx="914400" cy="314325"/>
          </a:xfrm>
          <a:prstGeom prst="wedgeRectCallout">
            <a:avLst>
              <a:gd name="adj1" fmla="val -42707"/>
              <a:gd name="adj2" fmla="val -130763"/>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latin typeface="Meiryo UI" panose="020B0604030504040204" pitchFamily="50" charset="-128"/>
                <a:ea typeface="Meiryo UI" panose="020B0604030504040204" pitchFamily="50" charset="-128"/>
              </a:rPr>
              <a:t>出力データ</a:t>
            </a:r>
          </a:p>
        </xdr:txBody>
      </xdr:sp>
      <xdr:pic>
        <xdr:nvPicPr>
          <xdr:cNvPr id="25" name="グラフィックス 24" descr="ユーザー 単色塗りつぶし">
            <a:extLst>
              <a:ext uri="{FF2B5EF4-FFF2-40B4-BE49-F238E27FC236}">
                <a16:creationId xmlns:a16="http://schemas.microsoft.com/office/drawing/2014/main" id="{6508EAF9-FC76-CDDD-D49F-7F518DEDA2B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352550" y="11210925"/>
            <a:ext cx="447675" cy="447675"/>
          </a:xfrm>
          <a:prstGeom prst="rect">
            <a:avLst/>
          </a:prstGeom>
        </xdr:spPr>
      </xdr:pic>
      <xdr:sp macro="" textlink="">
        <xdr:nvSpPr>
          <xdr:cNvPr id="26" name="テキスト ボックス 25">
            <a:extLst>
              <a:ext uri="{FF2B5EF4-FFF2-40B4-BE49-F238E27FC236}">
                <a16:creationId xmlns:a16="http://schemas.microsoft.com/office/drawing/2014/main" id="{8EE927A6-DE96-1D67-2806-513EAE4FF05B}"/>
              </a:ext>
            </a:extLst>
          </xdr:cNvPr>
          <xdr:cNvSpPr txBox="1"/>
        </xdr:nvSpPr>
        <xdr:spPr>
          <a:xfrm>
            <a:off x="882988" y="11620790"/>
            <a:ext cx="1319717" cy="3267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36000" tIns="36000" rIns="36000" bIns="36000" rtlCol="0" anchor="ctr" anchorCtr="0">
            <a:spAutoFit/>
          </a:bodyPr>
          <a:lstStyle/>
          <a:p>
            <a:r>
              <a:rPr kumimoji="1" lang="ja-JP" altLang="en-US" sz="1200">
                <a:latin typeface="Meiryo UI" panose="020B0604030504040204" pitchFamily="50" charset="-128"/>
                <a:ea typeface="Meiryo UI" panose="020B0604030504040204" pitchFamily="50" charset="-128"/>
              </a:rPr>
              <a:t>訓練データ提供者</a:t>
            </a:r>
          </a:p>
        </xdr:txBody>
      </xdr:sp>
      <xdr:pic>
        <xdr:nvPicPr>
          <xdr:cNvPr id="27" name="グラフィックス 26" descr="ユーザー 単色塗りつぶし">
            <a:extLst>
              <a:ext uri="{FF2B5EF4-FFF2-40B4-BE49-F238E27FC236}">
                <a16:creationId xmlns:a16="http://schemas.microsoft.com/office/drawing/2014/main" id="{ABB9A271-16DB-70BD-04A2-4F6A7863A07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323975" y="13792200"/>
            <a:ext cx="447675" cy="447675"/>
          </a:xfrm>
          <a:prstGeom prst="rect">
            <a:avLst/>
          </a:prstGeom>
        </xdr:spPr>
      </xdr:pic>
      <xdr:sp macro="" textlink="">
        <xdr:nvSpPr>
          <xdr:cNvPr id="28" name="テキスト ボックス 27">
            <a:extLst>
              <a:ext uri="{FF2B5EF4-FFF2-40B4-BE49-F238E27FC236}">
                <a16:creationId xmlns:a16="http://schemas.microsoft.com/office/drawing/2014/main" id="{AAB3BCD9-7187-407C-EE1F-9A1905511B67}"/>
              </a:ext>
            </a:extLst>
          </xdr:cNvPr>
          <xdr:cNvSpPr txBox="1"/>
        </xdr:nvSpPr>
        <xdr:spPr>
          <a:xfrm>
            <a:off x="1034217" y="14192540"/>
            <a:ext cx="926360" cy="3267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36000" tIns="36000" rIns="36000" bIns="36000" rtlCol="0" anchor="ctr" anchorCtr="0">
            <a:spAutoFit/>
          </a:bodyPr>
          <a:lstStyle/>
          <a:p>
            <a:r>
              <a:rPr kumimoji="1" lang="ja-JP" altLang="en-US" sz="1200">
                <a:latin typeface="Meiryo UI" panose="020B0604030504040204" pitchFamily="50" charset="-128"/>
                <a:ea typeface="Meiryo UI" panose="020B0604030504040204" pitchFamily="50" charset="-128"/>
              </a:rPr>
              <a:t>判定対象者</a:t>
            </a:r>
          </a:p>
        </xdr:txBody>
      </xdr:sp>
      <xdr:sp macro="" textlink="">
        <xdr:nvSpPr>
          <xdr:cNvPr id="29" name="テキスト ボックス 28">
            <a:extLst>
              <a:ext uri="{FF2B5EF4-FFF2-40B4-BE49-F238E27FC236}">
                <a16:creationId xmlns:a16="http://schemas.microsoft.com/office/drawing/2014/main" id="{5180336C-08CE-B8E6-9913-22F82382943C}"/>
              </a:ext>
            </a:extLst>
          </xdr:cNvPr>
          <xdr:cNvSpPr txBox="1"/>
        </xdr:nvSpPr>
        <xdr:spPr>
          <a:xfrm>
            <a:off x="873191" y="14468765"/>
            <a:ext cx="1116161" cy="3267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36000" tIns="36000" rIns="36000" bIns="36000" rtlCol="0" anchor="ctr" anchorCtr="0">
            <a:spAutoFit/>
          </a:bodyPr>
          <a:lstStyle/>
          <a:p>
            <a:r>
              <a:rPr kumimoji="1" lang="ja-JP" altLang="en-US" sz="1200">
                <a:latin typeface="Meiryo UI" panose="020B0604030504040204" pitchFamily="50" charset="-128"/>
                <a:ea typeface="Meiryo UI" panose="020B0604030504040204" pitchFamily="50" charset="-128"/>
              </a:rPr>
              <a:t>ビジネス利用者</a:t>
            </a:r>
          </a:p>
        </xdr:txBody>
      </xdr:sp>
      <xdr:sp macro="" textlink="">
        <xdr:nvSpPr>
          <xdr:cNvPr id="30" name="テキスト ボックス 29">
            <a:extLst>
              <a:ext uri="{FF2B5EF4-FFF2-40B4-BE49-F238E27FC236}">
                <a16:creationId xmlns:a16="http://schemas.microsoft.com/office/drawing/2014/main" id="{4D6744D5-265F-5377-6440-6516ED2627C3}"/>
              </a:ext>
            </a:extLst>
          </xdr:cNvPr>
          <xdr:cNvSpPr txBox="1"/>
        </xdr:nvSpPr>
        <xdr:spPr>
          <a:xfrm>
            <a:off x="866429" y="14725940"/>
            <a:ext cx="1264913" cy="3267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36000" tIns="36000" rIns="36000" bIns="36000" rtlCol="0" anchor="ctr" anchorCtr="0">
            <a:spAutoFit/>
          </a:bodyPr>
          <a:lstStyle/>
          <a:p>
            <a:r>
              <a:rPr kumimoji="1" lang="ja-JP" altLang="en-US" sz="1200">
                <a:latin typeface="Meiryo UI" panose="020B0604030504040204" pitchFamily="50" charset="-128"/>
                <a:ea typeface="Meiryo UI" panose="020B0604030504040204" pitchFamily="50" charset="-128"/>
              </a:rPr>
              <a:t>消費者的利用者</a:t>
            </a:r>
          </a:p>
        </xdr:txBody>
      </xdr:sp>
      <xdr:pic>
        <xdr:nvPicPr>
          <xdr:cNvPr id="31" name="グラフィックス 30" descr="ユーザー 単色塗りつぶし">
            <a:extLst>
              <a:ext uri="{FF2B5EF4-FFF2-40B4-BE49-F238E27FC236}">
                <a16:creationId xmlns:a16="http://schemas.microsoft.com/office/drawing/2014/main" id="{D91382DD-3B04-1518-F477-0AD82F275DF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286750" y="12630150"/>
            <a:ext cx="447675" cy="447675"/>
          </a:xfrm>
          <a:prstGeom prst="rect">
            <a:avLst/>
          </a:prstGeom>
        </xdr:spPr>
      </xdr:pic>
      <xdr:sp macro="" textlink="">
        <xdr:nvSpPr>
          <xdr:cNvPr id="32" name="テキスト ボックス 31">
            <a:extLst>
              <a:ext uri="{FF2B5EF4-FFF2-40B4-BE49-F238E27FC236}">
                <a16:creationId xmlns:a16="http://schemas.microsoft.com/office/drawing/2014/main" id="{7887B0CC-CDC6-36D0-E1AF-938868CC7C42}"/>
              </a:ext>
            </a:extLst>
          </xdr:cNvPr>
          <xdr:cNvSpPr txBox="1"/>
        </xdr:nvSpPr>
        <xdr:spPr>
          <a:xfrm>
            <a:off x="7912166" y="12116090"/>
            <a:ext cx="1116161" cy="3267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36000" tIns="36000" rIns="36000" bIns="36000" rtlCol="0" anchor="ctr" anchorCtr="0">
            <a:spAutoFit/>
          </a:bodyPr>
          <a:lstStyle/>
          <a:p>
            <a:r>
              <a:rPr kumimoji="1" lang="ja-JP" altLang="en-US" sz="1200">
                <a:latin typeface="Meiryo UI" panose="020B0604030504040204" pitchFamily="50" charset="-128"/>
                <a:ea typeface="Meiryo UI" panose="020B0604030504040204" pitchFamily="50" charset="-128"/>
              </a:rPr>
              <a:t>ビジネス利用者</a:t>
            </a:r>
          </a:p>
        </xdr:txBody>
      </xdr:sp>
      <xdr:sp macro="" textlink="">
        <xdr:nvSpPr>
          <xdr:cNvPr id="33" name="テキスト ボックス 32">
            <a:extLst>
              <a:ext uri="{FF2B5EF4-FFF2-40B4-BE49-F238E27FC236}">
                <a16:creationId xmlns:a16="http://schemas.microsoft.com/office/drawing/2014/main" id="{3571B83E-FC7C-13B7-92F9-E3C8C7183941}"/>
              </a:ext>
            </a:extLst>
          </xdr:cNvPr>
          <xdr:cNvSpPr txBox="1"/>
        </xdr:nvSpPr>
        <xdr:spPr>
          <a:xfrm>
            <a:off x="7829204" y="12392315"/>
            <a:ext cx="1264913" cy="3267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36000" tIns="36000" rIns="36000" bIns="36000" rtlCol="0" anchor="ctr" anchorCtr="0">
            <a:spAutoFit/>
          </a:bodyPr>
          <a:lstStyle/>
          <a:p>
            <a:r>
              <a:rPr kumimoji="1" lang="ja-JP" altLang="en-US" sz="1200">
                <a:latin typeface="Meiryo UI" panose="020B0604030504040204" pitchFamily="50" charset="-128"/>
                <a:ea typeface="Meiryo UI" panose="020B0604030504040204" pitchFamily="50" charset="-128"/>
              </a:rPr>
              <a:t>消費者的利用者</a:t>
            </a:r>
          </a:p>
        </xdr:txBody>
      </xdr:sp>
      <xdr:cxnSp macro="">
        <xdr:nvCxnSpPr>
          <xdr:cNvPr id="34" name="直線矢印コネクタ 33">
            <a:extLst>
              <a:ext uri="{FF2B5EF4-FFF2-40B4-BE49-F238E27FC236}">
                <a16:creationId xmlns:a16="http://schemas.microsoft.com/office/drawing/2014/main" id="{C93AB2A2-00A8-5097-4A0B-D46800E31560}"/>
              </a:ext>
            </a:extLst>
          </xdr:cNvPr>
          <xdr:cNvCxnSpPr/>
        </xdr:nvCxnSpPr>
        <xdr:spPr bwMode="auto">
          <a:xfrm>
            <a:off x="5124841" y="13266792"/>
            <a:ext cx="1037834" cy="11058"/>
          </a:xfrm>
          <a:prstGeom prst="straightConnector1">
            <a:avLst/>
          </a:prstGeom>
          <a:gradFill rotWithShape="0">
            <a:gsLst>
              <a:gs pos="0">
                <a:srgbClr val="FFFFFF"/>
              </a:gs>
              <a:gs pos="100000">
                <a:srgbClr val="CACAC7"/>
              </a:gs>
            </a:gsLst>
            <a:lin ang="5400000" scaled="1"/>
          </a:gradFill>
          <a:ln w="9525" cap="flat" cmpd="sng" algn="ctr">
            <a:solidFill>
              <a:schemeClr val="tx1"/>
            </a:solidFill>
            <a:prstDash val="solid"/>
            <a:round/>
            <a:headEnd type="none" w="med" len="med"/>
            <a:tailEnd type="triangle"/>
          </a:ln>
          <a:effectLst/>
          <a:extLst>
            <a:ext uri="{AF507438-7753-43E0-B8FC-AC1667EBCBE1}">
              <a14:hiddenEffects xmlns:a14="http://schemas.microsoft.com/office/drawing/2010/main">
                <a:effectLst>
                  <a:outerShdw dist="53882" dir="2700000" algn="ctr" rotWithShape="0">
                    <a:schemeClr val="bg2">
                      <a:alpha val="50000"/>
                    </a:schemeClr>
                  </a:outerShdw>
                </a:effectLst>
              </a14:hiddenEffects>
            </a:ext>
          </a:extLst>
        </xdr:spPr>
      </xdr:cxnSp>
      <xdr:sp macro="" textlink="">
        <xdr:nvSpPr>
          <xdr:cNvPr id="35" name="正方形/長方形 34">
            <a:extLst>
              <a:ext uri="{FF2B5EF4-FFF2-40B4-BE49-F238E27FC236}">
                <a16:creationId xmlns:a16="http://schemas.microsoft.com/office/drawing/2014/main" id="{2ED9E5A9-1527-6FD6-E0FE-28FA15FC43B3}"/>
              </a:ext>
            </a:extLst>
          </xdr:cNvPr>
          <xdr:cNvSpPr/>
        </xdr:nvSpPr>
        <xdr:spPr bwMode="gray">
          <a:xfrm>
            <a:off x="7988561" y="13099263"/>
            <a:ext cx="1075221" cy="350037"/>
          </a:xfrm>
          <a:prstGeom prst="rect">
            <a:avLst/>
          </a:prstGeom>
          <a:solidFill>
            <a:srgbClr val="DAD9D6"/>
          </a:solidFill>
          <a:ln w="9525" cap="flat" cmpd="sng" algn="ctr">
            <a:solidFill>
              <a:schemeClr val="tx1"/>
            </a:solidFill>
            <a:prstDash val="solid"/>
            <a:round/>
            <a:headEnd type="none" w="med" len="med"/>
            <a:tailEnd type="none" w="med" len="med"/>
          </a:ln>
          <a:effectLst/>
          <a:extLst>
            <a:ext uri="{AF507438-7753-43E0-B8FC-AC1667EBCBE1}">
              <a14:hiddenEffects xmlns:a14="http://schemas.microsoft.com/office/drawing/2010/main">
                <a:effectLst>
                  <a:outerShdw dist="53882" dir="2700000" algn="ctr" rotWithShape="0">
                    <a:schemeClr val="bg2">
                      <a:alpha val="50000"/>
                    </a:schemeClr>
                  </a:outerShdw>
                </a:effectLst>
              </a14:hiddenEffects>
            </a:ext>
          </a:ex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1pPr>
            <a:lvl2pPr marL="4572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2pPr>
            <a:lvl3pPr marL="9144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3pPr>
            <a:lvl4pPr marL="13716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4pPr>
            <a:lvl5pPr marL="18288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5pPr>
            <a:lvl6pPr marL="22860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6pPr>
            <a:lvl7pPr marL="27432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7pPr>
            <a:lvl8pPr marL="32004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8pPr>
            <a:lvl9pPr marL="36576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lang="ja-JP" altLang="en-US" sz="1200">
                <a:latin typeface="Meiryo UI" panose="020B0604030504040204" pitchFamily="50" charset="-128"/>
                <a:ea typeface="Meiryo UI" panose="020B0604030504040204" pitchFamily="50" charset="-128"/>
              </a:rPr>
              <a:t>判定結果</a:t>
            </a:r>
            <a:endParaRPr kumimoji="1" lang="ja-JP" altLang="en-US" sz="1200" b="0" i="0" u="none" strike="noStrike" cap="none" normalizeH="0" baseline="0">
              <a:ln>
                <a:noFill/>
              </a:ln>
              <a:effectLst/>
              <a:latin typeface="Meiryo UI" panose="020B0604030504040204" pitchFamily="50" charset="-128"/>
              <a:ea typeface="Meiryo UI" panose="020B0604030504040204" pitchFamily="50" charset="-128"/>
            </a:endParaRPr>
          </a:p>
        </xdr:txBody>
      </xdr:sp>
      <xdr:sp macro="" textlink="">
        <xdr:nvSpPr>
          <xdr:cNvPr id="36" name="吹き出し: 四角形 35">
            <a:extLst>
              <a:ext uri="{FF2B5EF4-FFF2-40B4-BE49-F238E27FC236}">
                <a16:creationId xmlns:a16="http://schemas.microsoft.com/office/drawing/2014/main" id="{DB053EFA-7540-0EB2-4E72-5C5850817E78}"/>
              </a:ext>
            </a:extLst>
          </xdr:cNvPr>
          <xdr:cNvSpPr/>
        </xdr:nvSpPr>
        <xdr:spPr>
          <a:xfrm>
            <a:off x="5759638" y="12747109"/>
            <a:ext cx="914400" cy="304800"/>
          </a:xfrm>
          <a:prstGeom prst="wedgeRectCallout">
            <a:avLst>
              <a:gd name="adj1" fmla="val -40624"/>
              <a:gd name="adj2" fmla="val 91818"/>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latin typeface="Meiryo UI" panose="020B0604030504040204" pitchFamily="50" charset="-128"/>
                <a:ea typeface="Meiryo UI" panose="020B0604030504040204" pitchFamily="50" charset="-128"/>
              </a:rPr>
              <a:t>出力データ</a:t>
            </a:r>
          </a:p>
        </xdr:txBody>
      </xdr:sp>
      <xdr:cxnSp macro="">
        <xdr:nvCxnSpPr>
          <xdr:cNvPr id="37" name="直線矢印コネクタ 36">
            <a:extLst>
              <a:ext uri="{FF2B5EF4-FFF2-40B4-BE49-F238E27FC236}">
                <a16:creationId xmlns:a16="http://schemas.microsoft.com/office/drawing/2014/main" id="{05185968-147A-93B0-A458-0B4C7800A357}"/>
              </a:ext>
            </a:extLst>
          </xdr:cNvPr>
          <xdr:cNvCxnSpPr/>
        </xdr:nvCxnSpPr>
        <xdr:spPr bwMode="auto">
          <a:xfrm>
            <a:off x="7244507" y="13279044"/>
            <a:ext cx="734529" cy="0"/>
          </a:xfrm>
          <a:prstGeom prst="straightConnector1">
            <a:avLst/>
          </a:prstGeom>
          <a:gradFill rotWithShape="0">
            <a:gsLst>
              <a:gs pos="0">
                <a:srgbClr val="FFFFFF"/>
              </a:gs>
              <a:gs pos="100000">
                <a:srgbClr val="CACAC7"/>
              </a:gs>
            </a:gsLst>
            <a:lin ang="5400000" scaled="1"/>
          </a:gradFill>
          <a:ln w="9525" cap="flat" cmpd="sng" algn="ctr">
            <a:solidFill>
              <a:schemeClr val="tx1"/>
            </a:solidFill>
            <a:prstDash val="solid"/>
            <a:round/>
            <a:headEnd type="none" w="med" len="med"/>
            <a:tailEnd type="triangle"/>
          </a:ln>
          <a:effectLst/>
          <a:extLst>
            <a:ext uri="{AF507438-7753-43E0-B8FC-AC1667EBCBE1}">
              <a14:hiddenEffects xmlns:a14="http://schemas.microsoft.com/office/drawing/2010/main">
                <a:effectLst>
                  <a:outerShdw dist="53882" dir="2700000" algn="ctr" rotWithShape="0">
                    <a:schemeClr val="bg2">
                      <a:alpha val="50000"/>
                    </a:schemeClr>
                  </a:outerShdw>
                </a:effectLst>
              </a14:hiddenEffects>
            </a:ext>
          </a:extLst>
        </xdr:spPr>
      </xdr:cxnSp>
      <xdr:sp macro="" textlink="">
        <xdr:nvSpPr>
          <xdr:cNvPr id="38" name="正方形/長方形 37">
            <a:extLst>
              <a:ext uri="{FF2B5EF4-FFF2-40B4-BE49-F238E27FC236}">
                <a16:creationId xmlns:a16="http://schemas.microsoft.com/office/drawing/2014/main" id="{162E6D01-371E-870E-5671-8EAE91C52F52}"/>
              </a:ext>
            </a:extLst>
          </xdr:cNvPr>
          <xdr:cNvSpPr/>
        </xdr:nvSpPr>
        <xdr:spPr bwMode="gray">
          <a:xfrm>
            <a:off x="6169286" y="13118313"/>
            <a:ext cx="1075221" cy="359562"/>
          </a:xfrm>
          <a:prstGeom prst="rect">
            <a:avLst/>
          </a:prstGeom>
          <a:solidFill>
            <a:srgbClr val="DAD9D6"/>
          </a:solidFill>
          <a:ln w="9525" cap="flat" cmpd="sng" algn="ctr">
            <a:solidFill>
              <a:schemeClr val="tx1"/>
            </a:solidFill>
            <a:prstDash val="solid"/>
            <a:round/>
            <a:headEnd type="none" w="med" len="med"/>
            <a:tailEnd type="none" w="med" len="med"/>
          </a:ln>
          <a:effectLst/>
          <a:extLst>
            <a:ext uri="{AF507438-7753-43E0-B8FC-AC1667EBCBE1}">
              <a14:hiddenEffects xmlns:a14="http://schemas.microsoft.com/office/drawing/2010/main">
                <a:effectLst>
                  <a:outerShdw dist="53882" dir="2700000" algn="ctr" rotWithShape="0">
                    <a:schemeClr val="bg2">
                      <a:alpha val="50000"/>
                    </a:schemeClr>
                  </a:outerShdw>
                </a:effectLst>
              </a14:hiddenEffects>
            </a:ext>
          </a:ex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1pPr>
            <a:lvl2pPr marL="4572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2pPr>
            <a:lvl3pPr marL="9144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3pPr>
            <a:lvl4pPr marL="13716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4pPr>
            <a:lvl5pPr marL="18288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5pPr>
            <a:lvl6pPr marL="22860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6pPr>
            <a:lvl7pPr marL="27432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7pPr>
            <a:lvl8pPr marL="32004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8pPr>
            <a:lvl9pPr marL="36576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ja-JP" altLang="en-US" sz="1200" b="0" i="0" u="none" strike="noStrike" cap="none" normalizeH="0" baseline="0">
                <a:ln>
                  <a:noFill/>
                </a:ln>
                <a:effectLst/>
                <a:latin typeface="Meiryo UI" panose="020B0604030504040204" pitchFamily="50" charset="-128"/>
                <a:ea typeface="Meiryo UI" panose="020B0604030504040204" pitchFamily="50" charset="-128"/>
              </a:rPr>
              <a:t>推論結果</a:t>
            </a:r>
          </a:p>
        </xdr:txBody>
      </xdr:sp>
      <xdr:sp macro="" textlink="">
        <xdr:nvSpPr>
          <xdr:cNvPr id="39" name="テキスト ボックス 38">
            <a:extLst>
              <a:ext uri="{FF2B5EF4-FFF2-40B4-BE49-F238E27FC236}">
                <a16:creationId xmlns:a16="http://schemas.microsoft.com/office/drawing/2014/main" id="{6CFD223E-FF6E-977E-4E7C-B740AE87640E}"/>
              </a:ext>
            </a:extLst>
          </xdr:cNvPr>
          <xdr:cNvSpPr txBox="1"/>
        </xdr:nvSpPr>
        <xdr:spPr>
          <a:xfrm>
            <a:off x="6696075" y="12544425"/>
            <a:ext cx="1162626" cy="6004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latin typeface="Meiryo UI" panose="020B0604030504040204" pitchFamily="50" charset="-128"/>
                <a:ea typeface="Meiryo UI" panose="020B0604030504040204" pitchFamily="50" charset="-128"/>
              </a:rPr>
              <a:t>出力を人が見て</a:t>
            </a:r>
            <a:endParaRPr kumimoji="1" lang="en-US" altLang="ja-JP" sz="1200">
              <a:latin typeface="Meiryo UI" panose="020B0604030504040204" pitchFamily="50" charset="-128"/>
              <a:ea typeface="Meiryo UI" panose="020B0604030504040204" pitchFamily="50" charset="-128"/>
            </a:endParaRPr>
          </a:p>
          <a:p>
            <a:r>
              <a:rPr kumimoji="1" lang="ja-JP" altLang="en-US" sz="1200">
                <a:latin typeface="Meiryo UI" panose="020B0604030504040204" pitchFamily="50" charset="-128"/>
                <a:ea typeface="Meiryo UI" panose="020B0604030504040204" pitchFamily="50" charset="-128"/>
              </a:rPr>
              <a:t>判断するケース</a:t>
            </a:r>
          </a:p>
        </xdr:txBody>
      </xdr:sp>
      <xdr:sp macro="" textlink="">
        <xdr:nvSpPr>
          <xdr:cNvPr id="40" name="テキスト ボックス 39">
            <a:extLst>
              <a:ext uri="{FF2B5EF4-FFF2-40B4-BE49-F238E27FC236}">
                <a16:creationId xmlns:a16="http://schemas.microsoft.com/office/drawing/2014/main" id="{3FC5FF6A-5363-AD9D-48EC-44BDFF001F20}"/>
              </a:ext>
            </a:extLst>
          </xdr:cNvPr>
          <xdr:cNvSpPr txBox="1"/>
        </xdr:nvSpPr>
        <xdr:spPr>
          <a:xfrm>
            <a:off x="6686550" y="14049375"/>
            <a:ext cx="1559338" cy="6004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latin typeface="Meiryo UI" panose="020B0604030504040204" pitchFamily="50" charset="-128"/>
                <a:ea typeface="Meiryo UI" panose="020B0604030504040204" pitchFamily="50" charset="-128"/>
              </a:rPr>
              <a:t>出力を機械制御等に</a:t>
            </a:r>
            <a:endParaRPr kumimoji="1" lang="en-US" altLang="ja-JP" sz="1200">
              <a:latin typeface="Meiryo UI" panose="020B0604030504040204" pitchFamily="50" charset="-128"/>
              <a:ea typeface="Meiryo UI" panose="020B0604030504040204" pitchFamily="50" charset="-128"/>
            </a:endParaRPr>
          </a:p>
          <a:p>
            <a:r>
              <a:rPr kumimoji="1" lang="ja-JP" altLang="en-US" sz="1200">
                <a:latin typeface="Meiryo UI" panose="020B0604030504040204" pitchFamily="50" charset="-128"/>
                <a:ea typeface="Meiryo UI" panose="020B0604030504040204" pitchFamily="50" charset="-128"/>
              </a:rPr>
              <a:t>そのまま使われるケース</a:t>
            </a:r>
          </a:p>
        </xdr:txBody>
      </xdr:sp>
      <xdr:sp macro="" textlink="">
        <xdr:nvSpPr>
          <xdr:cNvPr id="41" name="正方形/長方形 40">
            <a:extLst>
              <a:ext uri="{FF2B5EF4-FFF2-40B4-BE49-F238E27FC236}">
                <a16:creationId xmlns:a16="http://schemas.microsoft.com/office/drawing/2014/main" id="{DFCE44D3-7768-A2E8-C6FB-03381697F8A9}"/>
              </a:ext>
            </a:extLst>
          </xdr:cNvPr>
          <xdr:cNvSpPr/>
        </xdr:nvSpPr>
        <xdr:spPr bwMode="gray">
          <a:xfrm>
            <a:off x="4115574" y="9840032"/>
            <a:ext cx="1072637" cy="395161"/>
          </a:xfrm>
          <a:prstGeom prst="rect">
            <a:avLst/>
          </a:prstGeom>
          <a:solidFill>
            <a:srgbClr val="DAD9D6"/>
          </a:solidFill>
          <a:ln w="9525" cap="flat" cmpd="sng" algn="ctr">
            <a:solidFill>
              <a:schemeClr val="tx1"/>
            </a:solidFill>
            <a:prstDash val="solid"/>
            <a:round/>
            <a:headEnd type="none" w="med" len="med"/>
            <a:tailEnd type="none" w="med" len="med"/>
          </a:ln>
          <a:effectLst/>
          <a:extLst>
            <a:ext uri="{AF507438-7753-43E0-B8FC-AC1667EBCBE1}">
              <a14:hiddenEffects xmlns:a14="http://schemas.microsoft.com/office/drawing/2010/main">
                <a:effectLst>
                  <a:outerShdw dist="53882" dir="2700000" algn="ctr" rotWithShape="0">
                    <a:schemeClr val="bg2">
                      <a:alpha val="50000"/>
                    </a:schemeClr>
                  </a:outerShdw>
                </a:effectLst>
              </a14:hiddenEffects>
            </a:ext>
          </a:ex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1pPr>
            <a:lvl2pPr marL="4572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2pPr>
            <a:lvl3pPr marL="9144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3pPr>
            <a:lvl4pPr marL="13716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4pPr>
            <a:lvl5pPr marL="18288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5pPr>
            <a:lvl6pPr marL="22860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6pPr>
            <a:lvl7pPr marL="27432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7pPr>
            <a:lvl8pPr marL="32004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8pPr>
            <a:lvl9pPr marL="36576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ja-JP" altLang="en-US" sz="1600" b="0" i="0" u="none" strike="noStrike" cap="none" normalizeH="0" baseline="0">
                <a:ln>
                  <a:noFill/>
                </a:ln>
                <a:effectLst/>
                <a:latin typeface="Meiryo UI" panose="020B0604030504040204" pitchFamily="50" charset="-128"/>
                <a:ea typeface="Meiryo UI" panose="020B0604030504040204" pitchFamily="50" charset="-128"/>
              </a:rPr>
              <a:t>訓練処理</a:t>
            </a:r>
          </a:p>
        </xdr:txBody>
      </xdr:sp>
      <xdr:sp macro="" textlink="">
        <xdr:nvSpPr>
          <xdr:cNvPr id="42" name="正方形/長方形 41">
            <a:extLst>
              <a:ext uri="{FF2B5EF4-FFF2-40B4-BE49-F238E27FC236}">
                <a16:creationId xmlns:a16="http://schemas.microsoft.com/office/drawing/2014/main" id="{E5685EDF-9E7E-44F2-8E4A-FAB9DD430D68}"/>
              </a:ext>
            </a:extLst>
          </xdr:cNvPr>
          <xdr:cNvSpPr/>
        </xdr:nvSpPr>
        <xdr:spPr bwMode="gray">
          <a:xfrm>
            <a:off x="4115575" y="12423099"/>
            <a:ext cx="1024682" cy="406502"/>
          </a:xfrm>
          <a:prstGeom prst="rect">
            <a:avLst/>
          </a:prstGeom>
          <a:solidFill>
            <a:srgbClr val="DAD9D6"/>
          </a:solidFill>
          <a:ln w="9525" cap="flat" cmpd="sng" algn="ctr">
            <a:solidFill>
              <a:schemeClr val="tx1"/>
            </a:solidFill>
            <a:prstDash val="solid"/>
            <a:round/>
            <a:headEnd type="none" w="med" len="med"/>
            <a:tailEnd type="none" w="med" len="med"/>
          </a:ln>
          <a:effectLst/>
          <a:extLst>
            <a:ext uri="{AF507438-7753-43E0-B8FC-AC1667EBCBE1}">
              <a14:hiddenEffects xmlns:a14="http://schemas.microsoft.com/office/drawing/2010/main">
                <a:effectLst>
                  <a:outerShdw dist="53882" dir="2700000" algn="ctr" rotWithShape="0">
                    <a:schemeClr val="bg2">
                      <a:alpha val="50000"/>
                    </a:schemeClr>
                  </a:outerShdw>
                </a:effectLst>
              </a14:hiddenEffects>
            </a:ext>
          </a:ex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1pPr>
            <a:lvl2pPr marL="4572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2pPr>
            <a:lvl3pPr marL="9144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3pPr>
            <a:lvl4pPr marL="13716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4pPr>
            <a:lvl5pPr marL="1828800" algn="ctr" rtl="0" fontAlgn="ctr">
              <a:spcBef>
                <a:spcPct val="0"/>
              </a:spcBef>
              <a:spcAft>
                <a:spcPct val="0"/>
              </a:spcAft>
              <a:defRPr kumimoji="1" kern="1200">
                <a:solidFill>
                  <a:srgbClr val="000000"/>
                </a:solidFill>
                <a:latin typeface="ＭＳ Ｐゴシック" pitchFamily="50" charset="-128"/>
                <a:ea typeface="ＭＳ Ｐゴシック" pitchFamily="50" charset="-128"/>
                <a:cs typeface="+mn-cs"/>
              </a:defRPr>
            </a:lvl5pPr>
            <a:lvl6pPr marL="22860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6pPr>
            <a:lvl7pPr marL="27432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7pPr>
            <a:lvl8pPr marL="32004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8pPr>
            <a:lvl9pPr marL="3657600" algn="l" defTabSz="914400" rtl="0" eaLnBrk="1" latinLnBrk="0" hangingPunct="1">
              <a:defRPr kumimoji="1" kern="1200">
                <a:solidFill>
                  <a:srgbClr val="000000"/>
                </a:solidFill>
                <a:latin typeface="ＭＳ Ｐゴシック" pitchFamily="50" charset="-128"/>
                <a:ea typeface="ＭＳ Ｐゴシック" pitchFamily="50" charset="-128"/>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lang="ja-JP" altLang="en-US" sz="1600" b="0">
                <a:latin typeface="Meiryo UI" panose="020B0604030504040204" pitchFamily="50" charset="-128"/>
                <a:ea typeface="Meiryo UI" panose="020B0604030504040204" pitchFamily="50" charset="-128"/>
              </a:rPr>
              <a:t>推論処理</a:t>
            </a:r>
            <a:endParaRPr kumimoji="1" lang="ja-JP" altLang="en-US" sz="1600" b="0" i="0" u="none" strike="noStrike" cap="none" normalizeH="0" baseline="0">
              <a:ln>
                <a:noFill/>
              </a:ln>
              <a:effectLst/>
              <a:latin typeface="Meiryo UI" panose="020B0604030504040204" pitchFamily="50" charset="-128"/>
              <a:ea typeface="Meiryo UI" panose="020B0604030504040204" pitchFamily="50" charset="-128"/>
            </a:endParaRPr>
          </a:p>
        </xdr:txBody>
      </xdr:sp>
    </xdr:grpSp>
    <xdr:clientData/>
  </xdr:twoCellAnchor>
</xdr:wsDr>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9C60E-9614-4071-B450-E976AEA944EC}">
  <dimension ref="A2:O34"/>
  <sheetViews>
    <sheetView tabSelected="1" zoomScaleNormal="100" workbookViewId="0"/>
  </sheetViews>
  <sheetFormatPr defaultColWidth="9" defaultRowHeight="15.75"/>
  <cols>
    <col min="1" max="1" width="4.625" style="9" customWidth="1"/>
    <col min="2" max="16384" width="9" style="9"/>
  </cols>
  <sheetData>
    <row r="2" spans="1:15" ht="21">
      <c r="B2" s="31" t="s">
        <v>0</v>
      </c>
      <c r="O2" s="34" t="s">
        <v>954</v>
      </c>
    </row>
    <row r="3" spans="1:15" ht="16.5" thickBot="1"/>
    <row r="4" spans="1:15" ht="150" customHeight="1" thickBot="1">
      <c r="A4" s="32"/>
      <c r="B4" s="162" t="s">
        <v>900</v>
      </c>
      <c r="C4" s="163"/>
      <c r="D4" s="163"/>
      <c r="E4" s="163"/>
      <c r="F4" s="163"/>
      <c r="G4" s="163"/>
      <c r="H4" s="163"/>
      <c r="I4" s="163"/>
      <c r="J4" s="163"/>
      <c r="K4" s="163"/>
      <c r="L4" s="163"/>
      <c r="M4" s="163"/>
      <c r="N4" s="163"/>
      <c r="O4" s="164"/>
    </row>
    <row r="5" spans="1:15" ht="19.5">
      <c r="A5" s="32"/>
      <c r="B5" s="32"/>
      <c r="C5" s="32"/>
      <c r="D5" s="32"/>
      <c r="E5" s="32"/>
      <c r="F5" s="32"/>
      <c r="G5" s="32"/>
      <c r="H5" s="32"/>
      <c r="I5" s="32"/>
      <c r="J5" s="32"/>
      <c r="K5" s="32"/>
      <c r="L5" s="32"/>
      <c r="M5" s="32"/>
      <c r="N5" s="32"/>
      <c r="O5" s="32"/>
    </row>
    <row r="6" spans="1:15" ht="20.25" thickBot="1">
      <c r="A6" s="32"/>
      <c r="B6" s="32"/>
      <c r="C6" s="32"/>
      <c r="D6" s="32"/>
      <c r="E6" s="32"/>
      <c r="F6" s="32"/>
      <c r="G6" s="32"/>
      <c r="H6" s="32"/>
      <c r="I6" s="32"/>
      <c r="J6" s="32"/>
      <c r="K6" s="32"/>
      <c r="L6" s="32"/>
      <c r="M6" s="32"/>
      <c r="N6" s="32"/>
      <c r="O6" s="32"/>
    </row>
    <row r="7" spans="1:15" ht="129.94999999999999" customHeight="1" thickBot="1">
      <c r="A7" s="32"/>
      <c r="B7" s="159" t="s">
        <v>901</v>
      </c>
      <c r="C7" s="160"/>
      <c r="D7" s="160"/>
      <c r="E7" s="160"/>
      <c r="F7" s="160"/>
      <c r="G7" s="160"/>
      <c r="H7" s="160"/>
      <c r="I7" s="160"/>
      <c r="J7" s="160"/>
      <c r="K7" s="160"/>
      <c r="L7" s="160"/>
      <c r="M7" s="160"/>
      <c r="N7" s="160"/>
      <c r="O7" s="161"/>
    </row>
    <row r="8" spans="1:15" ht="19.5">
      <c r="A8" s="32"/>
      <c r="B8" s="32"/>
      <c r="C8" s="32"/>
      <c r="D8" s="32"/>
      <c r="E8" s="32"/>
      <c r="F8" s="32"/>
      <c r="G8" s="32"/>
      <c r="H8" s="32"/>
      <c r="I8" s="32"/>
      <c r="J8" s="32"/>
      <c r="K8" s="32"/>
      <c r="L8" s="32"/>
      <c r="M8" s="32"/>
      <c r="N8" s="32"/>
      <c r="O8" s="32"/>
    </row>
    <row r="9" spans="1:15" ht="19.5">
      <c r="A9" s="32"/>
      <c r="B9" s="32"/>
      <c r="C9" s="32"/>
      <c r="D9" s="32"/>
      <c r="E9" s="32"/>
      <c r="F9" s="32"/>
      <c r="G9" s="32"/>
      <c r="H9" s="32"/>
      <c r="I9" s="32"/>
      <c r="J9" s="32"/>
      <c r="K9" s="32"/>
      <c r="L9" s="32"/>
      <c r="M9" s="32"/>
      <c r="N9" s="32"/>
      <c r="O9" s="32"/>
    </row>
    <row r="10" spans="1:15" ht="19.5">
      <c r="A10" s="32"/>
      <c r="B10" s="32"/>
      <c r="C10" s="32"/>
      <c r="D10" s="32"/>
      <c r="E10" s="32"/>
      <c r="F10" s="32"/>
      <c r="G10" s="32"/>
      <c r="H10" s="32"/>
      <c r="I10" s="32"/>
      <c r="J10" s="32"/>
      <c r="K10" s="32"/>
      <c r="L10" s="32"/>
      <c r="M10" s="32"/>
      <c r="N10" s="32"/>
      <c r="O10" s="32"/>
    </row>
    <row r="11" spans="1:15" ht="19.5">
      <c r="A11" s="32"/>
      <c r="B11" s="32"/>
      <c r="C11" s="32"/>
      <c r="D11" s="32"/>
      <c r="E11" s="32"/>
      <c r="F11" s="32"/>
      <c r="G11" s="32"/>
      <c r="H11" s="32"/>
      <c r="I11" s="32"/>
      <c r="J11" s="32"/>
      <c r="K11" s="32"/>
      <c r="L11" s="32"/>
      <c r="M11" s="32"/>
      <c r="N11" s="32"/>
      <c r="O11" s="32"/>
    </row>
    <row r="12" spans="1:15" ht="19.5">
      <c r="A12" s="32"/>
      <c r="B12" s="32"/>
      <c r="C12" s="32"/>
      <c r="D12" s="32"/>
      <c r="E12" s="32"/>
      <c r="F12" s="32"/>
      <c r="G12" s="32"/>
      <c r="H12" s="32"/>
      <c r="I12" s="32"/>
      <c r="J12" s="32"/>
      <c r="K12" s="32"/>
      <c r="L12" s="32"/>
      <c r="M12" s="32"/>
      <c r="N12" s="32"/>
      <c r="O12" s="32"/>
    </row>
    <row r="13" spans="1:15" ht="19.5">
      <c r="A13" s="32"/>
      <c r="B13" s="32"/>
      <c r="C13" s="32"/>
      <c r="D13" s="32"/>
      <c r="E13" s="32"/>
      <c r="F13" s="32"/>
      <c r="G13" s="32"/>
      <c r="H13" s="32"/>
      <c r="I13" s="32"/>
      <c r="J13" s="32"/>
      <c r="K13" s="32"/>
      <c r="L13" s="32"/>
      <c r="M13" s="32"/>
      <c r="N13" s="32"/>
      <c r="O13" s="32"/>
    </row>
    <row r="14" spans="1:15" ht="19.5">
      <c r="A14" s="32"/>
      <c r="B14" s="32"/>
      <c r="C14" s="32"/>
      <c r="D14" s="32"/>
      <c r="E14" s="32"/>
      <c r="F14" s="32"/>
      <c r="G14" s="32"/>
      <c r="H14" s="32"/>
      <c r="I14" s="32"/>
      <c r="J14" s="32"/>
      <c r="K14" s="32"/>
      <c r="L14" s="32"/>
      <c r="M14" s="32"/>
      <c r="N14" s="32"/>
      <c r="O14" s="32"/>
    </row>
    <row r="15" spans="1:15" ht="19.5">
      <c r="A15" s="32"/>
      <c r="B15" s="32"/>
      <c r="C15" s="32"/>
      <c r="D15" s="32"/>
      <c r="E15" s="32"/>
      <c r="F15" s="32"/>
      <c r="G15" s="32"/>
      <c r="H15" s="32"/>
      <c r="I15" s="32"/>
      <c r="J15" s="32"/>
      <c r="K15" s="32"/>
      <c r="L15" s="32"/>
      <c r="M15" s="32"/>
      <c r="N15" s="32"/>
      <c r="O15" s="32"/>
    </row>
    <row r="16" spans="1:15" ht="19.5">
      <c r="A16" s="32"/>
      <c r="B16" s="32"/>
      <c r="C16" s="32"/>
      <c r="D16" s="32"/>
      <c r="E16" s="32"/>
      <c r="F16" s="32"/>
      <c r="G16" s="32"/>
      <c r="H16" s="32"/>
      <c r="I16" s="32"/>
      <c r="J16" s="32"/>
      <c r="K16" s="32"/>
      <c r="L16" s="32"/>
      <c r="M16" s="32"/>
      <c r="N16" s="32"/>
      <c r="O16" s="32"/>
    </row>
    <row r="17" spans="1:15" ht="19.5">
      <c r="A17" s="32"/>
      <c r="B17" s="32"/>
      <c r="C17" s="32"/>
      <c r="D17" s="32"/>
      <c r="E17" s="32"/>
      <c r="F17" s="32"/>
      <c r="G17" s="32"/>
      <c r="H17" s="32"/>
      <c r="I17" s="32"/>
      <c r="J17" s="32"/>
      <c r="K17" s="32"/>
      <c r="L17" s="32"/>
      <c r="M17" s="32"/>
      <c r="N17" s="32"/>
      <c r="O17" s="32"/>
    </row>
    <row r="18" spans="1:15" ht="19.5">
      <c r="A18" s="32"/>
      <c r="B18" s="32"/>
      <c r="C18" s="32"/>
      <c r="D18" s="32"/>
      <c r="E18" s="32"/>
      <c r="F18" s="32"/>
      <c r="G18" s="32"/>
      <c r="H18" s="32"/>
      <c r="I18" s="32"/>
      <c r="J18" s="32"/>
      <c r="K18" s="32"/>
      <c r="L18" s="32"/>
      <c r="M18" s="32"/>
      <c r="N18" s="32"/>
      <c r="O18" s="32"/>
    </row>
    <row r="19" spans="1:15" ht="19.5">
      <c r="A19" s="32"/>
      <c r="B19" s="32"/>
      <c r="C19" s="32"/>
      <c r="D19" s="32"/>
      <c r="E19" s="32"/>
      <c r="F19" s="32"/>
      <c r="G19" s="32"/>
      <c r="H19" s="32"/>
      <c r="I19" s="32"/>
      <c r="J19" s="32"/>
      <c r="K19" s="32"/>
      <c r="L19" s="32"/>
      <c r="M19" s="32"/>
      <c r="N19" s="32"/>
      <c r="O19" s="32"/>
    </row>
    <row r="20" spans="1:15" ht="19.5">
      <c r="A20" s="32"/>
      <c r="B20" s="32"/>
      <c r="C20" s="32"/>
      <c r="D20" s="32"/>
      <c r="E20" s="32"/>
      <c r="F20" s="32"/>
      <c r="G20" s="32"/>
      <c r="H20" s="32"/>
      <c r="I20" s="32"/>
      <c r="J20" s="32"/>
      <c r="K20" s="32"/>
      <c r="L20" s="32"/>
      <c r="M20" s="32"/>
      <c r="N20" s="32"/>
      <c r="O20" s="32"/>
    </row>
    <row r="21" spans="1:15" ht="19.5">
      <c r="A21" s="32"/>
      <c r="B21" s="32"/>
      <c r="C21" s="32"/>
      <c r="D21" s="32"/>
      <c r="E21" s="32"/>
      <c r="F21" s="32"/>
      <c r="G21" s="32"/>
      <c r="H21" s="32"/>
      <c r="I21" s="32"/>
      <c r="J21" s="32"/>
      <c r="K21" s="32"/>
      <c r="L21" s="32"/>
      <c r="M21" s="32"/>
      <c r="N21" s="32"/>
      <c r="O21" s="32"/>
    </row>
    <row r="22" spans="1:15" ht="19.5">
      <c r="A22" s="32"/>
      <c r="B22" s="32"/>
      <c r="C22" s="32"/>
      <c r="D22" s="32"/>
      <c r="E22" s="32"/>
      <c r="F22" s="32"/>
      <c r="G22" s="32"/>
      <c r="H22" s="32"/>
      <c r="I22" s="32"/>
      <c r="J22" s="32"/>
      <c r="K22" s="32"/>
      <c r="L22" s="32"/>
      <c r="M22" s="32"/>
      <c r="N22" s="32"/>
      <c r="O22" s="32"/>
    </row>
    <row r="23" spans="1:15" ht="19.5">
      <c r="A23" s="32"/>
      <c r="B23" s="32"/>
      <c r="C23" s="32"/>
      <c r="D23" s="32"/>
      <c r="E23" s="32"/>
      <c r="F23" s="32"/>
      <c r="G23" s="32"/>
      <c r="H23" s="32"/>
      <c r="I23" s="32"/>
      <c r="J23" s="32"/>
      <c r="K23" s="32"/>
      <c r="L23" s="32"/>
      <c r="M23" s="32"/>
      <c r="N23" s="32"/>
      <c r="O23" s="32"/>
    </row>
    <row r="24" spans="1:15" ht="19.5">
      <c r="A24" s="32"/>
      <c r="B24" s="32"/>
      <c r="C24" s="32"/>
      <c r="D24" s="32"/>
      <c r="E24" s="32"/>
      <c r="F24" s="32"/>
      <c r="G24" s="32"/>
      <c r="H24" s="32"/>
      <c r="I24" s="32"/>
      <c r="J24" s="32"/>
      <c r="K24" s="32"/>
      <c r="L24" s="32"/>
      <c r="M24" s="32"/>
      <c r="N24" s="32"/>
      <c r="O24" s="32"/>
    </row>
    <row r="25" spans="1:15" ht="19.5">
      <c r="A25" s="32"/>
      <c r="B25" s="32"/>
      <c r="C25" s="32"/>
      <c r="D25" s="32"/>
      <c r="E25" s="32"/>
      <c r="F25" s="32"/>
      <c r="G25" s="32"/>
      <c r="H25" s="32"/>
      <c r="I25" s="32"/>
      <c r="J25" s="32"/>
      <c r="K25" s="32"/>
      <c r="L25" s="32"/>
      <c r="M25" s="32"/>
      <c r="N25" s="32"/>
      <c r="O25" s="32"/>
    </row>
    <row r="26" spans="1:15" ht="19.5">
      <c r="A26" s="32"/>
      <c r="B26" s="32"/>
      <c r="C26" s="32"/>
      <c r="D26" s="32"/>
      <c r="E26" s="32"/>
      <c r="F26" s="32"/>
      <c r="G26" s="32"/>
      <c r="H26" s="32"/>
      <c r="I26" s="32"/>
      <c r="J26" s="32"/>
      <c r="K26" s="32"/>
      <c r="L26" s="32"/>
      <c r="M26" s="32"/>
      <c r="N26" s="32"/>
      <c r="O26" s="32"/>
    </row>
    <row r="27" spans="1:15" ht="19.5">
      <c r="A27" s="32"/>
      <c r="B27" s="32"/>
      <c r="C27" s="32"/>
      <c r="D27" s="32"/>
      <c r="E27" s="32"/>
      <c r="F27" s="32"/>
      <c r="G27" s="32"/>
      <c r="H27" s="32"/>
      <c r="I27" s="32"/>
      <c r="J27" s="32"/>
      <c r="K27" s="32"/>
      <c r="L27" s="32"/>
      <c r="M27" s="32"/>
      <c r="N27" s="32"/>
      <c r="O27" s="32"/>
    </row>
    <row r="28" spans="1:15" ht="19.5">
      <c r="A28" s="32"/>
      <c r="B28" s="32"/>
      <c r="C28" s="32"/>
      <c r="D28" s="32"/>
      <c r="E28" s="32"/>
      <c r="F28" s="32"/>
      <c r="G28" s="32"/>
      <c r="H28" s="32"/>
      <c r="I28" s="32"/>
      <c r="J28" s="32"/>
      <c r="K28" s="32"/>
      <c r="L28" s="32"/>
      <c r="M28" s="32"/>
      <c r="N28" s="32"/>
      <c r="O28" s="32"/>
    </row>
    <row r="29" spans="1:15" ht="19.5">
      <c r="A29" s="32"/>
      <c r="B29" s="32"/>
      <c r="C29" s="32"/>
      <c r="D29" s="32"/>
      <c r="E29" s="32"/>
      <c r="F29" s="32"/>
      <c r="G29" s="32"/>
      <c r="H29" s="32"/>
      <c r="I29" s="32"/>
      <c r="J29" s="32"/>
      <c r="K29" s="32"/>
      <c r="L29" s="32"/>
      <c r="M29" s="32"/>
      <c r="N29" s="32"/>
      <c r="O29" s="32"/>
    </row>
    <row r="30" spans="1:15" ht="19.5">
      <c r="A30" s="32"/>
      <c r="B30" s="32"/>
      <c r="C30" s="32"/>
      <c r="D30" s="32"/>
      <c r="E30" s="32"/>
      <c r="F30" s="32"/>
      <c r="G30" s="32"/>
      <c r="H30" s="32"/>
      <c r="I30" s="32"/>
      <c r="J30" s="32"/>
      <c r="K30" s="32"/>
      <c r="L30" s="32"/>
      <c r="M30" s="32"/>
      <c r="N30" s="32"/>
      <c r="O30" s="32"/>
    </row>
    <row r="31" spans="1:15" ht="19.5">
      <c r="A31" s="32"/>
      <c r="B31" s="32"/>
      <c r="C31" s="32"/>
      <c r="D31" s="32"/>
      <c r="E31" s="32"/>
      <c r="F31" s="32"/>
      <c r="G31" s="32"/>
      <c r="H31" s="32"/>
      <c r="I31" s="32"/>
      <c r="J31" s="32"/>
      <c r="K31" s="32"/>
      <c r="L31" s="32"/>
      <c r="M31" s="32"/>
      <c r="N31" s="32"/>
      <c r="O31" s="32"/>
    </row>
    <row r="32" spans="1:15" ht="19.5">
      <c r="A32" s="32"/>
      <c r="B32" s="32"/>
      <c r="C32" s="32"/>
      <c r="D32" s="32"/>
      <c r="E32" s="32"/>
      <c r="F32" s="32"/>
      <c r="G32" s="32"/>
      <c r="H32" s="32"/>
      <c r="I32" s="32"/>
      <c r="J32" s="32"/>
      <c r="K32" s="32"/>
      <c r="L32" s="140" t="s">
        <v>9</v>
      </c>
      <c r="M32" s="32"/>
      <c r="N32" s="32"/>
      <c r="O32" s="32"/>
    </row>
    <row r="33" spans="1:15" ht="19.5">
      <c r="A33" s="32"/>
      <c r="B33" s="32"/>
      <c r="C33" s="32"/>
      <c r="D33" s="32"/>
      <c r="E33" s="32"/>
      <c r="F33" s="32"/>
      <c r="G33" s="32"/>
      <c r="H33" s="32"/>
      <c r="I33" s="32"/>
      <c r="J33" s="32"/>
      <c r="K33" s="32"/>
      <c r="L33" s="32"/>
      <c r="M33" s="32"/>
      <c r="N33" s="32"/>
      <c r="O33" s="32"/>
    </row>
    <row r="34" spans="1:15" ht="19.5">
      <c r="A34" s="32"/>
      <c r="B34" s="32"/>
      <c r="C34" s="32"/>
      <c r="D34" s="32"/>
      <c r="E34" s="32"/>
      <c r="F34" s="32"/>
      <c r="G34" s="32"/>
      <c r="H34" s="32"/>
      <c r="I34" s="32"/>
      <c r="J34" s="32"/>
      <c r="K34" s="32"/>
      <c r="L34" s="32"/>
      <c r="M34" s="32"/>
      <c r="N34" s="32"/>
      <c r="O34" s="32"/>
    </row>
  </sheetData>
  <mergeCells count="2">
    <mergeCell ref="B7:O7"/>
    <mergeCell ref="B4:O4"/>
  </mergeCells>
  <phoneticPr fontId="1"/>
  <pageMargins left="0.7" right="0.7" top="0.75" bottom="0.75" header="0.3" footer="0.3"/>
  <pageSetup paperSize="9" orientation="portrait" r:id="rId1"/>
  <headerFooter>
    <oddFooter>&amp;LFujitsu Restricted&amp;R©2024 Fujitsu Limited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99AE1-82C2-4B45-BDE1-786892FC8913}">
  <dimension ref="A2:O15"/>
  <sheetViews>
    <sheetView zoomScaleNormal="100" workbookViewId="0"/>
  </sheetViews>
  <sheetFormatPr defaultColWidth="9" defaultRowHeight="15.75"/>
  <cols>
    <col min="1" max="1" width="4.625" style="9" customWidth="1"/>
    <col min="2" max="16384" width="9" style="9"/>
  </cols>
  <sheetData>
    <row r="2" spans="1:15" ht="21">
      <c r="B2" s="31" t="s">
        <v>903</v>
      </c>
      <c r="O2" s="34" t="s">
        <v>953</v>
      </c>
    </row>
    <row r="3" spans="1:15" ht="16.5" thickBot="1"/>
    <row r="4" spans="1:15" ht="262.5" customHeight="1" thickBot="1">
      <c r="A4" s="32"/>
      <c r="B4" s="162" t="s">
        <v>902</v>
      </c>
      <c r="C4" s="163"/>
      <c r="D4" s="163"/>
      <c r="E4" s="163"/>
      <c r="F4" s="163"/>
      <c r="G4" s="163"/>
      <c r="H4" s="163"/>
      <c r="I4" s="163"/>
      <c r="J4" s="163"/>
      <c r="K4" s="163"/>
      <c r="L4" s="163"/>
      <c r="M4" s="163"/>
      <c r="N4" s="163"/>
      <c r="O4" s="164"/>
    </row>
    <row r="5" spans="1:15" ht="19.5">
      <c r="A5" s="32"/>
      <c r="B5" s="35"/>
      <c r="C5" s="32"/>
      <c r="D5" s="32"/>
      <c r="E5" s="32"/>
      <c r="F5" s="32"/>
      <c r="G5" s="32"/>
      <c r="H5" s="32"/>
      <c r="I5" s="32"/>
      <c r="J5" s="32"/>
      <c r="K5" s="32"/>
      <c r="L5" s="32"/>
      <c r="M5" s="32"/>
      <c r="N5" s="32"/>
      <c r="O5" s="32"/>
    </row>
    <row r="6" spans="1:15" ht="24">
      <c r="A6" s="32"/>
      <c r="B6" s="35" t="s">
        <v>1</v>
      </c>
      <c r="C6" s="32"/>
      <c r="D6" s="32"/>
      <c r="E6" s="32"/>
      <c r="F6" s="32"/>
      <c r="G6" s="32"/>
      <c r="H6" s="32"/>
      <c r="I6" s="32"/>
      <c r="J6" s="32"/>
      <c r="K6" s="32"/>
      <c r="L6" s="122"/>
      <c r="M6" s="79"/>
      <c r="N6" s="32"/>
      <c r="O6" s="32"/>
    </row>
    <row r="7" spans="1:15" ht="20.25" thickBot="1">
      <c r="A7" s="32"/>
      <c r="B7" s="165" t="s">
        <v>2</v>
      </c>
      <c r="C7" s="166"/>
      <c r="D7" s="166"/>
      <c r="E7" s="166"/>
      <c r="F7" s="166"/>
      <c r="G7" s="166"/>
      <c r="H7" s="58" t="str">
        <f>'III. AIシステムの仕様情報'!D2</f>
        <v>未入力</v>
      </c>
      <c r="I7" s="32"/>
      <c r="M7" s="32"/>
    </row>
    <row r="8" spans="1:15" ht="20.25" thickBot="1">
      <c r="A8" s="32"/>
      <c r="B8" s="167" t="s">
        <v>3</v>
      </c>
      <c r="C8" s="166"/>
      <c r="D8" s="166"/>
      <c r="E8" s="166"/>
      <c r="F8" s="166"/>
      <c r="G8" s="166"/>
      <c r="H8" s="56"/>
      <c r="I8" s="170" t="s">
        <v>4</v>
      </c>
      <c r="J8" s="171"/>
      <c r="K8" s="171"/>
      <c r="L8" s="172"/>
      <c r="M8" s="32"/>
    </row>
    <row r="9" spans="1:15" ht="19.5">
      <c r="A9" s="32"/>
      <c r="B9" s="165" t="s">
        <v>5</v>
      </c>
      <c r="C9" s="166"/>
      <c r="D9" s="166"/>
      <c r="E9" s="166"/>
      <c r="F9" s="166"/>
      <c r="G9" s="166"/>
      <c r="H9" s="58" t="str">
        <f>IF(H7="未入力", "未入力", 'IV-1. AI品質の影響分析'!D2)</f>
        <v>未入力</v>
      </c>
      <c r="I9" s="141" t="str">
        <f>'V. 分析結果'!D8</f>
        <v/>
      </c>
      <c r="J9" s="142" t="str">
        <f>'V. 分析結果'!D9</f>
        <v/>
      </c>
      <c r="K9" s="154" t="str">
        <f>'V. 分析結果'!D10</f>
        <v/>
      </c>
      <c r="L9" s="156"/>
      <c r="M9" s="32"/>
    </row>
    <row r="10" spans="1:15" ht="19.5">
      <c r="A10" s="32"/>
      <c r="B10" s="165" t="s">
        <v>6</v>
      </c>
      <c r="C10" s="166"/>
      <c r="D10" s="166"/>
      <c r="E10" s="166"/>
      <c r="F10" s="166"/>
      <c r="G10" s="166"/>
      <c r="H10" s="58" t="str">
        <f>IF(H7="未入力", "未入力",'IV-2. AI倫理の影響分析'!D2)</f>
        <v>未入力</v>
      </c>
      <c r="I10" s="143" t="str">
        <f>'V. 分析結果'!D13</f>
        <v/>
      </c>
      <c r="J10" s="144" t="str">
        <f>'V. 分析結果'!D14</f>
        <v/>
      </c>
      <c r="K10" s="155" t="str">
        <f>'V. 分析結果'!D15</f>
        <v/>
      </c>
      <c r="L10" s="157"/>
      <c r="M10" s="32"/>
    </row>
    <row r="11" spans="1:15" ht="19.5">
      <c r="A11" s="32"/>
      <c r="B11" s="165" t="s">
        <v>7</v>
      </c>
      <c r="C11" s="166"/>
      <c r="D11" s="166"/>
      <c r="E11" s="166"/>
      <c r="F11" s="166"/>
      <c r="G11" s="166"/>
      <c r="H11" s="58" t="str">
        <f>IF(H7="未入力", "未入力",'IV-3. AIセキュリティの影響分析'!D2)</f>
        <v>未入力</v>
      </c>
      <c r="I11" s="143" t="str">
        <f>'V. 分析結果'!D18</f>
        <v/>
      </c>
      <c r="J11" s="144" t="str">
        <f>'V. 分析結果'!D19</f>
        <v/>
      </c>
      <c r="K11" s="144" t="str">
        <f>'V. 分析結果'!D20</f>
        <v/>
      </c>
      <c r="L11" s="145" t="str">
        <f>'V. 分析結果'!D21</f>
        <v/>
      </c>
      <c r="M11" s="32"/>
    </row>
    <row r="12" spans="1:15" ht="19.5">
      <c r="A12" s="32"/>
      <c r="B12" s="165" t="s">
        <v>8</v>
      </c>
      <c r="C12" s="166"/>
      <c r="D12" s="166"/>
      <c r="E12" s="166"/>
      <c r="F12" s="166"/>
      <c r="G12" s="166"/>
      <c r="H12" s="169" t="str">
        <f>IF(H7="未入力", "未入力",'IV-4. 広義倫理の影響分析'!D2)</f>
        <v>未入力</v>
      </c>
      <c r="I12" s="146" t="str">
        <f>'V. 分析結果'!D24</f>
        <v/>
      </c>
      <c r="J12" s="147" t="str">
        <f>'V. 分析結果'!D25</f>
        <v/>
      </c>
      <c r="K12" s="147" t="str">
        <f>'V. 分析結果'!D26</f>
        <v/>
      </c>
      <c r="L12" s="148" t="str">
        <f>'V. 分析結果'!D27</f>
        <v/>
      </c>
      <c r="M12" s="32"/>
    </row>
    <row r="13" spans="1:15" ht="20.25" thickBot="1">
      <c r="A13" s="32"/>
      <c r="B13" s="168"/>
      <c r="C13" s="168"/>
      <c r="D13" s="168"/>
      <c r="E13" s="168"/>
      <c r="F13" s="168"/>
      <c r="G13" s="168"/>
      <c r="H13" s="168"/>
      <c r="I13" s="149" t="str">
        <f>'V. 分析結果'!D28</f>
        <v/>
      </c>
      <c r="J13" s="150" t="str">
        <f>'V. 分析結果'!D29</f>
        <v/>
      </c>
      <c r="K13" s="150" t="str">
        <f>'V. 分析結果'!D30</f>
        <v/>
      </c>
      <c r="L13" s="151" t="str">
        <f>'V. 分析結果'!D31</f>
        <v/>
      </c>
    </row>
    <row r="14" spans="1:15" ht="19.5">
      <c r="A14" s="32"/>
      <c r="B14" s="32"/>
      <c r="C14" s="32"/>
      <c r="D14" s="32"/>
      <c r="E14" s="32"/>
      <c r="F14" s="32"/>
      <c r="G14" s="32"/>
      <c r="H14" s="32"/>
      <c r="I14" s="32"/>
      <c r="J14" s="32"/>
      <c r="K14" s="32"/>
      <c r="L14" s="32"/>
      <c r="M14" s="32"/>
      <c r="N14" s="32"/>
      <c r="O14" s="32"/>
    </row>
    <row r="15" spans="1:15" ht="19.5">
      <c r="A15" s="32"/>
      <c r="B15" s="32"/>
      <c r="C15" s="32"/>
      <c r="D15" s="32"/>
      <c r="E15" s="32"/>
      <c r="F15" s="32"/>
      <c r="G15" s="32"/>
      <c r="H15" s="32"/>
      <c r="I15" s="32"/>
      <c r="J15" s="32"/>
      <c r="K15" s="32"/>
      <c r="L15" s="32"/>
      <c r="M15" s="32"/>
      <c r="N15" s="32"/>
      <c r="O15" s="32"/>
    </row>
  </sheetData>
  <mergeCells count="9">
    <mergeCell ref="B4:O4"/>
    <mergeCell ref="B7:G7"/>
    <mergeCell ref="B8:G8"/>
    <mergeCell ref="B12:G13"/>
    <mergeCell ref="H12:H13"/>
    <mergeCell ref="I8:L8"/>
    <mergeCell ref="B9:G9"/>
    <mergeCell ref="B10:G10"/>
    <mergeCell ref="B11:G11"/>
  </mergeCells>
  <phoneticPr fontId="1"/>
  <conditionalFormatting sqref="H7">
    <cfRule type="containsText" dxfId="20" priority="6" operator="containsText" text="入力済">
      <formula>NOT(ISERROR(SEARCH("入力済",H7)))</formula>
    </cfRule>
    <cfRule type="containsText" dxfId="19" priority="7" operator="containsText" text="未入力">
      <formula>NOT(ISERROR(SEARCH("未入力",H7)))</formula>
    </cfRule>
  </conditionalFormatting>
  <conditionalFormatting sqref="H9:H12">
    <cfRule type="containsText" dxfId="18" priority="4" operator="containsText" text="入力済">
      <formula>NOT(ISERROR(SEARCH("入力済",H9)))</formula>
    </cfRule>
    <cfRule type="containsText" dxfId="17" priority="5" operator="containsText" text="未入力">
      <formula>NOT(ISERROR(SEARCH("未入力",H9)))</formula>
    </cfRule>
  </conditionalFormatting>
  <conditionalFormatting sqref="I9">
    <cfRule type="containsText" dxfId="16" priority="3" operator="containsText" text="小">
      <formula>NOT(ISERROR(SEARCH("小",I9)))</formula>
    </cfRule>
  </conditionalFormatting>
  <conditionalFormatting sqref="I9:K13 L11:L13">
    <cfRule type="containsText" dxfId="15" priority="1" operator="containsText" text="大">
      <formula>NOT(ISERROR(SEARCH("大",I9)))</formula>
    </cfRule>
    <cfRule type="containsText" dxfId="14" priority="2" operator="containsText" text="中">
      <formula>NOT(ISERROR(SEARCH("中",I9)))</formula>
    </cfRule>
  </conditionalFormatting>
  <pageMargins left="0.7" right="0.7" top="0.75" bottom="0.75" header="0.3" footer="0.3"/>
  <pageSetup paperSize="9" orientation="portrait" r:id="rId1"/>
  <headerFooter>
    <oddFooter>&amp;LFujitsu Restricted&amp;R©2024 Fujitsu Limited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62F3B-34F8-45FE-AD3F-83DCA374ED6B}">
  <dimension ref="A1:N64"/>
  <sheetViews>
    <sheetView zoomScaleNormal="100" workbookViewId="0"/>
  </sheetViews>
  <sheetFormatPr defaultColWidth="9" defaultRowHeight="16.5"/>
  <cols>
    <col min="1" max="1" width="4.625" style="9" customWidth="1"/>
    <col min="2" max="2" width="35.625" style="33" customWidth="1"/>
    <col min="3" max="13" width="9.125" style="9" customWidth="1"/>
    <col min="14" max="14" width="12.625" style="9" customWidth="1"/>
    <col min="15" max="16384" width="9" style="9"/>
  </cols>
  <sheetData>
    <row r="1" spans="1:14" ht="16.5" customHeight="1" thickBot="1">
      <c r="A1" s="32"/>
      <c r="B1" s="32"/>
      <c r="C1" s="32"/>
      <c r="D1" s="32"/>
      <c r="E1" s="32"/>
      <c r="F1" s="32"/>
      <c r="G1" s="32"/>
      <c r="H1" s="32"/>
      <c r="I1" s="32"/>
      <c r="J1" s="32"/>
      <c r="K1" s="32"/>
      <c r="L1" s="32"/>
      <c r="M1" s="32"/>
      <c r="N1" s="34" t="s">
        <v>953</v>
      </c>
    </row>
    <row r="2" spans="1:14" ht="20.100000000000001" customHeight="1" thickTop="1" thickBot="1">
      <c r="A2" s="216" t="s">
        <v>32</v>
      </c>
      <c r="B2" s="217"/>
      <c r="C2" s="217"/>
      <c r="D2" s="78" t="str">
        <f>IF(OR(C7="", C19="から", C23="からことができない", C29="", C33="", C37="", C41="", C49="", C45="", C53="", C57="", C61=""), "未入力", "入力済")</f>
        <v>未入力</v>
      </c>
      <c r="E2" s="79"/>
      <c r="F2" s="32"/>
      <c r="G2" s="32"/>
      <c r="H2" s="32"/>
      <c r="I2" s="32"/>
      <c r="J2" s="32"/>
      <c r="K2" s="32"/>
      <c r="L2" s="32"/>
      <c r="M2" s="218"/>
      <c r="N2" s="219"/>
    </row>
    <row r="3" spans="1:14" ht="16.5" customHeight="1" thickTop="1">
      <c r="A3" s="32"/>
      <c r="B3" s="35"/>
      <c r="C3" s="32"/>
      <c r="D3" s="32"/>
      <c r="E3" s="32"/>
      <c r="F3" s="32"/>
      <c r="G3" s="32"/>
      <c r="H3" s="32"/>
      <c r="I3" s="32"/>
      <c r="J3" s="32"/>
      <c r="K3" s="32"/>
      <c r="L3" s="32"/>
      <c r="M3" s="220" t="s">
        <v>33</v>
      </c>
      <c r="N3" s="219"/>
    </row>
    <row r="4" spans="1:14" ht="16.5" customHeight="1">
      <c r="A4" s="32"/>
      <c r="B4" s="35"/>
      <c r="C4" s="32"/>
      <c r="D4" s="32"/>
      <c r="E4" s="32"/>
      <c r="F4" s="32"/>
      <c r="G4" s="32"/>
      <c r="H4" s="32"/>
      <c r="I4" s="32"/>
      <c r="J4" s="32"/>
      <c r="K4" s="32"/>
      <c r="L4" s="32"/>
      <c r="M4" s="221" t="s">
        <v>34</v>
      </c>
      <c r="N4" s="219"/>
    </row>
    <row r="5" spans="1:14" ht="19.5">
      <c r="A5" s="32"/>
      <c r="B5" s="35" t="s">
        <v>35</v>
      </c>
      <c r="C5" s="32"/>
      <c r="D5" s="32"/>
      <c r="E5" s="32"/>
      <c r="F5" s="32"/>
      <c r="G5" s="32"/>
      <c r="H5" s="32"/>
      <c r="I5" s="32"/>
      <c r="J5" s="32"/>
      <c r="K5" s="32"/>
      <c r="L5" s="32"/>
      <c r="M5" s="222" t="s">
        <v>36</v>
      </c>
      <c r="N5" s="223"/>
    </row>
    <row r="6" spans="1:14" ht="19.5">
      <c r="B6" s="173" t="s">
        <v>37</v>
      </c>
      <c r="C6" s="206" t="s">
        <v>38</v>
      </c>
      <c r="D6" s="207"/>
      <c r="E6" s="207"/>
      <c r="F6" s="207"/>
      <c r="G6" s="207"/>
      <c r="H6" s="207"/>
      <c r="I6" s="207"/>
      <c r="J6" s="207"/>
      <c r="K6" s="207"/>
      <c r="L6" s="207"/>
      <c r="M6" s="207"/>
      <c r="N6" s="208"/>
    </row>
    <row r="7" spans="1:14" ht="19.5">
      <c r="B7" s="175"/>
      <c r="C7" s="182"/>
      <c r="D7" s="183"/>
      <c r="E7" s="183"/>
      <c r="F7" s="183"/>
      <c r="G7" s="183"/>
      <c r="H7" s="183"/>
      <c r="I7" s="183"/>
      <c r="J7" s="183"/>
      <c r="K7" s="183"/>
      <c r="L7" s="183"/>
      <c r="M7" s="183"/>
      <c r="N7" s="184"/>
    </row>
    <row r="8" spans="1:14" ht="19.5">
      <c r="B8" s="72"/>
      <c r="C8" s="32"/>
      <c r="D8" s="32"/>
      <c r="E8" s="32"/>
      <c r="F8" s="32"/>
      <c r="G8" s="32"/>
      <c r="H8" s="32"/>
      <c r="I8" s="32"/>
      <c r="J8" s="32"/>
      <c r="K8" s="32"/>
      <c r="L8" s="32"/>
      <c r="M8" s="32"/>
      <c r="N8" s="73"/>
    </row>
    <row r="9" spans="1:14" ht="19.5">
      <c r="B9" s="173" t="s">
        <v>893</v>
      </c>
      <c r="C9" s="206" t="s">
        <v>891</v>
      </c>
      <c r="D9" s="207"/>
      <c r="E9" s="207"/>
      <c r="F9" s="207"/>
      <c r="G9" s="207"/>
      <c r="H9" s="207"/>
      <c r="I9" s="207"/>
      <c r="J9" s="207"/>
      <c r="K9" s="207"/>
      <c r="L9" s="207"/>
      <c r="M9" s="207"/>
      <c r="N9" s="208"/>
    </row>
    <row r="10" spans="1:14" ht="93.75" customHeight="1">
      <c r="B10" s="215"/>
      <c r="C10" s="102" t="s">
        <v>40</v>
      </c>
      <c r="D10" s="212" t="s">
        <v>895</v>
      </c>
      <c r="E10" s="213"/>
      <c r="F10" s="213"/>
      <c r="G10" s="213"/>
      <c r="H10" s="213"/>
      <c r="I10" s="213"/>
      <c r="J10" s="213"/>
      <c r="K10" s="213"/>
      <c r="L10" s="213"/>
      <c r="M10" s="213"/>
      <c r="N10" s="214"/>
    </row>
    <row r="11" spans="1:14" ht="19.5">
      <c r="B11" s="175"/>
      <c r="C11" s="182"/>
      <c r="D11" s="183"/>
      <c r="E11" s="183"/>
      <c r="F11" s="183"/>
      <c r="G11" s="183"/>
      <c r="H11" s="183"/>
      <c r="I11" s="183"/>
      <c r="J11" s="183"/>
      <c r="K11" s="183"/>
      <c r="L11" s="183"/>
      <c r="M11" s="183"/>
      <c r="N11" s="184"/>
    </row>
    <row r="12" spans="1:14" ht="19.5">
      <c r="B12" s="72"/>
      <c r="C12" s="32"/>
      <c r="D12" s="32"/>
      <c r="E12" s="32"/>
      <c r="F12" s="32"/>
      <c r="G12" s="32"/>
      <c r="H12" s="32"/>
      <c r="I12" s="32"/>
      <c r="J12" s="32"/>
      <c r="K12" s="32"/>
      <c r="L12" s="32"/>
      <c r="M12" s="32"/>
      <c r="N12" s="73"/>
    </row>
    <row r="13" spans="1:14" ht="19.5">
      <c r="B13" s="173" t="s">
        <v>890</v>
      </c>
      <c r="C13" s="206" t="s">
        <v>894</v>
      </c>
      <c r="D13" s="207"/>
      <c r="E13" s="207"/>
      <c r="F13" s="207"/>
      <c r="G13" s="207"/>
      <c r="H13" s="207"/>
      <c r="I13" s="207"/>
      <c r="J13" s="207"/>
      <c r="K13" s="207"/>
      <c r="L13" s="207"/>
      <c r="M13" s="207"/>
      <c r="N13" s="208"/>
    </row>
    <row r="14" spans="1:14" ht="88.5" customHeight="1">
      <c r="B14" s="215"/>
      <c r="C14" s="102" t="s">
        <v>40</v>
      </c>
      <c r="D14" s="212" t="s">
        <v>896</v>
      </c>
      <c r="E14" s="213"/>
      <c r="F14" s="213"/>
      <c r="G14" s="213"/>
      <c r="H14" s="213"/>
      <c r="I14" s="213"/>
      <c r="J14" s="213"/>
      <c r="K14" s="213"/>
      <c r="L14" s="213"/>
      <c r="M14" s="213"/>
      <c r="N14" s="214"/>
    </row>
    <row r="15" spans="1:14" ht="19.5">
      <c r="B15" s="175"/>
      <c r="C15" s="182"/>
      <c r="D15" s="183"/>
      <c r="E15" s="183"/>
      <c r="F15" s="183"/>
      <c r="G15" s="183"/>
      <c r="H15" s="183"/>
      <c r="I15" s="183"/>
      <c r="J15" s="183"/>
      <c r="K15" s="183"/>
      <c r="L15" s="183"/>
      <c r="M15" s="183"/>
      <c r="N15" s="184"/>
    </row>
    <row r="16" spans="1:14" ht="19.5">
      <c r="B16" s="72"/>
      <c r="C16" s="32"/>
      <c r="D16" s="32"/>
      <c r="E16" s="32"/>
      <c r="F16" s="32"/>
      <c r="G16" s="32"/>
      <c r="H16" s="32"/>
      <c r="I16" s="32"/>
      <c r="J16" s="32"/>
      <c r="K16" s="32"/>
      <c r="L16" s="32"/>
      <c r="M16" s="32"/>
      <c r="N16" s="73"/>
    </row>
    <row r="17" spans="1:14" ht="16.5" customHeight="1">
      <c r="B17" s="209" t="s">
        <v>39</v>
      </c>
      <c r="C17" s="176" t="s">
        <v>892</v>
      </c>
      <c r="D17" s="177"/>
      <c r="E17" s="177"/>
      <c r="F17" s="177"/>
      <c r="G17" s="177"/>
      <c r="H17" s="177"/>
      <c r="I17" s="191"/>
      <c r="J17" s="191"/>
      <c r="K17" s="191"/>
      <c r="L17" s="191"/>
      <c r="M17" s="191"/>
      <c r="N17" s="192"/>
    </row>
    <row r="18" spans="1:14" ht="99.95" customHeight="1">
      <c r="B18" s="210"/>
      <c r="C18" s="102" t="s">
        <v>40</v>
      </c>
      <c r="D18" s="212" t="s">
        <v>897</v>
      </c>
      <c r="E18" s="213"/>
      <c r="F18" s="213"/>
      <c r="G18" s="213"/>
      <c r="H18" s="213"/>
      <c r="I18" s="213"/>
      <c r="J18" s="213"/>
      <c r="K18" s="213"/>
      <c r="L18" s="213"/>
      <c r="M18" s="213"/>
      <c r="N18" s="214"/>
    </row>
    <row r="19" spans="1:14" ht="19.5">
      <c r="B19" s="211"/>
      <c r="C19" s="200" t="str">
        <f>_xlfn.CONCAT(C11,"から",C15)</f>
        <v>から</v>
      </c>
      <c r="D19" s="201"/>
      <c r="E19" s="201"/>
      <c r="F19" s="201"/>
      <c r="G19" s="201"/>
      <c r="H19" s="201"/>
      <c r="I19" s="201"/>
      <c r="J19" s="201"/>
      <c r="K19" s="201"/>
      <c r="L19" s="201"/>
      <c r="M19" s="201"/>
      <c r="N19" s="202"/>
    </row>
    <row r="20" spans="1:14" ht="19.5">
      <c r="B20" s="72"/>
      <c r="C20" s="32"/>
      <c r="D20" s="32"/>
      <c r="E20" s="32"/>
      <c r="F20" s="32"/>
      <c r="G20" s="32"/>
      <c r="H20" s="32"/>
      <c r="I20" s="32"/>
      <c r="J20" s="32"/>
      <c r="K20" s="32"/>
      <c r="L20" s="32"/>
      <c r="M20" s="32"/>
      <c r="N20" s="73"/>
    </row>
    <row r="21" spans="1:14" ht="18" customHeight="1">
      <c r="A21" s="11"/>
      <c r="B21" s="195" t="s">
        <v>41</v>
      </c>
      <c r="C21" s="198" t="s">
        <v>898</v>
      </c>
      <c r="D21" s="199"/>
      <c r="E21" s="199"/>
      <c r="F21" s="199"/>
      <c r="G21" s="199"/>
      <c r="H21" s="199"/>
      <c r="I21" s="199"/>
      <c r="J21" s="199"/>
      <c r="K21" s="199"/>
      <c r="L21" s="199"/>
      <c r="M21" s="199"/>
      <c r="N21" s="199"/>
    </row>
    <row r="22" spans="1:14" ht="99.95" customHeight="1">
      <c r="A22" s="11"/>
      <c r="B22" s="196"/>
      <c r="C22" s="103" t="s">
        <v>40</v>
      </c>
      <c r="D22" s="179" t="s">
        <v>899</v>
      </c>
      <c r="E22" s="193"/>
      <c r="F22" s="193"/>
      <c r="G22" s="193"/>
      <c r="H22" s="193"/>
      <c r="I22" s="193"/>
      <c r="J22" s="193"/>
      <c r="K22" s="193"/>
      <c r="L22" s="193"/>
      <c r="M22" s="193"/>
      <c r="N22" s="194"/>
    </row>
    <row r="23" spans="1:14" ht="19.5">
      <c r="A23" s="11"/>
      <c r="B23" s="197"/>
      <c r="C23" s="200" t="str">
        <f>_xlfn.CONCAT(C11,"から",C15,"ことができない")</f>
        <v>からことができない</v>
      </c>
      <c r="D23" s="201"/>
      <c r="E23" s="201"/>
      <c r="F23" s="201"/>
      <c r="G23" s="201"/>
      <c r="H23" s="201"/>
      <c r="I23" s="201"/>
      <c r="J23" s="201"/>
      <c r="K23" s="201"/>
      <c r="L23" s="201"/>
      <c r="M23" s="201"/>
      <c r="N23" s="202"/>
    </row>
    <row r="24" spans="1:14" ht="19.5">
      <c r="B24" s="74"/>
      <c r="C24" s="32"/>
      <c r="D24" s="32"/>
      <c r="E24" s="32"/>
      <c r="F24" s="32"/>
      <c r="G24" s="32"/>
      <c r="H24" s="32"/>
      <c r="I24" s="32"/>
      <c r="J24" s="32"/>
      <c r="K24" s="32"/>
      <c r="L24" s="32"/>
      <c r="M24" s="32"/>
      <c r="N24" s="32"/>
    </row>
    <row r="25" spans="1:14" ht="19.5">
      <c r="B25" s="74"/>
      <c r="C25" s="32"/>
      <c r="D25" s="32"/>
      <c r="E25" s="32"/>
      <c r="F25" s="32"/>
      <c r="G25" s="32"/>
      <c r="H25" s="32"/>
      <c r="I25" s="32"/>
      <c r="J25" s="32"/>
      <c r="K25" s="32"/>
      <c r="L25" s="32"/>
      <c r="M25" s="32"/>
      <c r="N25" s="32"/>
    </row>
    <row r="26" spans="1:14" ht="19.5">
      <c r="B26" s="75" t="s">
        <v>734</v>
      </c>
      <c r="C26" s="32"/>
      <c r="D26" s="32"/>
      <c r="E26" s="32"/>
      <c r="F26" s="32"/>
      <c r="G26" s="32"/>
      <c r="H26" s="32"/>
      <c r="I26" s="32"/>
      <c r="J26" s="32"/>
      <c r="K26" s="32"/>
      <c r="L26" s="32"/>
      <c r="M26" s="32"/>
      <c r="N26" s="32"/>
    </row>
    <row r="27" spans="1:14" ht="19.5">
      <c r="B27" s="203" t="s">
        <v>872</v>
      </c>
      <c r="C27" s="176" t="s">
        <v>42</v>
      </c>
      <c r="D27" s="191"/>
      <c r="E27" s="191"/>
      <c r="F27" s="191"/>
      <c r="G27" s="191"/>
      <c r="H27" s="191"/>
      <c r="I27" s="191"/>
      <c r="J27" s="191"/>
      <c r="K27" s="191"/>
      <c r="L27" s="191"/>
      <c r="M27" s="191"/>
      <c r="N27" s="192"/>
    </row>
    <row r="28" spans="1:14" ht="99.95" customHeight="1">
      <c r="B28" s="204"/>
      <c r="C28" s="103" t="s">
        <v>40</v>
      </c>
      <c r="D28" s="179" t="s">
        <v>43</v>
      </c>
      <c r="E28" s="193"/>
      <c r="F28" s="193"/>
      <c r="G28" s="193"/>
      <c r="H28" s="193"/>
      <c r="I28" s="193"/>
      <c r="J28" s="193"/>
      <c r="K28" s="193"/>
      <c r="L28" s="193"/>
      <c r="M28" s="193"/>
      <c r="N28" s="194"/>
    </row>
    <row r="29" spans="1:14" ht="19.5">
      <c r="B29" s="205"/>
      <c r="C29" s="182"/>
      <c r="D29" s="183"/>
      <c r="E29" s="183"/>
      <c r="F29" s="183"/>
      <c r="G29" s="183"/>
      <c r="H29" s="183"/>
      <c r="I29" s="183"/>
      <c r="J29" s="183"/>
      <c r="K29" s="183"/>
      <c r="L29" s="183"/>
      <c r="M29" s="183"/>
      <c r="N29" s="184"/>
    </row>
    <row r="30" spans="1:14" ht="19.5">
      <c r="B30" s="76"/>
      <c r="C30" s="70"/>
      <c r="D30" s="70"/>
      <c r="E30" s="70"/>
      <c r="F30" s="70"/>
      <c r="G30" s="70"/>
      <c r="H30" s="70"/>
      <c r="I30" s="70"/>
      <c r="J30" s="70"/>
      <c r="K30" s="70"/>
      <c r="L30" s="70"/>
      <c r="M30" s="70"/>
      <c r="N30" s="71"/>
    </row>
    <row r="31" spans="1:14" ht="19.5" customHeight="1">
      <c r="B31" s="173" t="s">
        <v>44</v>
      </c>
      <c r="C31" s="176" t="s">
        <v>45</v>
      </c>
      <c r="D31" s="191"/>
      <c r="E31" s="191"/>
      <c r="F31" s="191"/>
      <c r="G31" s="191"/>
      <c r="H31" s="191"/>
      <c r="I31" s="191"/>
      <c r="J31" s="191"/>
      <c r="K31" s="191"/>
      <c r="L31" s="191"/>
      <c r="M31" s="191"/>
      <c r="N31" s="192"/>
    </row>
    <row r="32" spans="1:14" ht="99.95" customHeight="1">
      <c r="B32" s="174"/>
      <c r="C32" s="102" t="s">
        <v>40</v>
      </c>
      <c r="D32" s="179" t="s">
        <v>905</v>
      </c>
      <c r="E32" s="193"/>
      <c r="F32" s="193"/>
      <c r="G32" s="193"/>
      <c r="H32" s="193"/>
      <c r="I32" s="193"/>
      <c r="J32" s="193"/>
      <c r="K32" s="193"/>
      <c r="L32" s="193"/>
      <c r="M32" s="193"/>
      <c r="N32" s="194"/>
    </row>
    <row r="33" spans="2:14" ht="19.5">
      <c r="B33" s="175"/>
      <c r="C33" s="182"/>
      <c r="D33" s="183"/>
      <c r="E33" s="183"/>
      <c r="F33" s="183"/>
      <c r="G33" s="183"/>
      <c r="H33" s="183"/>
      <c r="I33" s="183"/>
      <c r="J33" s="183"/>
      <c r="K33" s="183"/>
      <c r="L33" s="183"/>
      <c r="M33" s="183"/>
      <c r="N33" s="184"/>
    </row>
    <row r="34" spans="2:14" ht="19.5">
      <c r="B34" s="76"/>
      <c r="C34" s="32"/>
      <c r="D34" s="32"/>
      <c r="E34" s="32"/>
      <c r="F34" s="32"/>
      <c r="G34" s="32"/>
      <c r="H34" s="32"/>
      <c r="I34" s="32"/>
      <c r="J34" s="32"/>
      <c r="K34" s="32"/>
      <c r="L34" s="32"/>
      <c r="M34" s="32"/>
      <c r="N34" s="73"/>
    </row>
    <row r="35" spans="2:14" ht="42.75" customHeight="1">
      <c r="B35" s="173" t="s">
        <v>46</v>
      </c>
      <c r="C35" s="176" t="s">
        <v>764</v>
      </c>
      <c r="D35" s="191"/>
      <c r="E35" s="191"/>
      <c r="F35" s="191"/>
      <c r="G35" s="191"/>
      <c r="H35" s="191"/>
      <c r="I35" s="191"/>
      <c r="J35" s="191"/>
      <c r="K35" s="191"/>
      <c r="L35" s="191"/>
      <c r="M35" s="191"/>
      <c r="N35" s="192"/>
    </row>
    <row r="36" spans="2:14" ht="99.95" customHeight="1">
      <c r="B36" s="174"/>
      <c r="C36" s="102" t="s">
        <v>40</v>
      </c>
      <c r="D36" s="179" t="s">
        <v>906</v>
      </c>
      <c r="E36" s="180"/>
      <c r="F36" s="180"/>
      <c r="G36" s="180"/>
      <c r="H36" s="180"/>
      <c r="I36" s="180"/>
      <c r="J36" s="180"/>
      <c r="K36" s="180"/>
      <c r="L36" s="180"/>
      <c r="M36" s="180"/>
      <c r="N36" s="181"/>
    </row>
    <row r="37" spans="2:14" ht="19.5">
      <c r="B37" s="175"/>
      <c r="C37" s="182"/>
      <c r="D37" s="183"/>
      <c r="E37" s="183"/>
      <c r="F37" s="183"/>
      <c r="G37" s="183"/>
      <c r="H37" s="183"/>
      <c r="I37" s="183"/>
      <c r="J37" s="183"/>
      <c r="K37" s="183"/>
      <c r="L37" s="183"/>
      <c r="M37" s="183"/>
      <c r="N37" s="184"/>
    </row>
    <row r="38" spans="2:14" ht="19.5">
      <c r="B38" s="76"/>
      <c r="C38" s="32"/>
      <c r="D38" s="32"/>
      <c r="E38" s="32"/>
      <c r="F38" s="32"/>
      <c r="G38" s="32"/>
      <c r="H38" s="32"/>
      <c r="I38" s="32"/>
      <c r="J38" s="32"/>
      <c r="K38" s="32"/>
      <c r="L38" s="32"/>
      <c r="M38" s="32"/>
      <c r="N38" s="73"/>
    </row>
    <row r="39" spans="2:14" ht="19.5" customHeight="1">
      <c r="B39" s="173" t="s">
        <v>47</v>
      </c>
      <c r="C39" s="176" t="s">
        <v>48</v>
      </c>
      <c r="D39" s="191"/>
      <c r="E39" s="191"/>
      <c r="F39" s="191"/>
      <c r="G39" s="191"/>
      <c r="H39" s="191"/>
      <c r="I39" s="191"/>
      <c r="J39" s="191"/>
      <c r="K39" s="191"/>
      <c r="L39" s="191"/>
      <c r="M39" s="191"/>
      <c r="N39" s="192"/>
    </row>
    <row r="40" spans="2:14" ht="99.95" customHeight="1">
      <c r="B40" s="174"/>
      <c r="C40" s="104" t="s">
        <v>40</v>
      </c>
      <c r="D40" s="179" t="s">
        <v>49</v>
      </c>
      <c r="E40" s="180"/>
      <c r="F40" s="180"/>
      <c r="G40" s="180"/>
      <c r="H40" s="180"/>
      <c r="I40" s="180"/>
      <c r="J40" s="180"/>
      <c r="K40" s="180"/>
      <c r="L40" s="180"/>
      <c r="M40" s="180"/>
      <c r="N40" s="181"/>
    </row>
    <row r="41" spans="2:14" ht="19.5">
      <c r="B41" s="175"/>
      <c r="C41" s="183"/>
      <c r="D41" s="183"/>
      <c r="E41" s="183"/>
      <c r="F41" s="183"/>
      <c r="G41" s="183"/>
      <c r="H41" s="183"/>
      <c r="I41" s="183"/>
      <c r="J41" s="183"/>
      <c r="K41" s="183"/>
      <c r="L41" s="183"/>
      <c r="M41" s="183"/>
      <c r="N41" s="184"/>
    </row>
    <row r="42" spans="2:14" ht="19.5">
      <c r="B42" s="76"/>
      <c r="C42" s="32"/>
      <c r="D42" s="32"/>
      <c r="E42" s="32"/>
      <c r="F42" s="32"/>
      <c r="G42" s="32"/>
      <c r="H42" s="32"/>
      <c r="I42" s="32"/>
      <c r="J42" s="32"/>
      <c r="K42" s="32"/>
      <c r="L42" s="32"/>
      <c r="M42" s="32"/>
      <c r="N42" s="73"/>
    </row>
    <row r="43" spans="2:14" ht="43.5" customHeight="1">
      <c r="B43" s="185" t="s">
        <v>732</v>
      </c>
      <c r="C43" s="188" t="s">
        <v>731</v>
      </c>
      <c r="D43" s="189"/>
      <c r="E43" s="189"/>
      <c r="F43" s="189"/>
      <c r="G43" s="189"/>
      <c r="H43" s="189"/>
      <c r="I43" s="189"/>
      <c r="J43" s="189"/>
      <c r="K43" s="189"/>
      <c r="L43" s="189"/>
      <c r="M43" s="189"/>
      <c r="N43" s="190"/>
    </row>
    <row r="44" spans="2:14" ht="99.95" customHeight="1">
      <c r="B44" s="186"/>
      <c r="C44" s="104" t="s">
        <v>40</v>
      </c>
      <c r="D44" s="179" t="s">
        <v>50</v>
      </c>
      <c r="E44" s="180"/>
      <c r="F44" s="180"/>
      <c r="G44" s="180"/>
      <c r="H44" s="180"/>
      <c r="I44" s="180"/>
      <c r="J44" s="180"/>
      <c r="K44" s="180"/>
      <c r="L44" s="180"/>
      <c r="M44" s="180"/>
      <c r="N44" s="181"/>
    </row>
    <row r="45" spans="2:14" ht="19.5">
      <c r="B45" s="187"/>
      <c r="C45" s="183"/>
      <c r="D45" s="183"/>
      <c r="E45" s="183"/>
      <c r="F45" s="183"/>
      <c r="G45" s="183"/>
      <c r="H45" s="183"/>
      <c r="I45" s="183"/>
      <c r="J45" s="183"/>
      <c r="K45" s="183"/>
      <c r="L45" s="183"/>
      <c r="M45" s="183"/>
      <c r="N45" s="184"/>
    </row>
    <row r="46" spans="2:14" ht="19.5">
      <c r="B46" s="76"/>
      <c r="C46" s="32"/>
      <c r="D46" s="32"/>
      <c r="E46" s="32"/>
      <c r="F46" s="32"/>
      <c r="G46" s="32"/>
      <c r="H46" s="32"/>
      <c r="I46" s="32"/>
      <c r="J46" s="32"/>
      <c r="K46" s="32"/>
      <c r="L46" s="32"/>
      <c r="M46" s="32"/>
      <c r="N46" s="73"/>
    </row>
    <row r="47" spans="2:14" ht="45.75" customHeight="1">
      <c r="B47" s="185" t="s">
        <v>733</v>
      </c>
      <c r="C47" s="188" t="s">
        <v>761</v>
      </c>
      <c r="D47" s="189"/>
      <c r="E47" s="189"/>
      <c r="F47" s="189"/>
      <c r="G47" s="189"/>
      <c r="H47" s="189"/>
      <c r="I47" s="189"/>
      <c r="J47" s="189"/>
      <c r="K47" s="189"/>
      <c r="L47" s="189"/>
      <c r="M47" s="189"/>
      <c r="N47" s="190"/>
    </row>
    <row r="48" spans="2:14" ht="99.95" customHeight="1">
      <c r="B48" s="186"/>
      <c r="C48" s="104" t="s">
        <v>40</v>
      </c>
      <c r="D48" s="179" t="s">
        <v>51</v>
      </c>
      <c r="E48" s="180"/>
      <c r="F48" s="180"/>
      <c r="G48" s="180"/>
      <c r="H48" s="180"/>
      <c r="I48" s="180"/>
      <c r="J48" s="180"/>
      <c r="K48" s="180"/>
      <c r="L48" s="180"/>
      <c r="M48" s="180"/>
      <c r="N48" s="181"/>
    </row>
    <row r="49" spans="2:14" ht="19.5">
      <c r="B49" s="187"/>
      <c r="C49" s="183"/>
      <c r="D49" s="183"/>
      <c r="E49" s="183"/>
      <c r="F49" s="183"/>
      <c r="G49" s="183"/>
      <c r="H49" s="183"/>
      <c r="I49" s="183"/>
      <c r="J49" s="183"/>
      <c r="K49" s="183"/>
      <c r="L49" s="183"/>
      <c r="M49" s="183"/>
      <c r="N49" s="184"/>
    </row>
    <row r="50" spans="2:14" ht="19.5">
      <c r="B50" s="76"/>
      <c r="C50" s="32"/>
      <c r="D50" s="32"/>
      <c r="E50" s="32"/>
      <c r="F50" s="32"/>
      <c r="G50" s="32"/>
      <c r="H50" s="32"/>
      <c r="I50" s="32"/>
      <c r="J50" s="32"/>
      <c r="K50" s="32"/>
      <c r="L50" s="32"/>
      <c r="M50" s="32"/>
      <c r="N50" s="73"/>
    </row>
    <row r="51" spans="2:14" ht="21.75" customHeight="1">
      <c r="B51" s="173" t="s">
        <v>52</v>
      </c>
      <c r="C51" s="176" t="s">
        <v>873</v>
      </c>
      <c r="D51" s="177"/>
      <c r="E51" s="177"/>
      <c r="F51" s="177"/>
      <c r="G51" s="177"/>
      <c r="H51" s="177"/>
      <c r="I51" s="177"/>
      <c r="J51" s="177"/>
      <c r="K51" s="177"/>
      <c r="L51" s="177"/>
      <c r="M51" s="177"/>
      <c r="N51" s="178"/>
    </row>
    <row r="52" spans="2:14" ht="99.95" customHeight="1">
      <c r="B52" s="174"/>
      <c r="C52" s="104" t="s">
        <v>40</v>
      </c>
      <c r="D52" s="179" t="s">
        <v>53</v>
      </c>
      <c r="E52" s="180"/>
      <c r="F52" s="180"/>
      <c r="G52" s="180"/>
      <c r="H52" s="180"/>
      <c r="I52" s="180"/>
      <c r="J52" s="180"/>
      <c r="K52" s="180"/>
      <c r="L52" s="180"/>
      <c r="M52" s="180"/>
      <c r="N52" s="181"/>
    </row>
    <row r="53" spans="2:14" ht="19.5">
      <c r="B53" s="175"/>
      <c r="C53" s="182"/>
      <c r="D53" s="183"/>
      <c r="E53" s="183"/>
      <c r="F53" s="183"/>
      <c r="G53" s="183"/>
      <c r="H53" s="183"/>
      <c r="I53" s="183"/>
      <c r="J53" s="183"/>
      <c r="K53" s="183"/>
      <c r="L53" s="183"/>
      <c r="M53" s="183"/>
      <c r="N53" s="184"/>
    </row>
    <row r="54" spans="2:14" ht="19.5">
      <c r="B54" s="72"/>
      <c r="C54" s="101"/>
      <c r="D54" s="101"/>
      <c r="E54" s="101"/>
      <c r="F54" s="101"/>
      <c r="G54" s="101"/>
      <c r="H54" s="101"/>
      <c r="I54" s="101"/>
      <c r="J54" s="101"/>
      <c r="K54" s="101"/>
      <c r="L54" s="101"/>
      <c r="M54" s="101"/>
      <c r="N54" s="77"/>
    </row>
    <row r="55" spans="2:14" ht="63.75" customHeight="1">
      <c r="B55" s="173" t="s">
        <v>54</v>
      </c>
      <c r="C55" s="176" t="s">
        <v>762</v>
      </c>
      <c r="D55" s="177"/>
      <c r="E55" s="177"/>
      <c r="F55" s="177"/>
      <c r="G55" s="177"/>
      <c r="H55" s="177"/>
      <c r="I55" s="177"/>
      <c r="J55" s="177"/>
      <c r="K55" s="177"/>
      <c r="L55" s="177"/>
      <c r="M55" s="177"/>
      <c r="N55" s="178"/>
    </row>
    <row r="56" spans="2:14" ht="99.95" customHeight="1">
      <c r="B56" s="174"/>
      <c r="C56" s="104" t="s">
        <v>40</v>
      </c>
      <c r="D56" s="179" t="s">
        <v>55</v>
      </c>
      <c r="E56" s="180"/>
      <c r="F56" s="180"/>
      <c r="G56" s="180"/>
      <c r="H56" s="180"/>
      <c r="I56" s="180"/>
      <c r="J56" s="180"/>
      <c r="K56" s="180"/>
      <c r="L56" s="180"/>
      <c r="M56" s="180"/>
      <c r="N56" s="181"/>
    </row>
    <row r="57" spans="2:14" ht="19.5">
      <c r="B57" s="175"/>
      <c r="C57" s="182"/>
      <c r="D57" s="183"/>
      <c r="E57" s="183"/>
      <c r="F57" s="183"/>
      <c r="G57" s="183"/>
      <c r="H57" s="183"/>
      <c r="I57" s="183"/>
      <c r="J57" s="183"/>
      <c r="K57" s="183"/>
      <c r="L57" s="183"/>
      <c r="M57" s="183"/>
      <c r="N57" s="184"/>
    </row>
    <row r="58" spans="2:14" ht="19.5">
      <c r="B58" s="76"/>
      <c r="C58" s="32"/>
      <c r="D58" s="32"/>
      <c r="E58" s="32"/>
      <c r="F58" s="32"/>
      <c r="G58" s="32"/>
      <c r="H58" s="32"/>
      <c r="I58" s="32"/>
      <c r="J58" s="32"/>
      <c r="K58" s="32"/>
      <c r="L58" s="32"/>
      <c r="M58" s="32"/>
      <c r="N58" s="73"/>
    </row>
    <row r="59" spans="2:14" ht="64.5" customHeight="1">
      <c r="B59" s="173" t="s">
        <v>56</v>
      </c>
      <c r="C59" s="176" t="s">
        <v>763</v>
      </c>
      <c r="D59" s="177"/>
      <c r="E59" s="177"/>
      <c r="F59" s="177"/>
      <c r="G59" s="177"/>
      <c r="H59" s="177"/>
      <c r="I59" s="177"/>
      <c r="J59" s="177"/>
      <c r="K59" s="177"/>
      <c r="L59" s="177"/>
      <c r="M59" s="177"/>
      <c r="N59" s="178"/>
    </row>
    <row r="60" spans="2:14" ht="99.95" customHeight="1">
      <c r="B60" s="174"/>
      <c r="C60" s="104" t="s">
        <v>40</v>
      </c>
      <c r="D60" s="179" t="s">
        <v>57</v>
      </c>
      <c r="E60" s="180"/>
      <c r="F60" s="180"/>
      <c r="G60" s="180"/>
      <c r="H60" s="180"/>
      <c r="I60" s="180"/>
      <c r="J60" s="180"/>
      <c r="K60" s="180"/>
      <c r="L60" s="180"/>
      <c r="M60" s="180"/>
      <c r="N60" s="181"/>
    </row>
    <row r="61" spans="2:14" ht="19.5">
      <c r="B61" s="175"/>
      <c r="C61" s="182"/>
      <c r="D61" s="183"/>
      <c r="E61" s="183"/>
      <c r="F61" s="183"/>
      <c r="G61" s="183"/>
      <c r="H61" s="183"/>
      <c r="I61" s="183"/>
      <c r="J61" s="183"/>
      <c r="K61" s="183"/>
      <c r="L61" s="183"/>
      <c r="M61" s="183"/>
      <c r="N61" s="184"/>
    </row>
    <row r="62" spans="2:14">
      <c r="B62" s="36"/>
    </row>
    <row r="64" spans="2:14" ht="19.5">
      <c r="B64" s="79"/>
    </row>
  </sheetData>
  <mergeCells count="60">
    <mergeCell ref="A2:C2"/>
    <mergeCell ref="M2:N2"/>
    <mergeCell ref="M3:N3"/>
    <mergeCell ref="M4:N4"/>
    <mergeCell ref="M5:N5"/>
    <mergeCell ref="B6:B7"/>
    <mergeCell ref="C6:N6"/>
    <mergeCell ref="C7:N7"/>
    <mergeCell ref="B17:B19"/>
    <mergeCell ref="C17:N17"/>
    <mergeCell ref="D18:N18"/>
    <mergeCell ref="C19:N19"/>
    <mergeCell ref="B9:B11"/>
    <mergeCell ref="C9:N9"/>
    <mergeCell ref="C11:N11"/>
    <mergeCell ref="B13:B15"/>
    <mergeCell ref="C13:N13"/>
    <mergeCell ref="C15:N15"/>
    <mergeCell ref="D10:N10"/>
    <mergeCell ref="D14:N14"/>
    <mergeCell ref="B21:B23"/>
    <mergeCell ref="C21:N21"/>
    <mergeCell ref="D22:N22"/>
    <mergeCell ref="C23:N23"/>
    <mergeCell ref="B27:B29"/>
    <mergeCell ref="C27:N27"/>
    <mergeCell ref="D28:N28"/>
    <mergeCell ref="C29:N29"/>
    <mergeCell ref="B31:B33"/>
    <mergeCell ref="C31:N31"/>
    <mergeCell ref="D32:N32"/>
    <mergeCell ref="C33:N33"/>
    <mergeCell ref="B35:B37"/>
    <mergeCell ref="C35:N35"/>
    <mergeCell ref="D36:N36"/>
    <mergeCell ref="C37:N37"/>
    <mergeCell ref="B39:B41"/>
    <mergeCell ref="C39:N39"/>
    <mergeCell ref="D40:N40"/>
    <mergeCell ref="C41:N41"/>
    <mergeCell ref="B43:B45"/>
    <mergeCell ref="C43:N43"/>
    <mergeCell ref="D44:N44"/>
    <mergeCell ref="C45:N45"/>
    <mergeCell ref="B47:B49"/>
    <mergeCell ref="C47:N47"/>
    <mergeCell ref="D48:N48"/>
    <mergeCell ref="C49:N49"/>
    <mergeCell ref="B51:B53"/>
    <mergeCell ref="C51:N51"/>
    <mergeCell ref="D52:N52"/>
    <mergeCell ref="C53:N53"/>
    <mergeCell ref="B55:B57"/>
    <mergeCell ref="C55:N55"/>
    <mergeCell ref="D56:N56"/>
    <mergeCell ref="C57:N57"/>
    <mergeCell ref="B59:B61"/>
    <mergeCell ref="C59:N59"/>
    <mergeCell ref="D60:N60"/>
    <mergeCell ref="C61:N61"/>
  </mergeCells>
  <phoneticPr fontId="1"/>
  <conditionalFormatting sqref="D2">
    <cfRule type="containsText" dxfId="13" priority="1" operator="containsText" text="入力済">
      <formula>NOT(ISERROR(SEARCH("入力済",D2)))</formula>
    </cfRule>
    <cfRule type="containsText" dxfId="12" priority="2" operator="containsText" text="未入力">
      <formula>NOT(ISERROR(SEARCH("未入力",D2)))</formula>
    </cfRule>
  </conditionalFormatting>
  <pageMargins left="0.7" right="0.7" top="0.75" bottom="0.75" header="0.3" footer="0.3"/>
  <pageSetup paperSize="9" orientation="portrait" r:id="rId1"/>
  <headerFooter>
    <oddFooter>&amp;LFujitsu Restricted&amp;R©2024 Fujitsu Limited</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55B67-E97D-45B2-9841-BF93437E942A}">
  <dimension ref="A1:Q143"/>
  <sheetViews>
    <sheetView zoomScaleNormal="100" workbookViewId="0"/>
  </sheetViews>
  <sheetFormatPr defaultColWidth="9" defaultRowHeight="15.75"/>
  <cols>
    <col min="1" max="1" width="4.625" style="9" customWidth="1"/>
    <col min="2" max="2" width="15.625" style="9" customWidth="1"/>
    <col min="3" max="3" width="25.625" style="9" customWidth="1"/>
    <col min="4" max="7" width="15.625" style="9" customWidth="1"/>
    <col min="8" max="9" width="25.625" style="9" customWidth="1"/>
    <col min="10" max="10" width="18.625" style="9" customWidth="1"/>
    <col min="11" max="11" width="25.625" style="9" customWidth="1"/>
    <col min="12" max="13" width="10.625" style="9" customWidth="1"/>
    <col min="14" max="14" width="11.75" style="9" customWidth="1"/>
    <col min="15" max="15" width="11.5" style="9" customWidth="1"/>
    <col min="16" max="17" width="9" style="9"/>
    <col min="18" max="18" width="18.25" style="9" customWidth="1"/>
    <col min="19" max="16384" width="9" style="9"/>
  </cols>
  <sheetData>
    <row r="1" spans="1:10" ht="17.25" thickBot="1">
      <c r="J1" s="34" t="s">
        <v>953</v>
      </c>
    </row>
    <row r="2" spans="1:10" ht="22.5" thickTop="1" thickBot="1">
      <c r="A2" s="216" t="s">
        <v>58</v>
      </c>
      <c r="B2" s="229"/>
      <c r="C2" s="230"/>
      <c r="D2" s="57" t="str">
        <f>IF(OR(M62="",M101="",M140=""),"未入力","入力済")</f>
        <v>未入力</v>
      </c>
      <c r="E2" s="37" t="s">
        <v>59</v>
      </c>
    </row>
    <row r="3" spans="1:10" ht="16.5" thickTop="1">
      <c r="B3" s="8"/>
    </row>
    <row r="4" spans="1:10" ht="17.25" thickBot="1">
      <c r="B4" s="37" t="s">
        <v>60</v>
      </c>
    </row>
    <row r="5" spans="1:10" ht="18.75">
      <c r="B5" s="269" t="s">
        <v>61</v>
      </c>
      <c r="C5" s="270"/>
      <c r="D5" s="239" t="str">
        <f>IF('III. AIシステムの仕様情報'!C7="","",'III. AIシステムの仕様情報'!C7)</f>
        <v/>
      </c>
      <c r="E5" s="240"/>
      <c r="F5" s="240"/>
      <c r="G5" s="240"/>
      <c r="H5" s="241"/>
      <c r="J5" s="108" t="s">
        <v>33</v>
      </c>
    </row>
    <row r="6" spans="1:10" ht="18.75">
      <c r="B6" s="271" t="s">
        <v>62</v>
      </c>
      <c r="C6" s="272"/>
      <c r="D6" s="233" t="str">
        <f>IF('III. AIシステムの仕様情報'!C19="","",'III. AIシステムの仕様情報'!C19)</f>
        <v>から</v>
      </c>
      <c r="E6" s="234"/>
      <c r="F6" s="234"/>
      <c r="G6" s="234"/>
      <c r="H6" s="235"/>
      <c r="J6" s="109" t="s">
        <v>34</v>
      </c>
    </row>
    <row r="7" spans="1:10" ht="18.75">
      <c r="B7" s="271" t="s">
        <v>63</v>
      </c>
      <c r="C7" s="272"/>
      <c r="D7" s="233" t="str">
        <f>IF('III. AIシステムの仕様情報'!C23="","",'III. AIシステムの仕様情報'!C23)</f>
        <v>からことができない</v>
      </c>
      <c r="E7" s="234"/>
      <c r="F7" s="234"/>
      <c r="G7" s="234"/>
      <c r="H7" s="235"/>
      <c r="J7" s="110" t="s">
        <v>36</v>
      </c>
    </row>
    <row r="8" spans="1:10" ht="18.75">
      <c r="B8" s="271" t="s">
        <v>64</v>
      </c>
      <c r="C8" s="272"/>
      <c r="D8" s="233" t="str">
        <f>IF('III. AIシステムの仕様情報'!C29="","",'III. AIシステムの仕様情報'!C29)</f>
        <v/>
      </c>
      <c r="E8" s="234"/>
      <c r="F8" s="234"/>
      <c r="G8" s="234"/>
      <c r="H8" s="235"/>
    </row>
    <row r="9" spans="1:10" ht="18.75">
      <c r="B9" s="271" t="s">
        <v>65</v>
      </c>
      <c r="C9" s="272"/>
      <c r="D9" s="233" t="str">
        <f>IF('III. AIシステムの仕様情報'!C33="","",'III. AIシステムの仕様情報'!C33)</f>
        <v/>
      </c>
      <c r="E9" s="234"/>
      <c r="F9" s="234"/>
      <c r="G9" s="234"/>
      <c r="H9" s="235"/>
    </row>
    <row r="10" spans="1:10" ht="18.75">
      <c r="B10" s="271" t="s">
        <v>66</v>
      </c>
      <c r="C10" s="272"/>
      <c r="D10" s="233" t="str">
        <f>IF('III. AIシステムの仕様情報'!C37="","",'III. AIシステムの仕様情報'!C37)</f>
        <v/>
      </c>
      <c r="E10" s="234"/>
      <c r="F10" s="234"/>
      <c r="G10" s="234"/>
      <c r="H10" s="235"/>
    </row>
    <row r="11" spans="1:10" ht="18.75">
      <c r="B11" s="271" t="s">
        <v>67</v>
      </c>
      <c r="C11" s="272"/>
      <c r="D11" s="233" t="str">
        <f>IF('III. AIシステムの仕様情報'!C41="","",'III. AIシステムの仕様情報'!C41)</f>
        <v/>
      </c>
      <c r="E11" s="234"/>
      <c r="F11" s="234"/>
      <c r="G11" s="234"/>
      <c r="H11" s="235"/>
    </row>
    <row r="12" spans="1:10" ht="18.75">
      <c r="B12" s="271" t="s">
        <v>68</v>
      </c>
      <c r="C12" s="272"/>
      <c r="D12" s="233" t="str">
        <f>IF('III. AIシステムの仕様情報'!C49="","",'III. AIシステムの仕様情報'!C49)</f>
        <v/>
      </c>
      <c r="E12" s="234"/>
      <c r="F12" s="234"/>
      <c r="G12" s="234"/>
      <c r="H12" s="235"/>
    </row>
    <row r="13" spans="1:10" ht="18.75">
      <c r="B13" s="271" t="s">
        <v>69</v>
      </c>
      <c r="C13" s="272"/>
      <c r="D13" s="233" t="str">
        <f>IF('III. AIシステムの仕様情報'!C45="","",'III. AIシステムの仕様情報'!C45)</f>
        <v/>
      </c>
      <c r="E13" s="234"/>
      <c r="F13" s="234"/>
      <c r="G13" s="234"/>
      <c r="H13" s="235"/>
    </row>
    <row r="14" spans="1:10" ht="18.75">
      <c r="B14" s="271" t="s">
        <v>70</v>
      </c>
      <c r="C14" s="272"/>
      <c r="D14" s="233" t="str">
        <f>IF('III. AIシステムの仕様情報'!C53="","",'III. AIシステムの仕様情報'!C53)</f>
        <v/>
      </c>
      <c r="E14" s="234"/>
      <c r="F14" s="234"/>
      <c r="G14" s="234"/>
      <c r="H14" s="235"/>
    </row>
    <row r="15" spans="1:10" ht="18.75">
      <c r="B15" s="271" t="s">
        <v>54</v>
      </c>
      <c r="C15" s="272"/>
      <c r="D15" s="233" t="str">
        <f>IF('III. AIシステムの仕様情報'!C57="","",'III. AIシステムの仕様情報'!C57)</f>
        <v/>
      </c>
      <c r="E15" s="234"/>
      <c r="F15" s="234"/>
      <c r="G15" s="234"/>
      <c r="H15" s="235"/>
    </row>
    <row r="16" spans="1:10" ht="19.5" thickBot="1">
      <c r="B16" s="273" t="s">
        <v>71</v>
      </c>
      <c r="C16" s="274"/>
      <c r="D16" s="236" t="str">
        <f>IF('III. AIシステムの仕様情報'!C61="","",'III. AIシステムの仕様情報'!C61)</f>
        <v/>
      </c>
      <c r="E16" s="237"/>
      <c r="F16" s="237"/>
      <c r="G16" s="237"/>
      <c r="H16" s="238"/>
    </row>
    <row r="18" spans="1:16" ht="17.25" thickBot="1">
      <c r="B18" s="37" t="s">
        <v>72</v>
      </c>
    </row>
    <row r="19" spans="1:16" ht="308.25" customHeight="1" thickBot="1">
      <c r="C19" s="242" t="s">
        <v>880</v>
      </c>
      <c r="D19" s="275"/>
      <c r="E19" s="275"/>
      <c r="F19" s="275"/>
      <c r="G19" s="275"/>
      <c r="H19" s="275"/>
      <c r="I19" s="276"/>
    </row>
    <row r="20" spans="1:16">
      <c r="C20" s="8"/>
    </row>
    <row r="21" spans="1:16" ht="16.5">
      <c r="B21" s="37" t="s">
        <v>73</v>
      </c>
      <c r="C21" s="38" t="s">
        <v>74</v>
      </c>
      <c r="E21" s="10" t="s">
        <v>728</v>
      </c>
      <c r="G21" s="15"/>
      <c r="H21" s="15"/>
    </row>
    <row r="22" spans="1:16">
      <c r="B22" s="8"/>
      <c r="C22" s="39" t="s">
        <v>75</v>
      </c>
      <c r="D22" s="13"/>
      <c r="E22" s="14" t="s">
        <v>729</v>
      </c>
      <c r="F22" s="14"/>
      <c r="G22" s="15"/>
      <c r="H22" s="15"/>
    </row>
    <row r="23" spans="1:16">
      <c r="B23" s="8"/>
      <c r="C23" s="39" t="s">
        <v>76</v>
      </c>
      <c r="D23" s="13"/>
      <c r="E23" s="14" t="s">
        <v>730</v>
      </c>
      <c r="F23" s="14"/>
      <c r="G23" s="15"/>
      <c r="H23" s="15"/>
    </row>
    <row r="24" spans="1:16">
      <c r="B24" s="8"/>
      <c r="C24" s="123" t="s">
        <v>725</v>
      </c>
      <c r="D24" s="13"/>
      <c r="E24" s="14"/>
      <c r="F24" s="14"/>
      <c r="G24" s="15"/>
      <c r="H24" s="15"/>
    </row>
    <row r="26" spans="1:16" ht="19.5">
      <c r="A26" s="43"/>
      <c r="B26" s="44" t="s">
        <v>77</v>
      </c>
      <c r="C26" s="43"/>
      <c r="D26" s="49"/>
      <c r="E26" s="1"/>
      <c r="F26" s="1"/>
      <c r="G26" s="1"/>
      <c r="H26" s="1"/>
      <c r="I26" s="1"/>
      <c r="J26" s="1"/>
      <c r="K26" s="1"/>
      <c r="L26" s="1"/>
      <c r="M26" s="1"/>
      <c r="N26" s="1"/>
    </row>
    <row r="27" spans="1:16" ht="16.5">
      <c r="A27" s="42"/>
      <c r="B27" s="40"/>
      <c r="D27" s="1"/>
      <c r="E27" s="1"/>
      <c r="F27" s="1"/>
      <c r="G27" s="1"/>
      <c r="H27" s="1"/>
      <c r="I27" s="1"/>
      <c r="J27" s="1"/>
      <c r="K27" s="1"/>
      <c r="L27" s="1"/>
      <c r="M27" s="1"/>
      <c r="N27" s="1"/>
      <c r="O27" s="1"/>
      <c r="P27" s="1"/>
    </row>
    <row r="28" spans="1:16" ht="17.25" thickBot="1">
      <c r="A28" s="42"/>
      <c r="B28" s="40" t="s">
        <v>78</v>
      </c>
      <c r="E28" s="1"/>
      <c r="F28" s="1"/>
      <c r="G28" s="1"/>
      <c r="H28" s="1"/>
      <c r="I28" s="1"/>
      <c r="J28" s="1"/>
      <c r="K28" s="1"/>
      <c r="L28" s="1"/>
      <c r="M28" s="1"/>
      <c r="N28" s="1"/>
      <c r="O28" s="1"/>
      <c r="P28" s="1"/>
    </row>
    <row r="29" spans="1:16" ht="38.1" customHeight="1" thickBot="1">
      <c r="A29" s="42"/>
      <c r="C29" s="242" t="s">
        <v>768</v>
      </c>
      <c r="D29" s="243"/>
      <c r="E29" s="243"/>
      <c r="F29" s="243"/>
      <c r="G29" s="243"/>
      <c r="H29" s="243"/>
      <c r="I29" s="244"/>
      <c r="J29" s="2"/>
      <c r="K29" s="2"/>
      <c r="L29" s="2"/>
      <c r="M29" s="2"/>
      <c r="N29" s="2"/>
      <c r="O29" s="2"/>
    </row>
    <row r="30" spans="1:16">
      <c r="A30" s="42"/>
      <c r="C30" s="1"/>
      <c r="D30" s="2"/>
      <c r="E30" s="2"/>
      <c r="F30" s="2"/>
      <c r="G30" s="2"/>
      <c r="H30" s="2"/>
      <c r="I30" s="2"/>
      <c r="J30" s="2"/>
      <c r="K30" s="2"/>
      <c r="L30" s="2"/>
      <c r="M30" s="2"/>
      <c r="N30" s="2"/>
      <c r="O30" s="2"/>
      <c r="P30" s="2"/>
    </row>
    <row r="31" spans="1:16" ht="39.950000000000003" customHeight="1">
      <c r="A31" s="42"/>
      <c r="B31" s="227" t="s">
        <v>79</v>
      </c>
      <c r="C31" s="228"/>
      <c r="D31" s="228"/>
      <c r="E31" s="228"/>
      <c r="F31" s="228"/>
      <c r="G31" s="228"/>
      <c r="H31" s="228"/>
      <c r="I31" s="228"/>
      <c r="J31" s="1"/>
      <c r="K31" s="1"/>
      <c r="L31" s="1"/>
      <c r="M31" s="1"/>
      <c r="N31" s="1"/>
      <c r="O31" s="1"/>
      <c r="P31" s="1"/>
    </row>
    <row r="32" spans="1:16" customFormat="1" ht="18.75">
      <c r="A32" s="45"/>
      <c r="B32" s="9"/>
    </row>
    <row r="33" spans="1:17" customFormat="1" ht="19.5" thickBot="1">
      <c r="A33" s="45"/>
      <c r="B33" s="37" t="s">
        <v>80</v>
      </c>
    </row>
    <row r="34" spans="1:17" ht="240" customHeight="1" thickBot="1">
      <c r="A34" s="42"/>
      <c r="C34" s="242" t="s">
        <v>765</v>
      </c>
      <c r="D34" s="277"/>
      <c r="E34" s="277"/>
      <c r="F34" s="277"/>
      <c r="G34" s="277"/>
      <c r="H34" s="277"/>
      <c r="I34" s="278"/>
      <c r="J34" s="1"/>
      <c r="K34" s="1"/>
      <c r="L34" s="1"/>
      <c r="M34" s="1"/>
      <c r="N34" s="1"/>
      <c r="O34" s="1"/>
    </row>
    <row r="35" spans="1:17" customFormat="1" ht="19.5" thickBot="1">
      <c r="A35" s="45"/>
      <c r="B35" s="37" t="s">
        <v>81</v>
      </c>
    </row>
    <row r="36" spans="1:17" ht="129.94999999999999" customHeight="1" thickBot="1">
      <c r="A36" s="42"/>
      <c r="C36" s="242" t="s">
        <v>735</v>
      </c>
      <c r="D36" s="246"/>
      <c r="E36" s="246"/>
      <c r="F36" s="246"/>
      <c r="G36" s="246"/>
      <c r="H36" s="246"/>
      <c r="I36" s="247"/>
      <c r="J36" s="1"/>
      <c r="K36" s="1"/>
      <c r="L36" s="1"/>
      <c r="M36" s="1"/>
      <c r="N36" s="1"/>
      <c r="O36" s="1"/>
      <c r="P36" s="1"/>
    </row>
    <row r="37" spans="1:17" customFormat="1" ht="19.5" thickBot="1">
      <c r="A37" s="45"/>
      <c r="B37" s="37" t="s">
        <v>82</v>
      </c>
    </row>
    <row r="38" spans="1:17" ht="45" customHeight="1" thickBot="1">
      <c r="A38" s="42"/>
      <c r="C38" s="242" t="s">
        <v>881</v>
      </c>
      <c r="D38" s="246"/>
      <c r="E38" s="246"/>
      <c r="F38" s="246"/>
      <c r="G38" s="246"/>
      <c r="H38" s="246"/>
      <c r="I38" s="247"/>
    </row>
    <row r="39" spans="1:17">
      <c r="A39" s="42"/>
      <c r="B39" s="17"/>
      <c r="L39" s="47" t="s">
        <v>83</v>
      </c>
    </row>
    <row r="40" spans="1:17" ht="31.5">
      <c r="A40" s="85"/>
      <c r="B40" s="60" t="s">
        <v>84</v>
      </c>
      <c r="C40" s="60" t="s">
        <v>85</v>
      </c>
      <c r="D40" s="62" t="s">
        <v>86</v>
      </c>
      <c r="E40" s="60" t="s">
        <v>87</v>
      </c>
      <c r="F40" s="60" t="s">
        <v>88</v>
      </c>
      <c r="G40" s="60" t="s">
        <v>89</v>
      </c>
      <c r="H40" s="60" t="s">
        <v>90</v>
      </c>
      <c r="I40" s="80" t="s">
        <v>91</v>
      </c>
      <c r="J40" s="231" t="s">
        <v>92</v>
      </c>
      <c r="K40" s="232"/>
      <c r="L40" s="81" t="s">
        <v>93</v>
      </c>
      <c r="M40" s="60" t="s">
        <v>94</v>
      </c>
    </row>
    <row r="41" spans="1:17" ht="19.5">
      <c r="A41" s="86"/>
      <c r="B41" s="261" t="str">
        <f>$D$5</f>
        <v/>
      </c>
      <c r="C41" s="248" t="s">
        <v>95</v>
      </c>
      <c r="D41" s="245" t="s">
        <v>96</v>
      </c>
      <c r="E41" s="268" t="str">
        <f>$D$5</f>
        <v/>
      </c>
      <c r="F41" s="245" t="s">
        <v>97</v>
      </c>
      <c r="G41" s="250" t="str">
        <f>IF($D$12 = "", "", _xlfn.CONCAT($D$12, " (", $B$12, ")"))</f>
        <v/>
      </c>
      <c r="H41" s="253" t="str">
        <f>$D$7</f>
        <v>からことができない</v>
      </c>
      <c r="I41" s="256"/>
      <c r="J41" s="63" t="s">
        <v>98</v>
      </c>
      <c r="K41" s="21" t="s">
        <v>301</v>
      </c>
      <c r="L41" s="121"/>
      <c r="M41" s="249" t="str">
        <f>IF(OR(L41="",L42="",L43="",L44=""),"",IF(OR(L41="大",L42="大",L43="大",L44="大",L41="不明",L42="不明",L43="不明",L44="不明"),"大",IF(OR(L41="中",L42="中",L43="中",L44="中"),"中",IF(OR(L41="小",L42="小",L43="小",L44="小"),"小","無"))))</f>
        <v/>
      </c>
      <c r="N41" s="12"/>
      <c r="O41" s="12"/>
      <c r="P41" s="12"/>
      <c r="Q41" s="12"/>
    </row>
    <row r="42" spans="1:17" ht="19.5">
      <c r="A42" s="86"/>
      <c r="B42" s="261"/>
      <c r="C42" s="248"/>
      <c r="D42" s="245"/>
      <c r="E42" s="268"/>
      <c r="F42" s="245"/>
      <c r="G42" s="254"/>
      <c r="H42" s="253"/>
      <c r="I42" s="256"/>
      <c r="J42" s="63" t="s">
        <v>99</v>
      </c>
      <c r="K42" s="21" t="s">
        <v>301</v>
      </c>
      <c r="L42" s="124"/>
      <c r="M42" s="249"/>
    </row>
    <row r="43" spans="1:17" ht="19.5">
      <c r="A43" s="86"/>
      <c r="B43" s="261"/>
      <c r="C43" s="248"/>
      <c r="D43" s="245"/>
      <c r="E43" s="268"/>
      <c r="F43" s="245"/>
      <c r="G43" s="254"/>
      <c r="H43" s="253"/>
      <c r="I43" s="256"/>
      <c r="J43" s="63" t="s">
        <v>100</v>
      </c>
      <c r="K43" s="21" t="s">
        <v>301</v>
      </c>
      <c r="L43" s="124"/>
      <c r="M43" s="249"/>
    </row>
    <row r="44" spans="1:17" ht="19.5">
      <c r="A44" s="86"/>
      <c r="B44" s="261"/>
      <c r="C44" s="248"/>
      <c r="D44" s="245"/>
      <c r="E44" s="268"/>
      <c r="F44" s="245"/>
      <c r="G44" s="255"/>
      <c r="H44" s="253"/>
      <c r="I44" s="256"/>
      <c r="J44" s="63" t="s">
        <v>101</v>
      </c>
      <c r="K44" s="21" t="s">
        <v>301</v>
      </c>
      <c r="L44" s="124"/>
      <c r="M44" s="249"/>
    </row>
    <row r="45" spans="1:17" ht="19.5">
      <c r="A45" s="86"/>
      <c r="B45" s="261" t="str">
        <f>$D$5</f>
        <v/>
      </c>
      <c r="C45" s="248" t="s">
        <v>95</v>
      </c>
      <c r="D45" s="245" t="s">
        <v>96</v>
      </c>
      <c r="E45" s="268" t="str">
        <f>$D$5</f>
        <v/>
      </c>
      <c r="F45" s="245" t="s">
        <v>97</v>
      </c>
      <c r="G45" s="250" t="str">
        <f>IF($D$13 = "", "", _xlfn.CONCAT($D$13, " (", $B$13, ")"))</f>
        <v/>
      </c>
      <c r="H45" s="253" t="str">
        <f>$D$7</f>
        <v>からことができない</v>
      </c>
      <c r="I45" s="256"/>
      <c r="J45" s="63" t="s">
        <v>98</v>
      </c>
      <c r="K45" s="21" t="s">
        <v>301</v>
      </c>
      <c r="L45" s="124"/>
      <c r="M45" s="249" t="str">
        <f>IF(OR(L45="",L46="",L47="",L48=""),"",IF(OR(L45="大",L46="大",L47="大",L48="大",L45="不明",L46="不明",L47="不明",L48="不明"),"大",IF(OR(L45="中",L46="中",L47="中",L48="中"),"中",IF(OR(L45="小",L46="小",L47="小",L48="小"),"小","無"))))</f>
        <v/>
      </c>
      <c r="N45" s="12"/>
      <c r="O45" s="12"/>
      <c r="P45" s="12"/>
    </row>
    <row r="46" spans="1:17" ht="19.5">
      <c r="A46" s="86"/>
      <c r="B46" s="261"/>
      <c r="C46" s="248"/>
      <c r="D46" s="245"/>
      <c r="E46" s="268"/>
      <c r="F46" s="245"/>
      <c r="G46" s="254"/>
      <c r="H46" s="253"/>
      <c r="I46" s="256"/>
      <c r="J46" s="63" t="s">
        <v>99</v>
      </c>
      <c r="K46" s="21" t="s">
        <v>301</v>
      </c>
      <c r="L46" s="124"/>
      <c r="M46" s="249"/>
    </row>
    <row r="47" spans="1:17" ht="19.5">
      <c r="A47" s="86"/>
      <c r="B47" s="261"/>
      <c r="C47" s="248"/>
      <c r="D47" s="245"/>
      <c r="E47" s="268"/>
      <c r="F47" s="245"/>
      <c r="G47" s="254"/>
      <c r="H47" s="253"/>
      <c r="I47" s="256"/>
      <c r="J47" s="63" t="s">
        <v>100</v>
      </c>
      <c r="K47" s="21" t="s">
        <v>301</v>
      </c>
      <c r="L47" s="124"/>
      <c r="M47" s="249"/>
    </row>
    <row r="48" spans="1:17" ht="19.5">
      <c r="A48" s="86"/>
      <c r="B48" s="261"/>
      <c r="C48" s="248"/>
      <c r="D48" s="245"/>
      <c r="E48" s="268"/>
      <c r="F48" s="245"/>
      <c r="G48" s="255"/>
      <c r="H48" s="253"/>
      <c r="I48" s="256"/>
      <c r="J48" s="63" t="s">
        <v>101</v>
      </c>
      <c r="K48" s="21" t="s">
        <v>301</v>
      </c>
      <c r="L48" s="124"/>
      <c r="M48" s="249"/>
    </row>
    <row r="49" spans="1:16" ht="19.5">
      <c r="A49" s="86"/>
      <c r="B49" s="261" t="str">
        <f t="shared" ref="B49" si="0">$D$5</f>
        <v/>
      </c>
      <c r="C49" s="248" t="s">
        <v>95</v>
      </c>
      <c r="D49" s="245" t="s">
        <v>96</v>
      </c>
      <c r="E49" s="268" t="str">
        <f>$D$5</f>
        <v/>
      </c>
      <c r="F49" s="245" t="s">
        <v>97</v>
      </c>
      <c r="G49" s="250" t="str">
        <f>IF($D$8 = "", "", _xlfn.CONCAT($D$8, " (", $B$8, ")"))</f>
        <v/>
      </c>
      <c r="H49" s="253" t="str">
        <f t="shared" ref="H49" si="1">$D$7</f>
        <v>からことができない</v>
      </c>
      <c r="I49" s="256"/>
      <c r="J49" s="63" t="s">
        <v>98</v>
      </c>
      <c r="K49" s="21" t="s">
        <v>301</v>
      </c>
      <c r="L49" s="124"/>
      <c r="M49" s="249" t="str">
        <f>IF(OR(L49="",L50="",L51="",L52=""),"",IF(OR(L49="大",L50="大",L51="大",L52="大",L49="不明",L50="不明",L51="不明",L52="不明"),"大",IF(OR(L49="中",L50="中",L51="中",L52="中"),"中",IF(OR(L49="小",L50="小",L51="小",L52="小"),"小","無"))))</f>
        <v/>
      </c>
      <c r="N49" s="12"/>
      <c r="O49" s="12"/>
      <c r="P49" s="12"/>
    </row>
    <row r="50" spans="1:16" ht="19.5">
      <c r="A50" s="86"/>
      <c r="B50" s="261"/>
      <c r="C50" s="248"/>
      <c r="D50" s="245"/>
      <c r="E50" s="268"/>
      <c r="F50" s="245"/>
      <c r="G50" s="254"/>
      <c r="H50" s="253"/>
      <c r="I50" s="256"/>
      <c r="J50" s="63" t="s">
        <v>99</v>
      </c>
      <c r="K50" s="21" t="s">
        <v>301</v>
      </c>
      <c r="L50" s="124"/>
      <c r="M50" s="249"/>
    </row>
    <row r="51" spans="1:16" ht="19.5">
      <c r="A51" s="86"/>
      <c r="B51" s="261"/>
      <c r="C51" s="248"/>
      <c r="D51" s="245"/>
      <c r="E51" s="268"/>
      <c r="F51" s="245"/>
      <c r="G51" s="254"/>
      <c r="H51" s="253"/>
      <c r="I51" s="256"/>
      <c r="J51" s="63" t="s">
        <v>100</v>
      </c>
      <c r="K51" s="21" t="s">
        <v>301</v>
      </c>
      <c r="L51" s="124"/>
      <c r="M51" s="249"/>
    </row>
    <row r="52" spans="1:16" ht="19.5">
      <c r="A52" s="86"/>
      <c r="B52" s="261"/>
      <c r="C52" s="248"/>
      <c r="D52" s="245"/>
      <c r="E52" s="268"/>
      <c r="F52" s="245"/>
      <c r="G52" s="255"/>
      <c r="H52" s="253"/>
      <c r="I52" s="256"/>
      <c r="J52" s="63" t="s">
        <v>101</v>
      </c>
      <c r="K52" s="21" t="s">
        <v>301</v>
      </c>
      <c r="L52" s="124"/>
      <c r="M52" s="249"/>
    </row>
    <row r="53" spans="1:16" ht="19.5">
      <c r="A53" s="86"/>
      <c r="B53" s="261" t="str">
        <f t="shared" ref="B53" si="2">$D$5</f>
        <v/>
      </c>
      <c r="C53" s="248" t="s">
        <v>95</v>
      </c>
      <c r="D53" s="245" t="s">
        <v>96</v>
      </c>
      <c r="E53" s="268" t="str">
        <f>$D$5</f>
        <v/>
      </c>
      <c r="F53" s="245" t="s">
        <v>97</v>
      </c>
      <c r="G53" s="250" t="str">
        <f>IF($D$11 = "", "", _xlfn.CONCAT($D$11, " (", $B$11, ")"))</f>
        <v/>
      </c>
      <c r="H53" s="253" t="str">
        <f t="shared" ref="H53" si="3">$D$7</f>
        <v>からことができない</v>
      </c>
      <c r="I53" s="256"/>
      <c r="J53" s="63" t="s">
        <v>98</v>
      </c>
      <c r="K53" s="21" t="s">
        <v>301</v>
      </c>
      <c r="L53" s="124"/>
      <c r="M53" s="249" t="str">
        <f>IF(OR(L53="",L54="",L55="",L56=""),"",IF(OR(L53="大",L54="大",L55="大",L56="大",L53="不明",L54="不明",L55="不明",L56="不明"),"大",IF(OR(L53="中",L54="中",L55="中",L56="中"),"中",IF(OR(L53="小",L54="小",L55="小",L56="小"),"小","無"))))</f>
        <v/>
      </c>
      <c r="N53" s="12"/>
      <c r="O53" s="12"/>
      <c r="P53" s="12"/>
    </row>
    <row r="54" spans="1:16" ht="19.5">
      <c r="A54" s="86"/>
      <c r="B54" s="261"/>
      <c r="C54" s="248"/>
      <c r="D54" s="245"/>
      <c r="E54" s="268"/>
      <c r="F54" s="245"/>
      <c r="G54" s="254"/>
      <c r="H54" s="253"/>
      <c r="I54" s="256"/>
      <c r="J54" s="63" t="s">
        <v>99</v>
      </c>
      <c r="K54" s="21" t="s">
        <v>301</v>
      </c>
      <c r="L54" s="124"/>
      <c r="M54" s="249"/>
    </row>
    <row r="55" spans="1:16" ht="19.5">
      <c r="A55" s="86"/>
      <c r="B55" s="261"/>
      <c r="C55" s="248"/>
      <c r="D55" s="245"/>
      <c r="E55" s="268"/>
      <c r="F55" s="245"/>
      <c r="G55" s="254"/>
      <c r="H55" s="253"/>
      <c r="I55" s="256"/>
      <c r="J55" s="63" t="s">
        <v>100</v>
      </c>
      <c r="K55" s="21" t="s">
        <v>301</v>
      </c>
      <c r="L55" s="124"/>
      <c r="M55" s="249"/>
    </row>
    <row r="56" spans="1:16" ht="19.5">
      <c r="A56" s="86"/>
      <c r="B56" s="261"/>
      <c r="C56" s="248"/>
      <c r="D56" s="245"/>
      <c r="E56" s="268"/>
      <c r="F56" s="245"/>
      <c r="G56" s="255"/>
      <c r="H56" s="253"/>
      <c r="I56" s="256"/>
      <c r="J56" s="63" t="s">
        <v>101</v>
      </c>
      <c r="K56" s="21" t="s">
        <v>301</v>
      </c>
      <c r="L56" s="124"/>
      <c r="M56" s="249"/>
    </row>
    <row r="57" spans="1:16" ht="19.5">
      <c r="A57" s="86"/>
      <c r="B57" s="261" t="str">
        <f t="shared" ref="B57" si="4">$D$5</f>
        <v/>
      </c>
      <c r="C57" s="262" t="s">
        <v>95</v>
      </c>
      <c r="D57" s="265" t="s">
        <v>96</v>
      </c>
      <c r="E57" s="268" t="str">
        <f>$D$5</f>
        <v/>
      </c>
      <c r="F57" s="265" t="s">
        <v>97</v>
      </c>
      <c r="G57" s="250" t="str">
        <f>IF($D$16 = "", "", _xlfn.CONCAT($D$16, " (", $B$16, ")"))</f>
        <v/>
      </c>
      <c r="H57" s="253" t="str">
        <f t="shared" ref="H57" si="5">$D$7</f>
        <v>からことができない</v>
      </c>
      <c r="I57" s="257"/>
      <c r="J57" s="63" t="s">
        <v>98</v>
      </c>
      <c r="K57" s="21" t="s">
        <v>301</v>
      </c>
      <c r="L57" s="124"/>
      <c r="M57" s="249" t="str">
        <f>IF(OR(L57="",L58="",L59="",L60=""),"",IF(OR(L57="大",L58="大",L59="大",L60="大",L57="不明",L58="不明",L59="不明",L60="不明"),"大",IF(OR(L57="中",L58="中",L59="中",L60="中"),"中",IF(OR(L57="小",L58="小",L59="小",L60="小"),"小","無"))))</f>
        <v/>
      </c>
      <c r="N57" s="12"/>
      <c r="O57" s="12"/>
      <c r="P57" s="12"/>
    </row>
    <row r="58" spans="1:16" ht="19.5">
      <c r="A58" s="86"/>
      <c r="B58" s="261"/>
      <c r="C58" s="263"/>
      <c r="D58" s="266"/>
      <c r="E58" s="268"/>
      <c r="F58" s="266"/>
      <c r="G58" s="254"/>
      <c r="H58" s="253"/>
      <c r="I58" s="258"/>
      <c r="J58" s="63" t="s">
        <v>99</v>
      </c>
      <c r="K58" s="21" t="s">
        <v>301</v>
      </c>
      <c r="L58" s="124"/>
      <c r="M58" s="249"/>
    </row>
    <row r="59" spans="1:16" ht="19.5">
      <c r="A59" s="86"/>
      <c r="B59" s="261"/>
      <c r="C59" s="263"/>
      <c r="D59" s="266"/>
      <c r="E59" s="268"/>
      <c r="F59" s="266"/>
      <c r="G59" s="254"/>
      <c r="H59" s="253"/>
      <c r="I59" s="258"/>
      <c r="J59" s="63" t="s">
        <v>100</v>
      </c>
      <c r="K59" s="21" t="s">
        <v>301</v>
      </c>
      <c r="L59" s="124"/>
      <c r="M59" s="249"/>
    </row>
    <row r="60" spans="1:16" ht="19.5">
      <c r="A60" s="86"/>
      <c r="B60" s="261"/>
      <c r="C60" s="264"/>
      <c r="D60" s="267"/>
      <c r="E60" s="268"/>
      <c r="F60" s="267"/>
      <c r="G60" s="255"/>
      <c r="H60" s="253"/>
      <c r="I60" s="259"/>
      <c r="J60" s="63" t="s">
        <v>101</v>
      </c>
      <c r="K60" s="21" t="s">
        <v>301</v>
      </c>
      <c r="L60" s="124"/>
      <c r="M60" s="249"/>
    </row>
    <row r="61" spans="1:16">
      <c r="L61" s="41"/>
      <c r="M61" s="41"/>
    </row>
    <row r="62" spans="1:16">
      <c r="L62" s="107" t="s">
        <v>102</v>
      </c>
      <c r="M62" s="106" t="str">
        <f>IF(COUNTIF(M41:M61, "大") &gt; 0, "大", IF(COUNTIF(M41:M61, "中") &gt; 0, "中", IF(COUNTIF(M41:M61, "小") &gt; 0, "小", IF(COUNTIF(M41:M61, "無") &gt; 0, "無", ""))))</f>
        <v/>
      </c>
    </row>
    <row r="64" spans="1:16" ht="19.5">
      <c r="A64" s="42"/>
      <c r="B64" s="44" t="s">
        <v>103</v>
      </c>
      <c r="C64" s="49"/>
      <c r="D64" s="49"/>
      <c r="E64" s="49"/>
      <c r="F64" s="1"/>
      <c r="G64" s="1"/>
      <c r="H64" s="1"/>
      <c r="I64" s="1"/>
      <c r="J64" s="1"/>
      <c r="K64" s="1"/>
      <c r="L64" s="1"/>
      <c r="M64" s="1"/>
    </row>
    <row r="65" spans="1:16" ht="19.5">
      <c r="A65" s="42"/>
      <c r="B65" s="48"/>
      <c r="C65" s="1"/>
      <c r="D65" s="1"/>
      <c r="E65" s="1"/>
      <c r="F65" s="1"/>
      <c r="G65" s="1"/>
      <c r="H65" s="1"/>
      <c r="I65" s="1"/>
      <c r="J65" s="1"/>
      <c r="K65" s="1"/>
      <c r="L65" s="1"/>
      <c r="M65" s="1"/>
      <c r="N65" s="1"/>
      <c r="O65" s="1"/>
    </row>
    <row r="66" spans="1:16" ht="17.25" thickBot="1">
      <c r="A66" s="42"/>
      <c r="B66" s="40" t="s">
        <v>78</v>
      </c>
      <c r="D66" s="1"/>
      <c r="E66" s="1"/>
      <c r="F66" s="1"/>
      <c r="G66" s="1"/>
      <c r="H66" s="1"/>
      <c r="I66" s="1"/>
      <c r="J66" s="1"/>
      <c r="K66" s="1"/>
      <c r="L66" s="1"/>
      <c r="M66" s="1"/>
      <c r="N66" s="1"/>
      <c r="O66" s="1"/>
    </row>
    <row r="67" spans="1:16" ht="99.95" customHeight="1" thickBot="1">
      <c r="A67" s="42"/>
      <c r="B67" s="1"/>
      <c r="C67" s="242" t="s">
        <v>769</v>
      </c>
      <c r="D67" s="243"/>
      <c r="E67" s="243"/>
      <c r="F67" s="243"/>
      <c r="G67" s="243"/>
      <c r="H67" s="243"/>
      <c r="I67" s="244"/>
      <c r="J67" s="2"/>
      <c r="K67" s="2"/>
      <c r="L67" s="2"/>
      <c r="M67" s="2"/>
      <c r="N67" s="2"/>
      <c r="O67" s="2"/>
    </row>
    <row r="68" spans="1:16">
      <c r="A68" s="42"/>
      <c r="B68" s="1"/>
      <c r="C68" s="2"/>
      <c r="D68" s="2"/>
      <c r="E68" s="2"/>
      <c r="F68" s="2"/>
      <c r="G68" s="2"/>
      <c r="H68" s="2"/>
      <c r="I68" s="2"/>
      <c r="J68" s="2"/>
      <c r="K68" s="2"/>
      <c r="L68" s="2"/>
      <c r="M68" s="2"/>
      <c r="N68" s="2"/>
      <c r="O68" s="2"/>
    </row>
    <row r="69" spans="1:16" ht="39.950000000000003" customHeight="1">
      <c r="A69" s="42"/>
      <c r="B69" s="227" t="s">
        <v>79</v>
      </c>
      <c r="C69" s="228"/>
      <c r="D69" s="228"/>
      <c r="E69" s="228"/>
      <c r="F69" s="228"/>
      <c r="G69" s="228"/>
      <c r="H69" s="228"/>
      <c r="I69" s="228"/>
      <c r="J69" s="1"/>
      <c r="K69" s="1"/>
      <c r="L69" s="1"/>
      <c r="M69" s="1"/>
      <c r="N69" s="1"/>
      <c r="O69" s="1"/>
      <c r="P69" s="1"/>
    </row>
    <row r="70" spans="1:16">
      <c r="A70" s="42"/>
      <c r="B70" s="1"/>
      <c r="C70" s="2"/>
      <c r="D70" s="2"/>
      <c r="E70" s="2"/>
      <c r="F70" s="2"/>
      <c r="G70" s="2"/>
      <c r="H70" s="2"/>
      <c r="I70" s="2"/>
      <c r="J70" s="2"/>
      <c r="K70" s="2"/>
      <c r="L70" s="2"/>
      <c r="M70" s="2"/>
      <c r="N70" s="2"/>
      <c r="O70" s="2"/>
    </row>
    <row r="71" spans="1:16" ht="19.5" thickBot="1">
      <c r="A71" s="42"/>
      <c r="B71" s="37" t="s">
        <v>80</v>
      </c>
      <c r="C71"/>
      <c r="D71"/>
      <c r="E71"/>
      <c r="F71"/>
      <c r="G71"/>
      <c r="H71"/>
      <c r="I71"/>
      <c r="J71" s="2"/>
      <c r="K71" s="2"/>
      <c r="L71" s="2"/>
      <c r="M71" s="2"/>
      <c r="N71" s="2"/>
      <c r="O71" s="2"/>
    </row>
    <row r="72" spans="1:16" ht="228.75" customHeight="1" thickBot="1">
      <c r="A72" s="42"/>
      <c r="C72" s="224" t="s">
        <v>766</v>
      </c>
      <c r="D72" s="225"/>
      <c r="E72" s="225"/>
      <c r="F72" s="225"/>
      <c r="G72" s="225"/>
      <c r="H72" s="225"/>
      <c r="I72" s="226"/>
      <c r="J72" s="2"/>
      <c r="K72" s="2"/>
      <c r="L72" s="2"/>
      <c r="M72" s="2"/>
      <c r="N72" s="2"/>
      <c r="O72" s="2"/>
    </row>
    <row r="73" spans="1:16" customFormat="1" ht="19.5" thickBot="1">
      <c r="A73" s="45"/>
      <c r="B73" s="37" t="s">
        <v>81</v>
      </c>
    </row>
    <row r="74" spans="1:16" ht="139.5" customHeight="1" thickBot="1">
      <c r="A74" s="42"/>
      <c r="B74" s="1"/>
      <c r="C74" s="242" t="s">
        <v>736</v>
      </c>
      <c r="D74" s="246"/>
      <c r="E74" s="246"/>
      <c r="F74" s="246"/>
      <c r="G74" s="246"/>
      <c r="H74" s="246"/>
      <c r="I74" s="247"/>
      <c r="J74" s="1"/>
      <c r="K74" s="1"/>
      <c r="L74" s="1"/>
      <c r="M74" s="1"/>
      <c r="N74" s="1"/>
      <c r="O74" s="1"/>
    </row>
    <row r="75" spans="1:16" customFormat="1" ht="19.5" thickBot="1">
      <c r="A75" s="45"/>
      <c r="B75" s="37" t="s">
        <v>82</v>
      </c>
    </row>
    <row r="76" spans="1:16" ht="48.75" customHeight="1" thickBot="1">
      <c r="A76" s="54"/>
      <c r="B76" s="1"/>
      <c r="C76" s="242" t="s">
        <v>882</v>
      </c>
      <c r="D76" s="246"/>
      <c r="E76" s="246"/>
      <c r="F76" s="246"/>
      <c r="G76" s="246"/>
      <c r="H76" s="246"/>
      <c r="I76" s="247"/>
    </row>
    <row r="77" spans="1:16" ht="19.5">
      <c r="A77" s="84"/>
      <c r="L77" s="18" t="s">
        <v>83</v>
      </c>
    </row>
    <row r="78" spans="1:16" ht="19.5">
      <c r="A78" s="84"/>
      <c r="B78" s="10"/>
      <c r="C78" s="17"/>
      <c r="E78" s="27" t="s">
        <v>907</v>
      </c>
    </row>
    <row r="79" spans="1:16" ht="31.5" customHeight="1">
      <c r="A79" s="84"/>
      <c r="B79" s="60" t="s">
        <v>84</v>
      </c>
      <c r="C79" s="60" t="s">
        <v>85</v>
      </c>
      <c r="D79" s="62" t="s">
        <v>86</v>
      </c>
      <c r="E79" s="62" t="s">
        <v>87</v>
      </c>
      <c r="F79" s="60" t="s">
        <v>88</v>
      </c>
      <c r="G79" s="60" t="s">
        <v>89</v>
      </c>
      <c r="H79" s="60" t="s">
        <v>90</v>
      </c>
      <c r="I79" s="80" t="s">
        <v>104</v>
      </c>
      <c r="J79" s="231" t="s">
        <v>92</v>
      </c>
      <c r="K79" s="232"/>
      <c r="L79" s="81" t="s">
        <v>105</v>
      </c>
      <c r="M79" s="60" t="s">
        <v>94</v>
      </c>
    </row>
    <row r="80" spans="1:16" ht="15.75" customHeight="1">
      <c r="A80" s="84"/>
      <c r="B80" s="245" t="s">
        <v>106</v>
      </c>
      <c r="C80" s="248" t="s">
        <v>106</v>
      </c>
      <c r="D80" s="245" t="s">
        <v>107</v>
      </c>
      <c r="E80" s="260" t="s">
        <v>108</v>
      </c>
      <c r="F80" s="245" t="s">
        <v>109</v>
      </c>
      <c r="G80" s="250" t="str">
        <f>IF($D$12 = "", "", _xlfn.CONCAT($D$12, " (", $B$12, ")"))</f>
        <v/>
      </c>
      <c r="H80" s="245" t="s">
        <v>110</v>
      </c>
      <c r="I80" s="256"/>
      <c r="J80" s="63" t="s">
        <v>98</v>
      </c>
      <c r="K80" s="21" t="s">
        <v>301</v>
      </c>
      <c r="L80" s="124"/>
      <c r="M80" s="249" t="str">
        <f>IF(OR(L80="",L81="",L82="",L83=""),"",IF(OR(L80="大",L81="大",L82="大",L83="大",L80="不明",L81="不明",L82="不明",L83="不明"),"大",IF(OR(L80="中",L81="中",L82="中",L83="中"),"中",IF(OR(L80="小",L81="小",L82="小",L83="小"),"小","無"))))</f>
        <v/>
      </c>
      <c r="N80" s="12"/>
      <c r="O80" s="12"/>
      <c r="P80" s="12"/>
    </row>
    <row r="81" spans="1:16" ht="15.75" customHeight="1">
      <c r="A81" s="84"/>
      <c r="B81" s="245"/>
      <c r="C81" s="248"/>
      <c r="D81" s="245"/>
      <c r="E81" s="260"/>
      <c r="F81" s="245"/>
      <c r="G81" s="254"/>
      <c r="H81" s="245"/>
      <c r="I81" s="256"/>
      <c r="J81" s="63" t="s">
        <v>99</v>
      </c>
      <c r="K81" s="21" t="s">
        <v>301</v>
      </c>
      <c r="L81" s="124"/>
      <c r="M81" s="249"/>
    </row>
    <row r="82" spans="1:16" ht="15.75" customHeight="1">
      <c r="A82" s="84"/>
      <c r="B82" s="245"/>
      <c r="C82" s="248"/>
      <c r="D82" s="245"/>
      <c r="E82" s="260"/>
      <c r="F82" s="245"/>
      <c r="G82" s="254"/>
      <c r="H82" s="245"/>
      <c r="I82" s="256"/>
      <c r="J82" s="63" t="s">
        <v>111</v>
      </c>
      <c r="K82" s="21" t="s">
        <v>301</v>
      </c>
      <c r="L82" s="124"/>
      <c r="M82" s="249"/>
    </row>
    <row r="83" spans="1:16" ht="15.75" customHeight="1">
      <c r="A83" s="84"/>
      <c r="B83" s="245"/>
      <c r="C83" s="248"/>
      <c r="D83" s="245"/>
      <c r="E83" s="260"/>
      <c r="F83" s="245"/>
      <c r="G83" s="255"/>
      <c r="H83" s="245"/>
      <c r="I83" s="256"/>
      <c r="J83" s="63" t="s">
        <v>101</v>
      </c>
      <c r="K83" s="21" t="s">
        <v>301</v>
      </c>
      <c r="L83" s="124"/>
      <c r="M83" s="249"/>
    </row>
    <row r="84" spans="1:16" ht="15.75" customHeight="1">
      <c r="A84" s="84"/>
      <c r="B84" s="245" t="s">
        <v>106</v>
      </c>
      <c r="C84" s="248" t="s">
        <v>106</v>
      </c>
      <c r="D84" s="245" t="s">
        <v>107</v>
      </c>
      <c r="E84" s="260" t="s">
        <v>108</v>
      </c>
      <c r="F84" s="245" t="s">
        <v>109</v>
      </c>
      <c r="G84" s="250" t="str">
        <f>IF($D$13 = "", "", _xlfn.CONCAT($D$13, " (", $B$13, ")"))</f>
        <v/>
      </c>
      <c r="H84" s="245" t="s">
        <v>110</v>
      </c>
      <c r="I84" s="256"/>
      <c r="J84" s="63" t="s">
        <v>98</v>
      </c>
      <c r="K84" s="21" t="s">
        <v>301</v>
      </c>
      <c r="L84" s="124"/>
      <c r="M84" s="249" t="str">
        <f>IF(OR(L84="",L85="",L86="",L87=""),"",IF(OR(L84="大",L85="大",L86="大",L87="大",L84="不明",L85="不明",L86="不明",L87="不明"),"大",IF(OR(L84="中",L85="中",L86="中",L87="中"),"中",IF(OR(L84="小",L85="小",L86="小",L87="小"),"小","無"))))</f>
        <v/>
      </c>
      <c r="N84" s="12"/>
      <c r="O84" s="12"/>
      <c r="P84" s="12"/>
    </row>
    <row r="85" spans="1:16" ht="15.75" customHeight="1">
      <c r="A85" s="84"/>
      <c r="B85" s="245"/>
      <c r="C85" s="248"/>
      <c r="D85" s="245"/>
      <c r="E85" s="260"/>
      <c r="F85" s="245"/>
      <c r="G85" s="254"/>
      <c r="H85" s="245"/>
      <c r="I85" s="256"/>
      <c r="J85" s="63" t="s">
        <v>99</v>
      </c>
      <c r="K85" s="21" t="s">
        <v>301</v>
      </c>
      <c r="L85" s="124"/>
      <c r="M85" s="249"/>
    </row>
    <row r="86" spans="1:16" ht="15.75" customHeight="1">
      <c r="A86" s="84"/>
      <c r="B86" s="245"/>
      <c r="C86" s="248"/>
      <c r="D86" s="245"/>
      <c r="E86" s="260"/>
      <c r="F86" s="245"/>
      <c r="G86" s="254"/>
      <c r="H86" s="245"/>
      <c r="I86" s="256"/>
      <c r="J86" s="63" t="s">
        <v>111</v>
      </c>
      <c r="K86" s="21" t="s">
        <v>301</v>
      </c>
      <c r="L86" s="124"/>
      <c r="M86" s="249"/>
    </row>
    <row r="87" spans="1:16" ht="15.75" customHeight="1">
      <c r="A87" s="84"/>
      <c r="B87" s="245"/>
      <c r="C87" s="248"/>
      <c r="D87" s="245"/>
      <c r="E87" s="260"/>
      <c r="F87" s="245"/>
      <c r="G87" s="255"/>
      <c r="H87" s="245"/>
      <c r="I87" s="256"/>
      <c r="J87" s="63" t="s">
        <v>101</v>
      </c>
      <c r="K87" s="21" t="s">
        <v>301</v>
      </c>
      <c r="L87" s="124"/>
      <c r="M87" s="249"/>
    </row>
    <row r="88" spans="1:16" ht="15.75" customHeight="1">
      <c r="A88" s="84"/>
      <c r="B88" s="245" t="s">
        <v>106</v>
      </c>
      <c r="C88" s="248" t="s">
        <v>106</v>
      </c>
      <c r="D88" s="245" t="s">
        <v>107</v>
      </c>
      <c r="E88" s="260" t="s">
        <v>108</v>
      </c>
      <c r="F88" s="245" t="s">
        <v>109</v>
      </c>
      <c r="G88" s="250" t="str">
        <f>IF($D$8 = "", "", _xlfn.CONCAT($D$8, " (", $B$8, ")"))</f>
        <v/>
      </c>
      <c r="H88" s="245" t="s">
        <v>110</v>
      </c>
      <c r="I88" s="256"/>
      <c r="J88" s="63" t="s">
        <v>98</v>
      </c>
      <c r="K88" s="21" t="s">
        <v>301</v>
      </c>
      <c r="L88" s="124"/>
      <c r="M88" s="249" t="str">
        <f>IF(OR(L88="",L89="",L90="",L91=""),"",IF(OR(L88="大",L89="大",L90="大",L91="大",L88="不明",L89="不明",L90="不明",L91="不明"),"大",IF(OR(L88="中",L89="中",L90="中",L91="中"),"中",IF(OR(L88="小",L89="小",L90="小",L91="小"),"小","無"))))</f>
        <v/>
      </c>
      <c r="N88" s="12"/>
      <c r="O88" s="12"/>
      <c r="P88" s="12"/>
    </row>
    <row r="89" spans="1:16" ht="15.75" customHeight="1">
      <c r="A89" s="84"/>
      <c r="B89" s="245"/>
      <c r="C89" s="248"/>
      <c r="D89" s="245"/>
      <c r="E89" s="260"/>
      <c r="F89" s="245"/>
      <c r="G89" s="254"/>
      <c r="H89" s="245"/>
      <c r="I89" s="256"/>
      <c r="J89" s="63" t="s">
        <v>99</v>
      </c>
      <c r="K89" s="21" t="s">
        <v>301</v>
      </c>
      <c r="L89" s="124"/>
      <c r="M89" s="249"/>
    </row>
    <row r="90" spans="1:16" ht="15.75" customHeight="1">
      <c r="A90" s="84"/>
      <c r="B90" s="245"/>
      <c r="C90" s="248"/>
      <c r="D90" s="245"/>
      <c r="E90" s="260"/>
      <c r="F90" s="245"/>
      <c r="G90" s="254"/>
      <c r="H90" s="245"/>
      <c r="I90" s="256"/>
      <c r="J90" s="63" t="s">
        <v>111</v>
      </c>
      <c r="K90" s="21" t="s">
        <v>301</v>
      </c>
      <c r="L90" s="124"/>
      <c r="M90" s="249"/>
    </row>
    <row r="91" spans="1:16" ht="15.75" customHeight="1">
      <c r="A91" s="84"/>
      <c r="B91" s="245"/>
      <c r="C91" s="248"/>
      <c r="D91" s="245"/>
      <c r="E91" s="260"/>
      <c r="F91" s="245"/>
      <c r="G91" s="255"/>
      <c r="H91" s="245"/>
      <c r="I91" s="256"/>
      <c r="J91" s="63" t="s">
        <v>101</v>
      </c>
      <c r="K91" s="21" t="s">
        <v>301</v>
      </c>
      <c r="L91" s="124"/>
      <c r="M91" s="249"/>
    </row>
    <row r="92" spans="1:16" ht="15.75" customHeight="1">
      <c r="A92" s="84"/>
      <c r="B92" s="245" t="s">
        <v>106</v>
      </c>
      <c r="C92" s="248" t="s">
        <v>106</v>
      </c>
      <c r="D92" s="245" t="s">
        <v>107</v>
      </c>
      <c r="E92" s="260" t="s">
        <v>108</v>
      </c>
      <c r="F92" s="245" t="s">
        <v>109</v>
      </c>
      <c r="G92" s="250" t="str">
        <f>IF($D$11 = "", "", _xlfn.CONCAT($D$11, " (", $B$11, ")"))</f>
        <v/>
      </c>
      <c r="H92" s="245" t="s">
        <v>110</v>
      </c>
      <c r="I92" s="256"/>
      <c r="J92" s="63" t="s">
        <v>98</v>
      </c>
      <c r="K92" s="21" t="s">
        <v>301</v>
      </c>
      <c r="L92" s="124"/>
      <c r="M92" s="249" t="str">
        <f>IF(OR(L92="",L93="",L94="",L95=""),"",IF(OR(L92="大",L93="大",L94="大",L95="大",L92="不明",L93="不明",L94="不明",L95="不明"),"大",IF(OR(L92="中",L93="中",L94="中",L95="中"),"中",IF(OR(L92="小",L93="小",L94="小",L95="小"),"小","無"))))</f>
        <v/>
      </c>
      <c r="N92" s="12"/>
      <c r="O92" s="12"/>
      <c r="P92" s="12"/>
    </row>
    <row r="93" spans="1:16" ht="15.75" customHeight="1">
      <c r="A93" s="84"/>
      <c r="B93" s="245"/>
      <c r="C93" s="248"/>
      <c r="D93" s="245"/>
      <c r="E93" s="260"/>
      <c r="F93" s="245"/>
      <c r="G93" s="254"/>
      <c r="H93" s="245"/>
      <c r="I93" s="256"/>
      <c r="J93" s="63" t="s">
        <v>99</v>
      </c>
      <c r="K93" s="21" t="s">
        <v>301</v>
      </c>
      <c r="L93" s="124"/>
      <c r="M93" s="249"/>
    </row>
    <row r="94" spans="1:16" ht="15.75" customHeight="1">
      <c r="A94" s="84"/>
      <c r="B94" s="245"/>
      <c r="C94" s="248"/>
      <c r="D94" s="245"/>
      <c r="E94" s="260"/>
      <c r="F94" s="245"/>
      <c r="G94" s="254"/>
      <c r="H94" s="245"/>
      <c r="I94" s="256"/>
      <c r="J94" s="63" t="s">
        <v>111</v>
      </c>
      <c r="K94" s="21" t="s">
        <v>301</v>
      </c>
      <c r="L94" s="124"/>
      <c r="M94" s="249"/>
    </row>
    <row r="95" spans="1:16" ht="15.75" customHeight="1">
      <c r="A95" s="84"/>
      <c r="B95" s="245"/>
      <c r="C95" s="248"/>
      <c r="D95" s="245"/>
      <c r="E95" s="260"/>
      <c r="F95" s="245"/>
      <c r="G95" s="255"/>
      <c r="H95" s="245"/>
      <c r="I95" s="256"/>
      <c r="J95" s="63" t="s">
        <v>101</v>
      </c>
      <c r="K95" s="21" t="s">
        <v>301</v>
      </c>
      <c r="L95" s="124"/>
      <c r="M95" s="249"/>
    </row>
    <row r="96" spans="1:16" ht="15.75" customHeight="1">
      <c r="A96" s="84"/>
      <c r="B96" s="245" t="s">
        <v>106</v>
      </c>
      <c r="C96" s="248" t="s">
        <v>106</v>
      </c>
      <c r="D96" s="245" t="s">
        <v>107</v>
      </c>
      <c r="E96" s="260" t="s">
        <v>108</v>
      </c>
      <c r="F96" s="245" t="s">
        <v>109</v>
      </c>
      <c r="G96" s="250" t="str">
        <f>IF($D$16 = "", "", _xlfn.CONCAT($D$16, " (", $B$16, ")"))</f>
        <v/>
      </c>
      <c r="H96" s="245" t="s">
        <v>110</v>
      </c>
      <c r="I96" s="257"/>
      <c r="J96" s="63" t="s">
        <v>98</v>
      </c>
      <c r="K96" s="21" t="s">
        <v>301</v>
      </c>
      <c r="L96" s="124"/>
      <c r="M96" s="249" t="str">
        <f>IF(OR(L96="",L97="",L98="",L99=""),"",IF(OR(L96="大",L97="大",L98="大",L99="大",L96="不明",L97="不明",L98="不明",L99="不明"),"大",IF(OR(L96="中",L97="中",L98="中",L99="中"),"中",IF(OR(L96="小",L97="小",L98="小",L99="小"),"小","無"))))</f>
        <v/>
      </c>
      <c r="N96" s="12"/>
      <c r="O96" s="12"/>
      <c r="P96" s="12"/>
    </row>
    <row r="97" spans="1:16" ht="15.75" customHeight="1">
      <c r="A97" s="84"/>
      <c r="B97" s="245"/>
      <c r="C97" s="248"/>
      <c r="D97" s="245"/>
      <c r="E97" s="260"/>
      <c r="F97" s="245"/>
      <c r="G97" s="254"/>
      <c r="H97" s="245"/>
      <c r="I97" s="258"/>
      <c r="J97" s="63" t="s">
        <v>99</v>
      </c>
      <c r="K97" s="21" t="s">
        <v>301</v>
      </c>
      <c r="L97" s="124"/>
      <c r="M97" s="249"/>
    </row>
    <row r="98" spans="1:16" ht="15.75" customHeight="1">
      <c r="A98" s="84"/>
      <c r="B98" s="245"/>
      <c r="C98" s="248"/>
      <c r="D98" s="245"/>
      <c r="E98" s="260"/>
      <c r="F98" s="245"/>
      <c r="G98" s="254"/>
      <c r="H98" s="245"/>
      <c r="I98" s="258"/>
      <c r="J98" s="63" t="s">
        <v>111</v>
      </c>
      <c r="K98" s="21" t="s">
        <v>301</v>
      </c>
      <c r="L98" s="124"/>
      <c r="M98" s="249"/>
    </row>
    <row r="99" spans="1:16" ht="15.75" customHeight="1">
      <c r="A99" s="84"/>
      <c r="B99" s="245"/>
      <c r="C99" s="248"/>
      <c r="D99" s="245"/>
      <c r="E99" s="260"/>
      <c r="F99" s="245"/>
      <c r="G99" s="255"/>
      <c r="H99" s="245"/>
      <c r="I99" s="259"/>
      <c r="J99" s="63" t="s">
        <v>101</v>
      </c>
      <c r="K99" s="21" t="s">
        <v>301</v>
      </c>
      <c r="L99" s="124"/>
      <c r="M99" s="249"/>
    </row>
    <row r="100" spans="1:16">
      <c r="L100" s="41"/>
      <c r="M100" s="41"/>
    </row>
    <row r="101" spans="1:16">
      <c r="L101" s="107" t="s">
        <v>102</v>
      </c>
      <c r="M101" s="106" t="str">
        <f>IF(COUNTIF(M80:M100, "大") &gt; 0, "大", IF(COUNTIF(M80:M100, "中") &gt; 0, "中", IF(COUNTIF(M80:M100, "小") &gt; 0, "小", IF(COUNTIF(M80:M100, "無") &gt; 0, "無", ""))))</f>
        <v/>
      </c>
    </row>
    <row r="103" spans="1:16" ht="19.5">
      <c r="A103" s="42"/>
      <c r="B103" s="44" t="s">
        <v>112</v>
      </c>
      <c r="C103" s="49"/>
      <c r="D103" s="49"/>
      <c r="E103" s="49"/>
      <c r="F103" s="1"/>
      <c r="G103" s="1"/>
      <c r="H103" s="1"/>
      <c r="I103" s="1"/>
      <c r="J103" s="1"/>
      <c r="K103" s="1"/>
      <c r="L103" s="1"/>
      <c r="M103" s="1"/>
    </row>
    <row r="104" spans="1:16">
      <c r="A104" s="42"/>
      <c r="B104" s="16"/>
      <c r="C104" s="1"/>
      <c r="D104" s="1"/>
      <c r="E104" s="1"/>
      <c r="F104" s="1"/>
      <c r="G104" s="1"/>
      <c r="H104" s="1"/>
      <c r="I104" s="1"/>
      <c r="J104" s="1"/>
      <c r="K104" s="1"/>
      <c r="L104" s="1"/>
      <c r="M104" s="1"/>
      <c r="N104" s="1"/>
      <c r="O104" s="1"/>
    </row>
    <row r="105" spans="1:16" ht="17.25" thickBot="1">
      <c r="A105" s="42"/>
      <c r="B105" s="40" t="s">
        <v>78</v>
      </c>
      <c r="C105" s="33"/>
      <c r="D105" s="82"/>
      <c r="E105" s="82"/>
      <c r="F105" s="82"/>
      <c r="G105" s="82"/>
      <c r="H105" s="82"/>
      <c r="I105" s="82"/>
      <c r="J105" s="1"/>
      <c r="K105" s="1"/>
      <c r="L105" s="1"/>
      <c r="M105" s="1"/>
      <c r="N105" s="1"/>
      <c r="O105" s="1"/>
    </row>
    <row r="106" spans="1:16" ht="50.1" customHeight="1" thickBot="1">
      <c r="A106" s="42"/>
      <c r="B106" s="82"/>
      <c r="C106" s="242" t="s">
        <v>770</v>
      </c>
      <c r="D106" s="243"/>
      <c r="E106" s="243"/>
      <c r="F106" s="243"/>
      <c r="G106" s="243"/>
      <c r="H106" s="243"/>
      <c r="I106" s="244"/>
      <c r="J106" s="2"/>
      <c r="K106" s="2"/>
      <c r="L106" s="2"/>
      <c r="M106" s="2"/>
      <c r="N106" s="2"/>
      <c r="O106" s="2"/>
    </row>
    <row r="107" spans="1:16" ht="18.75" customHeight="1">
      <c r="A107" s="42"/>
      <c r="B107" s="82"/>
      <c r="C107" s="83"/>
      <c r="D107" s="83"/>
      <c r="E107" s="83"/>
      <c r="F107" s="83"/>
      <c r="G107" s="83"/>
      <c r="H107" s="83"/>
      <c r="I107" s="83"/>
      <c r="J107" s="2"/>
      <c r="K107" s="2"/>
      <c r="L107" s="2"/>
      <c r="M107" s="2"/>
      <c r="N107" s="2"/>
      <c r="O107" s="2"/>
    </row>
    <row r="108" spans="1:16" ht="39.950000000000003" customHeight="1">
      <c r="A108" s="42"/>
      <c r="B108" s="227" t="s">
        <v>79</v>
      </c>
      <c r="C108" s="228"/>
      <c r="D108" s="228"/>
      <c r="E108" s="228"/>
      <c r="F108" s="228"/>
      <c r="G108" s="228"/>
      <c r="H108" s="228"/>
      <c r="I108" s="228"/>
      <c r="J108" s="1"/>
      <c r="K108" s="1"/>
      <c r="L108" s="1"/>
      <c r="M108" s="1"/>
      <c r="N108" s="1"/>
      <c r="O108" s="1"/>
      <c r="P108" s="1"/>
    </row>
    <row r="109" spans="1:16" ht="16.5">
      <c r="A109" s="42"/>
      <c r="B109" s="40"/>
      <c r="C109" s="82"/>
      <c r="D109" s="82"/>
      <c r="E109" s="82"/>
      <c r="F109" s="82"/>
      <c r="G109" s="82"/>
      <c r="H109" s="82"/>
      <c r="I109" s="82"/>
      <c r="J109" s="1"/>
      <c r="K109" s="1"/>
      <c r="L109" s="1"/>
      <c r="M109" s="1"/>
      <c r="N109" s="1"/>
      <c r="O109" s="1"/>
    </row>
    <row r="110" spans="1:16" ht="19.5" thickBot="1">
      <c r="A110" s="42"/>
      <c r="B110" s="37" t="s">
        <v>80</v>
      </c>
      <c r="C110"/>
      <c r="D110"/>
      <c r="E110"/>
      <c r="F110"/>
      <c r="G110"/>
      <c r="H110"/>
      <c r="I110"/>
      <c r="J110" s="1"/>
      <c r="K110" s="1"/>
      <c r="L110" s="1"/>
      <c r="M110" s="1"/>
      <c r="N110" s="1"/>
      <c r="O110" s="1"/>
    </row>
    <row r="111" spans="1:16" ht="246" customHeight="1" thickBot="1">
      <c r="A111" s="42"/>
      <c r="C111" s="224" t="s">
        <v>767</v>
      </c>
      <c r="D111" s="225"/>
      <c r="E111" s="225"/>
      <c r="F111" s="225"/>
      <c r="G111" s="225"/>
      <c r="H111" s="225"/>
      <c r="I111" s="226"/>
      <c r="J111" s="1"/>
      <c r="K111" s="1"/>
      <c r="L111" s="1"/>
      <c r="M111" s="1"/>
      <c r="N111" s="1"/>
      <c r="O111" s="1"/>
    </row>
    <row r="112" spans="1:16" ht="17.25" thickBot="1">
      <c r="A112" s="42"/>
      <c r="B112" s="40" t="s">
        <v>81</v>
      </c>
      <c r="C112" s="82"/>
      <c r="D112" s="82"/>
      <c r="E112" s="82"/>
      <c r="F112" s="82"/>
      <c r="G112" s="82"/>
      <c r="H112" s="82"/>
      <c r="I112" s="82"/>
      <c r="J112" s="1"/>
      <c r="K112" s="1"/>
      <c r="L112" s="1"/>
      <c r="M112" s="1"/>
      <c r="N112" s="1"/>
      <c r="O112" s="1"/>
    </row>
    <row r="113" spans="1:16" ht="170.1" customHeight="1" thickBot="1">
      <c r="A113" s="42"/>
      <c r="B113" s="82"/>
      <c r="C113" s="242" t="s">
        <v>737</v>
      </c>
      <c r="D113" s="243"/>
      <c r="E113" s="243"/>
      <c r="F113" s="243"/>
      <c r="G113" s="243"/>
      <c r="H113" s="243"/>
      <c r="I113" s="244"/>
      <c r="J113" s="2"/>
      <c r="K113" s="2"/>
      <c r="L113" s="2"/>
      <c r="M113" s="2"/>
      <c r="N113" s="2"/>
      <c r="O113" s="2"/>
    </row>
    <row r="114" spans="1:16" ht="17.25" thickBot="1">
      <c r="A114" s="42"/>
      <c r="B114" s="40" t="s">
        <v>82</v>
      </c>
      <c r="C114" s="82"/>
      <c r="D114" s="82"/>
      <c r="E114" s="82"/>
      <c r="F114" s="82"/>
      <c r="G114" s="82"/>
      <c r="H114" s="82"/>
      <c r="I114" s="82"/>
      <c r="J114" s="1"/>
      <c r="K114" s="1"/>
      <c r="L114" s="1"/>
      <c r="M114" s="1"/>
      <c r="N114" s="1"/>
      <c r="O114" s="1"/>
    </row>
    <row r="115" spans="1:16" ht="48.75" customHeight="1" thickBot="1">
      <c r="A115" s="42"/>
      <c r="B115" s="82"/>
      <c r="C115" s="242" t="s">
        <v>882</v>
      </c>
      <c r="D115" s="243"/>
      <c r="E115" s="243"/>
      <c r="F115" s="243"/>
      <c r="G115" s="243"/>
      <c r="H115" s="243"/>
      <c r="I115" s="244"/>
      <c r="J115" s="12"/>
      <c r="K115" s="12"/>
      <c r="L115" s="12"/>
      <c r="M115" s="12"/>
      <c r="N115" s="12"/>
      <c r="O115" s="12"/>
      <c r="P115" s="12"/>
    </row>
    <row r="116" spans="1:16">
      <c r="A116" s="42"/>
    </row>
    <row r="117" spans="1:16">
      <c r="A117" s="42"/>
      <c r="D117" s="17"/>
      <c r="N117" s="18" t="s">
        <v>83</v>
      </c>
    </row>
    <row r="118" spans="1:16" ht="31.5">
      <c r="A118" s="42"/>
      <c r="B118" s="60" t="s">
        <v>84</v>
      </c>
      <c r="C118" s="60" t="s">
        <v>85</v>
      </c>
      <c r="D118" s="62" t="s">
        <v>86</v>
      </c>
      <c r="E118" s="60" t="s">
        <v>87</v>
      </c>
      <c r="F118" s="60" t="s">
        <v>88</v>
      </c>
      <c r="G118" s="60" t="s">
        <v>89</v>
      </c>
      <c r="H118" s="60" t="s">
        <v>90</v>
      </c>
      <c r="I118" s="80" t="s">
        <v>104</v>
      </c>
      <c r="J118" s="231" t="s">
        <v>92</v>
      </c>
      <c r="K118" s="232"/>
      <c r="L118" s="81" t="s">
        <v>93</v>
      </c>
      <c r="M118" s="60" t="s">
        <v>94</v>
      </c>
    </row>
    <row r="119" spans="1:16" ht="15.75" customHeight="1">
      <c r="A119" s="42"/>
      <c r="B119" s="250" t="str">
        <f>IF($D$8 = "", "", _xlfn.CONCAT($D$8, " (", $B$8, ")"))</f>
        <v/>
      </c>
      <c r="C119" s="248" t="s">
        <v>113</v>
      </c>
      <c r="D119" s="245" t="s">
        <v>114</v>
      </c>
      <c r="E119" s="253" t="str">
        <f>$D$5</f>
        <v/>
      </c>
      <c r="F119" s="245" t="s">
        <v>115</v>
      </c>
      <c r="G119" s="250" t="str">
        <f>IF($D$12 = "", "", _xlfn.CONCAT($D$12, " (", $B$12, ")"))</f>
        <v/>
      </c>
      <c r="H119" s="245" t="s">
        <v>116</v>
      </c>
      <c r="I119" s="256"/>
      <c r="J119" s="63" t="s">
        <v>98</v>
      </c>
      <c r="K119" s="21" t="s">
        <v>301</v>
      </c>
      <c r="L119" s="124"/>
      <c r="M119" s="249" t="str">
        <f>IF(OR(L119="",L120="",L121="",L122=""),"",IF(OR(L119="大",L120="大",L121="大",L122="大",L119="不明",L120="不明",L121="不明",L122="不明"),"大",IF(OR(L119="中",L120="中",L121="中",L122="中"),"中",IF(OR(L119="小",L120="小",L121="小",L122="小"),"小","無"))))</f>
        <v/>
      </c>
      <c r="N119" s="12"/>
    </row>
    <row r="120" spans="1:16" ht="15.75" customHeight="1">
      <c r="A120" s="42"/>
      <c r="B120" s="251"/>
      <c r="C120" s="248"/>
      <c r="D120" s="245"/>
      <c r="E120" s="253"/>
      <c r="F120" s="245"/>
      <c r="G120" s="254"/>
      <c r="H120" s="245"/>
      <c r="I120" s="256"/>
      <c r="J120" s="63" t="s">
        <v>99</v>
      </c>
      <c r="K120" s="21" t="s">
        <v>301</v>
      </c>
      <c r="L120" s="124"/>
      <c r="M120" s="249"/>
    </row>
    <row r="121" spans="1:16" ht="15.75" customHeight="1">
      <c r="A121" s="42"/>
      <c r="B121" s="251"/>
      <c r="C121" s="248"/>
      <c r="D121" s="245"/>
      <c r="E121" s="253"/>
      <c r="F121" s="245"/>
      <c r="G121" s="254"/>
      <c r="H121" s="245"/>
      <c r="I121" s="256"/>
      <c r="J121" s="63" t="s">
        <v>111</v>
      </c>
      <c r="K121" s="21" t="s">
        <v>301</v>
      </c>
      <c r="L121" s="124"/>
      <c r="M121" s="249"/>
    </row>
    <row r="122" spans="1:16" ht="15.75" customHeight="1">
      <c r="A122" s="42"/>
      <c r="B122" s="252"/>
      <c r="C122" s="248"/>
      <c r="D122" s="245"/>
      <c r="E122" s="253"/>
      <c r="F122" s="245"/>
      <c r="G122" s="255"/>
      <c r="H122" s="245"/>
      <c r="I122" s="256"/>
      <c r="J122" s="63" t="s">
        <v>101</v>
      </c>
      <c r="K122" s="21" t="s">
        <v>301</v>
      </c>
      <c r="L122" s="124"/>
      <c r="M122" s="249"/>
    </row>
    <row r="123" spans="1:16" ht="15.75" customHeight="1">
      <c r="A123" s="42"/>
      <c r="B123" s="250" t="str">
        <f>IF($D$8 = "", "", _xlfn.CONCAT($D$8, " (", $B$8, ")"))</f>
        <v/>
      </c>
      <c r="C123" s="248" t="s">
        <v>117</v>
      </c>
      <c r="D123" s="245" t="s">
        <v>114</v>
      </c>
      <c r="E123" s="253" t="str">
        <f t="shared" ref="E123" si="6">$D$5</f>
        <v/>
      </c>
      <c r="F123" s="245" t="s">
        <v>118</v>
      </c>
      <c r="G123" s="250" t="str">
        <f>IF($D$13 = "", "", _xlfn.CONCAT($D$13, " (", $B$13, ")"))</f>
        <v/>
      </c>
      <c r="H123" s="245" t="s">
        <v>116</v>
      </c>
      <c r="I123" s="256"/>
      <c r="J123" s="63" t="s">
        <v>98</v>
      </c>
      <c r="K123" s="21" t="s">
        <v>301</v>
      </c>
      <c r="L123" s="124"/>
      <c r="M123" s="249" t="str">
        <f>IF(OR(L123="",L124="",L125="",L126=""),"",IF(OR(L123="大",L124="大",L125="大",L126="大",L123="不明",L124="不明",L125="不明",L126="不明"),"大",IF(OR(L123="中",L124="中",L125="中",L126="中"),"中",IF(OR(L123="小",L124="小",L125="小",L126="小"),"小","無"))))</f>
        <v/>
      </c>
      <c r="N123" s="12"/>
    </row>
    <row r="124" spans="1:16" ht="15.75" customHeight="1">
      <c r="A124" s="42"/>
      <c r="B124" s="251"/>
      <c r="C124" s="248"/>
      <c r="D124" s="245"/>
      <c r="E124" s="253"/>
      <c r="F124" s="245"/>
      <c r="G124" s="254"/>
      <c r="H124" s="245"/>
      <c r="I124" s="256"/>
      <c r="J124" s="63" t="s">
        <v>99</v>
      </c>
      <c r="K124" s="21" t="s">
        <v>301</v>
      </c>
      <c r="L124" s="124"/>
      <c r="M124" s="249"/>
    </row>
    <row r="125" spans="1:16" ht="15.75" customHeight="1">
      <c r="A125" s="42"/>
      <c r="B125" s="251"/>
      <c r="C125" s="248"/>
      <c r="D125" s="245"/>
      <c r="E125" s="253"/>
      <c r="F125" s="245"/>
      <c r="G125" s="254"/>
      <c r="H125" s="245"/>
      <c r="I125" s="256"/>
      <c r="J125" s="63" t="s">
        <v>111</v>
      </c>
      <c r="K125" s="21" t="s">
        <v>301</v>
      </c>
      <c r="L125" s="124"/>
      <c r="M125" s="249"/>
    </row>
    <row r="126" spans="1:16" ht="15.75" customHeight="1">
      <c r="A126" s="42"/>
      <c r="B126" s="252"/>
      <c r="C126" s="248"/>
      <c r="D126" s="245"/>
      <c r="E126" s="253"/>
      <c r="F126" s="245"/>
      <c r="G126" s="255"/>
      <c r="H126" s="245"/>
      <c r="I126" s="256"/>
      <c r="J126" s="63" t="s">
        <v>101</v>
      </c>
      <c r="K126" s="21" t="s">
        <v>301</v>
      </c>
      <c r="L126" s="124"/>
      <c r="M126" s="249"/>
    </row>
    <row r="127" spans="1:16" ht="15.75" customHeight="1">
      <c r="A127" s="42"/>
      <c r="B127" s="250" t="str">
        <f>IF($D$8 = "", "", _xlfn.CONCAT($D$8, " (", $B$8, ")"))</f>
        <v/>
      </c>
      <c r="C127" s="248" t="s">
        <v>117</v>
      </c>
      <c r="D127" s="245" t="s">
        <v>114</v>
      </c>
      <c r="E127" s="253" t="str">
        <f t="shared" ref="E127" si="7">$D$5</f>
        <v/>
      </c>
      <c r="F127" s="245" t="s">
        <v>118</v>
      </c>
      <c r="G127" s="250" t="str">
        <f>IF($D$8 = "", "", _xlfn.CONCAT($D$8, " (", $B$8, ")"))</f>
        <v/>
      </c>
      <c r="H127" s="245" t="s">
        <v>116</v>
      </c>
      <c r="I127" s="256"/>
      <c r="J127" s="63" t="s">
        <v>98</v>
      </c>
      <c r="K127" s="21" t="s">
        <v>301</v>
      </c>
      <c r="L127" s="124"/>
      <c r="M127" s="249" t="str">
        <f>IF(OR(L127="",L128="",L129="",L130=""),"",IF(OR(L127="大",L128="大",L129="大",L130="大",L127="不明",L128="不明",L129="不明",L130="不明"),"大",IF(OR(L127="中",L128="中",L129="中",L130="中"),"中",IF(OR(L127="小",L128="小",L129="小",L130="小"),"小","無"))))</f>
        <v/>
      </c>
      <c r="N127" s="12"/>
    </row>
    <row r="128" spans="1:16" ht="15.75" customHeight="1">
      <c r="A128" s="42"/>
      <c r="B128" s="251"/>
      <c r="C128" s="248"/>
      <c r="D128" s="245"/>
      <c r="E128" s="253"/>
      <c r="F128" s="245"/>
      <c r="G128" s="254"/>
      <c r="H128" s="245"/>
      <c r="I128" s="256"/>
      <c r="J128" s="63" t="s">
        <v>99</v>
      </c>
      <c r="K128" s="21" t="s">
        <v>301</v>
      </c>
      <c r="L128" s="124"/>
      <c r="M128" s="249"/>
    </row>
    <row r="129" spans="1:14" ht="15.75" customHeight="1">
      <c r="A129" s="42"/>
      <c r="B129" s="251"/>
      <c r="C129" s="248"/>
      <c r="D129" s="245"/>
      <c r="E129" s="253"/>
      <c r="F129" s="245"/>
      <c r="G129" s="254"/>
      <c r="H129" s="245"/>
      <c r="I129" s="256"/>
      <c r="J129" s="63" t="s">
        <v>111</v>
      </c>
      <c r="K129" s="21" t="s">
        <v>301</v>
      </c>
      <c r="L129" s="124"/>
      <c r="M129" s="249"/>
    </row>
    <row r="130" spans="1:14" ht="15.75" customHeight="1">
      <c r="A130" s="42"/>
      <c r="B130" s="252"/>
      <c r="C130" s="248"/>
      <c r="D130" s="245"/>
      <c r="E130" s="253"/>
      <c r="F130" s="245"/>
      <c r="G130" s="255"/>
      <c r="H130" s="245"/>
      <c r="I130" s="256"/>
      <c r="J130" s="63" t="s">
        <v>101</v>
      </c>
      <c r="K130" s="21" t="s">
        <v>301</v>
      </c>
      <c r="L130" s="124"/>
      <c r="M130" s="249"/>
    </row>
    <row r="131" spans="1:14" ht="15.75" customHeight="1">
      <c r="A131" s="42"/>
      <c r="B131" s="250" t="str">
        <f>IF($D$8 = "", "", _xlfn.CONCAT($D$8, " (", $B$8, ")"))</f>
        <v/>
      </c>
      <c r="C131" s="248" t="s">
        <v>117</v>
      </c>
      <c r="D131" s="245" t="s">
        <v>114</v>
      </c>
      <c r="E131" s="253" t="str">
        <f t="shared" ref="E131" si="8">$D$5</f>
        <v/>
      </c>
      <c r="F131" s="245" t="s">
        <v>118</v>
      </c>
      <c r="G131" s="250" t="str">
        <f>IF($D$11 = "", "", _xlfn.CONCAT($D$11, " (", $B$11, ")"))</f>
        <v/>
      </c>
      <c r="H131" s="245" t="s">
        <v>116</v>
      </c>
      <c r="I131" s="256"/>
      <c r="J131" s="63" t="s">
        <v>98</v>
      </c>
      <c r="K131" s="21" t="s">
        <v>301</v>
      </c>
      <c r="L131" s="124"/>
      <c r="M131" s="249" t="str">
        <f>IF(OR(L131="",L132="",L133="",L134=""),"",IF(OR(L131="大",L132="大",L133="大",L134="大",L131="不明",L132="不明",L133="不明",L134="不明"),"大",IF(OR(L131="中",L132="中",L133="中",L134="中"),"中",IF(OR(L131="小",L132="小",L133="小",L134="小"),"小","無"))))</f>
        <v/>
      </c>
      <c r="N131" s="12"/>
    </row>
    <row r="132" spans="1:14" ht="15.75" customHeight="1">
      <c r="A132" s="42"/>
      <c r="B132" s="251"/>
      <c r="C132" s="248"/>
      <c r="D132" s="245"/>
      <c r="E132" s="253"/>
      <c r="F132" s="245"/>
      <c r="G132" s="254"/>
      <c r="H132" s="245"/>
      <c r="I132" s="256"/>
      <c r="J132" s="63" t="s">
        <v>99</v>
      </c>
      <c r="K132" s="21" t="s">
        <v>301</v>
      </c>
      <c r="L132" s="124"/>
      <c r="M132" s="249"/>
    </row>
    <row r="133" spans="1:14" ht="15.75" customHeight="1">
      <c r="A133" s="42"/>
      <c r="B133" s="251"/>
      <c r="C133" s="248"/>
      <c r="D133" s="245"/>
      <c r="E133" s="253"/>
      <c r="F133" s="245"/>
      <c r="G133" s="254"/>
      <c r="H133" s="245"/>
      <c r="I133" s="256"/>
      <c r="J133" s="63" t="s">
        <v>111</v>
      </c>
      <c r="K133" s="21" t="s">
        <v>301</v>
      </c>
      <c r="L133" s="124"/>
      <c r="M133" s="249"/>
    </row>
    <row r="134" spans="1:14" ht="15.75" customHeight="1">
      <c r="A134" s="42"/>
      <c r="B134" s="252"/>
      <c r="C134" s="248"/>
      <c r="D134" s="245"/>
      <c r="E134" s="253"/>
      <c r="F134" s="245"/>
      <c r="G134" s="255"/>
      <c r="H134" s="245"/>
      <c r="I134" s="256"/>
      <c r="J134" s="63" t="s">
        <v>101</v>
      </c>
      <c r="K134" s="21" t="s">
        <v>301</v>
      </c>
      <c r="L134" s="124"/>
      <c r="M134" s="249"/>
    </row>
    <row r="135" spans="1:14" ht="15.75" customHeight="1">
      <c r="A135" s="42"/>
      <c r="B135" s="250" t="str">
        <f>IF($D$8 = "", "", _xlfn.CONCAT($D$8, " (", $B$8, ")"))</f>
        <v/>
      </c>
      <c r="C135" s="248" t="s">
        <v>117</v>
      </c>
      <c r="D135" s="245" t="s">
        <v>114</v>
      </c>
      <c r="E135" s="253" t="str">
        <f t="shared" ref="E135" si="9">$D$5</f>
        <v/>
      </c>
      <c r="F135" s="245" t="s">
        <v>118</v>
      </c>
      <c r="G135" s="250" t="str">
        <f>IF($D$16 = "", "", _xlfn.CONCAT($D$16, " (", $B$16, ")"))</f>
        <v/>
      </c>
      <c r="H135" s="245" t="s">
        <v>116</v>
      </c>
      <c r="I135" s="257"/>
      <c r="J135" s="63" t="s">
        <v>98</v>
      </c>
      <c r="K135" s="21" t="s">
        <v>301</v>
      </c>
      <c r="L135" s="124"/>
      <c r="M135" s="249" t="str">
        <f>IF(OR(L135="",L136="",L137="",L138=""),"",IF(OR(L135="大",L136="大",L137="大",L138="大",L135="不明",L136="不明",L137="不明",L138="不明"),"大",IF(OR(L135="中",L136="中",L137="中",L138="中"),"中",IF(OR(L135="小",L136="小",L137="小",L138="小"),"小","無"))))</f>
        <v/>
      </c>
      <c r="N135" s="12"/>
    </row>
    <row r="136" spans="1:14" ht="15.75" customHeight="1">
      <c r="A136" s="42"/>
      <c r="B136" s="251"/>
      <c r="C136" s="248"/>
      <c r="D136" s="245"/>
      <c r="E136" s="253"/>
      <c r="F136" s="245"/>
      <c r="G136" s="254"/>
      <c r="H136" s="245"/>
      <c r="I136" s="258"/>
      <c r="J136" s="63" t="s">
        <v>99</v>
      </c>
      <c r="K136" s="21" t="s">
        <v>301</v>
      </c>
      <c r="L136" s="124"/>
      <c r="M136" s="249"/>
    </row>
    <row r="137" spans="1:14" ht="15.75" customHeight="1">
      <c r="A137" s="42"/>
      <c r="B137" s="251"/>
      <c r="C137" s="248"/>
      <c r="D137" s="245"/>
      <c r="E137" s="253"/>
      <c r="F137" s="245"/>
      <c r="G137" s="254"/>
      <c r="H137" s="245"/>
      <c r="I137" s="258"/>
      <c r="J137" s="63" t="s">
        <v>111</v>
      </c>
      <c r="K137" s="21" t="s">
        <v>301</v>
      </c>
      <c r="L137" s="124"/>
      <c r="M137" s="249"/>
    </row>
    <row r="138" spans="1:14" ht="15.75" customHeight="1">
      <c r="A138" s="42"/>
      <c r="B138" s="252"/>
      <c r="C138" s="248"/>
      <c r="D138" s="245"/>
      <c r="E138" s="253"/>
      <c r="F138" s="245"/>
      <c r="G138" s="255"/>
      <c r="H138" s="245"/>
      <c r="I138" s="259"/>
      <c r="J138" s="63" t="s">
        <v>101</v>
      </c>
      <c r="K138" s="21" t="s">
        <v>301</v>
      </c>
      <c r="L138" s="124"/>
      <c r="M138" s="249"/>
    </row>
    <row r="140" spans="1:14">
      <c r="L140" s="107" t="s">
        <v>102</v>
      </c>
      <c r="M140" s="106" t="str">
        <f>IF(COUNTIF(M119:M139, "大") &gt; 0, "大", IF(COUNTIF(M119:M139, "中") &gt; 0, "中", IF(COUNTIF(M119:M139, "小") &gt; 0, "小", IF(COUNTIF(M119:M139, "無") &gt; 0, "無", ""))))</f>
        <v/>
      </c>
    </row>
    <row r="141" spans="1:14" ht="6" customHeight="1"/>
    <row r="142" spans="1:14" ht="6" customHeight="1"/>
    <row r="143" spans="1:14" ht="19.5">
      <c r="K143" s="79"/>
    </row>
  </sheetData>
  <mergeCells count="179">
    <mergeCell ref="B14:C14"/>
    <mergeCell ref="B15:C15"/>
    <mergeCell ref="B16:C16"/>
    <mergeCell ref="C19:I19"/>
    <mergeCell ref="C29:I29"/>
    <mergeCell ref="C34:I34"/>
    <mergeCell ref="C36:I36"/>
    <mergeCell ref="C38:I38"/>
    <mergeCell ref="C74:I74"/>
    <mergeCell ref="C67:I67"/>
    <mergeCell ref="B41:B44"/>
    <mergeCell ref="C41:C44"/>
    <mergeCell ref="D41:D44"/>
    <mergeCell ref="E41:E44"/>
    <mergeCell ref="F41:F44"/>
    <mergeCell ref="G41:G44"/>
    <mergeCell ref="H41:H44"/>
    <mergeCell ref="I41:I44"/>
    <mergeCell ref="B49:B52"/>
    <mergeCell ref="C49:C52"/>
    <mergeCell ref="D49:D52"/>
    <mergeCell ref="E49:E52"/>
    <mergeCell ref="F49:F52"/>
    <mergeCell ref="G49:G52"/>
    <mergeCell ref="B5:C5"/>
    <mergeCell ref="B6:C6"/>
    <mergeCell ref="B7:C7"/>
    <mergeCell ref="B8:C8"/>
    <mergeCell ref="B9:C9"/>
    <mergeCell ref="B10:C10"/>
    <mergeCell ref="B11:C11"/>
    <mergeCell ref="B12:C12"/>
    <mergeCell ref="B13:C13"/>
    <mergeCell ref="C53:C56"/>
    <mergeCell ref="D53:D56"/>
    <mergeCell ref="E53:E56"/>
    <mergeCell ref="F53:F56"/>
    <mergeCell ref="G53:G56"/>
    <mergeCell ref="M41:M44"/>
    <mergeCell ref="B45:B48"/>
    <mergeCell ref="C45:C48"/>
    <mergeCell ref="D45:D48"/>
    <mergeCell ref="E45:E48"/>
    <mergeCell ref="F45:F48"/>
    <mergeCell ref="G45:G48"/>
    <mergeCell ref="H45:H48"/>
    <mergeCell ref="I45:I48"/>
    <mergeCell ref="M45:M48"/>
    <mergeCell ref="D80:D83"/>
    <mergeCell ref="E80:E83"/>
    <mergeCell ref="F80:F83"/>
    <mergeCell ref="G80:G83"/>
    <mergeCell ref="H80:H83"/>
    <mergeCell ref="M80:M83"/>
    <mergeCell ref="I80:I83"/>
    <mergeCell ref="H49:H52"/>
    <mergeCell ref="I49:I52"/>
    <mergeCell ref="M49:M52"/>
    <mergeCell ref="H53:H56"/>
    <mergeCell ref="I53:I56"/>
    <mergeCell ref="M53:M56"/>
    <mergeCell ref="I57:I60"/>
    <mergeCell ref="M57:M60"/>
    <mergeCell ref="B69:I69"/>
    <mergeCell ref="B57:B60"/>
    <mergeCell ref="C57:C60"/>
    <mergeCell ref="D57:D60"/>
    <mergeCell ref="E57:E60"/>
    <mergeCell ref="F57:F60"/>
    <mergeCell ref="G57:G60"/>
    <mergeCell ref="H57:H60"/>
    <mergeCell ref="B53:B56"/>
    <mergeCell ref="M84:M87"/>
    <mergeCell ref="B88:B91"/>
    <mergeCell ref="C88:C91"/>
    <mergeCell ref="D88:D91"/>
    <mergeCell ref="E88:E91"/>
    <mergeCell ref="F88:F91"/>
    <mergeCell ref="G88:G91"/>
    <mergeCell ref="H88:H91"/>
    <mergeCell ref="M88:M91"/>
    <mergeCell ref="B84:B87"/>
    <mergeCell ref="C84:C87"/>
    <mergeCell ref="D84:D87"/>
    <mergeCell ref="E84:E87"/>
    <mergeCell ref="F84:F87"/>
    <mergeCell ref="G84:G87"/>
    <mergeCell ref="I84:I87"/>
    <mergeCell ref="I88:I91"/>
    <mergeCell ref="M92:M95"/>
    <mergeCell ref="B96:B99"/>
    <mergeCell ref="C96:C99"/>
    <mergeCell ref="D96:D99"/>
    <mergeCell ref="E96:E99"/>
    <mergeCell ref="F96:F99"/>
    <mergeCell ref="G96:G99"/>
    <mergeCell ref="H96:H99"/>
    <mergeCell ref="M96:M99"/>
    <mergeCell ref="B92:B95"/>
    <mergeCell ref="C92:C95"/>
    <mergeCell ref="D92:D95"/>
    <mergeCell ref="E92:E95"/>
    <mergeCell ref="F92:F95"/>
    <mergeCell ref="G92:G95"/>
    <mergeCell ref="I92:I95"/>
    <mergeCell ref="I96:I99"/>
    <mergeCell ref="B119:B122"/>
    <mergeCell ref="C119:C122"/>
    <mergeCell ref="D119:D122"/>
    <mergeCell ref="E119:E122"/>
    <mergeCell ref="F119:F122"/>
    <mergeCell ref="G119:G122"/>
    <mergeCell ref="H119:H122"/>
    <mergeCell ref="M119:M122"/>
    <mergeCell ref="I119:I122"/>
    <mergeCell ref="D123:D126"/>
    <mergeCell ref="E123:E126"/>
    <mergeCell ref="F123:F126"/>
    <mergeCell ref="G123:G126"/>
    <mergeCell ref="H123:H126"/>
    <mergeCell ref="M123:M126"/>
    <mergeCell ref="B127:B130"/>
    <mergeCell ref="C127:C130"/>
    <mergeCell ref="D127:D130"/>
    <mergeCell ref="E127:E130"/>
    <mergeCell ref="F127:F130"/>
    <mergeCell ref="G127:G130"/>
    <mergeCell ref="H127:H130"/>
    <mergeCell ref="M127:M130"/>
    <mergeCell ref="I123:I126"/>
    <mergeCell ref="I127:I130"/>
    <mergeCell ref="C76:I76"/>
    <mergeCell ref="H84:H87"/>
    <mergeCell ref="B80:B83"/>
    <mergeCell ref="C80:C83"/>
    <mergeCell ref="H131:H134"/>
    <mergeCell ref="M131:M134"/>
    <mergeCell ref="B135:B138"/>
    <mergeCell ref="C135:C138"/>
    <mergeCell ref="D135:D138"/>
    <mergeCell ref="E135:E138"/>
    <mergeCell ref="F135:F138"/>
    <mergeCell ref="G135:G138"/>
    <mergeCell ref="H135:H138"/>
    <mergeCell ref="M135:M138"/>
    <mergeCell ref="B131:B134"/>
    <mergeCell ref="C131:C134"/>
    <mergeCell ref="D131:D134"/>
    <mergeCell ref="E131:E134"/>
    <mergeCell ref="F131:F134"/>
    <mergeCell ref="G131:G134"/>
    <mergeCell ref="I131:I134"/>
    <mergeCell ref="I135:I138"/>
    <mergeCell ref="B123:B126"/>
    <mergeCell ref="C123:C126"/>
    <mergeCell ref="C72:I72"/>
    <mergeCell ref="C111:I111"/>
    <mergeCell ref="B108:I108"/>
    <mergeCell ref="B31:I31"/>
    <mergeCell ref="A2:C2"/>
    <mergeCell ref="J40:K40"/>
    <mergeCell ref="J79:K79"/>
    <mergeCell ref="J118:K118"/>
    <mergeCell ref="D15:H15"/>
    <mergeCell ref="D16:H16"/>
    <mergeCell ref="D5:H5"/>
    <mergeCell ref="D6:H6"/>
    <mergeCell ref="D7:H7"/>
    <mergeCell ref="D8:H8"/>
    <mergeCell ref="D9:H9"/>
    <mergeCell ref="D10:H10"/>
    <mergeCell ref="D11:H11"/>
    <mergeCell ref="D12:H12"/>
    <mergeCell ref="D13:H13"/>
    <mergeCell ref="D14:H14"/>
    <mergeCell ref="C106:I106"/>
    <mergeCell ref="C113:I113"/>
    <mergeCell ref="C115:I115"/>
    <mergeCell ref="H92:H95"/>
  </mergeCells>
  <phoneticPr fontId="1"/>
  <conditionalFormatting sqref="D2">
    <cfRule type="containsText" dxfId="11" priority="1" operator="containsText" text="入力不要">
      <formula>NOT(ISERROR(SEARCH("入力不要",D2)))</formula>
    </cfRule>
    <cfRule type="containsText" dxfId="10" priority="2" operator="containsText" text="入力済">
      <formula>NOT(ISERROR(SEARCH("入力済",D2)))</formula>
    </cfRule>
    <cfRule type="containsText" dxfId="9" priority="3" operator="containsText" text="未入力">
      <formula>NOT(ISERROR(SEARCH("未入力",D2)))</formula>
    </cfRule>
  </conditionalFormatting>
  <dataValidations count="2">
    <dataValidation type="list" allowBlank="1" showInputMessage="1" sqref="L80:L99 L41:L60 L119:L138" xr:uid="{97B86855-2F49-4702-8D7E-7B3A32CD32B3}">
      <formula1>"大,中,小,無"</formula1>
    </dataValidation>
    <dataValidation allowBlank="1" showInputMessage="1" sqref="K41:K60 K80:K99 K119:K138" xr:uid="{8B38ADCD-23D6-41F8-B733-E4A69F560402}"/>
  </dataValidations>
  <hyperlinks>
    <hyperlink ref="N117" location="'参考. 影響度の算定基準'!A1" display="参考. 影響度の算定基準" xr:uid="{021C03EA-9A10-4F26-977A-99702AD03878}"/>
    <hyperlink ref="L77" location="'参考. 影響度の算定基準'!A1" display="参考. 影響度の算定基準" xr:uid="{D0F06CAF-0975-46C9-A9AD-30E572EFA7BD}"/>
    <hyperlink ref="L39" location="'参考. 影響度の算定基準'!A1" display="参考. 影響度の算定基準" xr:uid="{387D4BD7-9448-488C-9A35-5312B714A1C7}"/>
    <hyperlink ref="C21" location="'参考)IV-1. AI品質の分析事例'!A3" display="ローン審査AI" xr:uid="{AAEC4F67-8DAF-4694-ADD3-CC094B3A76DC}"/>
    <hyperlink ref="C22" location="'参考)IV-1. AI品質の分析事例'!A86" display="農業団体における農作物の選別AI" xr:uid="{9E68E10F-6F0F-40F2-B142-A8EAF429700A}"/>
    <hyperlink ref="C24" location="'参考)IV-1. AI品質の分析事例'!A501" display="不審行動検知AI" xr:uid="{61206B88-CFC7-49B9-9839-5F17349C5AFF}"/>
    <hyperlink ref="E21" location="'参考)IV-1. AI品質の分析事例'!A252" display="個人向け株価予測AI" xr:uid="{CEE4AD6C-A168-46F9-8584-4E95EE46C118}"/>
    <hyperlink ref="E22" location="'参考)IV-1. AI品質の分析事例'!A335" display="医療画像診断AI" xr:uid="{9D7EA9E8-9F4A-42A8-9CD0-F5748956FA13}"/>
    <hyperlink ref="E23" location="'参考)IV-1. AI品質の分析事例'!A418" display="年齢推定AI" xr:uid="{111BECF2-7BA9-4386-B6DB-1197A43A8B73}"/>
    <hyperlink ref="C23" location="'参考)IV-1. AI品質の分析事例'!A169" display="生成AI型チャットによる社内人事QAAIシステム" xr:uid="{1768EDC6-63EB-4673-8904-B42E3D740DA8}"/>
  </hyperlinks>
  <pageMargins left="0.7" right="0.7" top="0.75" bottom="0.75" header="0.3" footer="0.3"/>
  <pageSetup paperSize="9" orientation="portrait" r:id="rId1"/>
  <headerFooter>
    <oddFooter>&amp;LFujitsu Restricted&amp;R©2024 Fujitsu Limited</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F7E69-FFE0-414E-8FDE-EC0C4097FCDD}">
  <dimension ref="A1:Q207"/>
  <sheetViews>
    <sheetView zoomScaleNormal="100" workbookViewId="0"/>
  </sheetViews>
  <sheetFormatPr defaultColWidth="9" defaultRowHeight="15.75"/>
  <cols>
    <col min="1" max="1" width="4.625" style="9" customWidth="1"/>
    <col min="2" max="2" width="15.625" style="9" customWidth="1"/>
    <col min="3" max="3" width="25.625" style="9" customWidth="1"/>
    <col min="4" max="7" width="15.625" style="9" customWidth="1"/>
    <col min="8" max="8" width="25.625" style="9" customWidth="1"/>
    <col min="9" max="9" width="18.625" style="9" customWidth="1"/>
    <col min="10" max="10" width="25.625" style="9" customWidth="1"/>
    <col min="11" max="12" width="10.625" style="9" customWidth="1"/>
    <col min="13" max="13" width="8.625" style="9" customWidth="1"/>
    <col min="14" max="14" width="11.125" style="9" customWidth="1"/>
    <col min="15" max="15" width="11" style="9" customWidth="1"/>
    <col min="16" max="18" width="9" style="9"/>
    <col min="19" max="19" width="17.875" style="9" customWidth="1"/>
    <col min="20" max="16384" width="9" style="9"/>
  </cols>
  <sheetData>
    <row r="1" spans="1:10" ht="17.25" thickBot="1">
      <c r="H1" s="12"/>
      <c r="J1" s="34" t="s">
        <v>953</v>
      </c>
    </row>
    <row r="2" spans="1:10" ht="22.5" thickTop="1" thickBot="1">
      <c r="A2" s="216" t="s">
        <v>119</v>
      </c>
      <c r="B2" s="229"/>
      <c r="C2" s="230"/>
      <c r="D2" s="57" t="str">
        <f>IF(OR(L64="", L140="", L204=""), "未入力", "入力済")</f>
        <v>未入力</v>
      </c>
      <c r="E2" s="37" t="s">
        <v>59</v>
      </c>
      <c r="F2" s="10"/>
      <c r="G2" s="10"/>
      <c r="H2" s="12"/>
    </row>
    <row r="3" spans="1:10" ht="16.5" thickTop="1">
      <c r="B3" s="8"/>
      <c r="H3" s="12"/>
    </row>
    <row r="4" spans="1:10" ht="17.25" thickBot="1">
      <c r="B4" s="37" t="s">
        <v>60</v>
      </c>
    </row>
    <row r="5" spans="1:10" ht="18.75">
      <c r="B5" s="269" t="s">
        <v>61</v>
      </c>
      <c r="C5" s="270"/>
      <c r="D5" s="288" t="str">
        <f>IF('III. AIシステムの仕様情報'!C7="","",'III. AIシステムの仕様情報'!C7)</f>
        <v/>
      </c>
      <c r="E5" s="288"/>
      <c r="F5" s="288"/>
      <c r="G5" s="288"/>
      <c r="H5" s="289"/>
      <c r="J5" s="108" t="s">
        <v>33</v>
      </c>
    </row>
    <row r="6" spans="1:10" ht="18.75">
      <c r="B6" s="271" t="s">
        <v>62</v>
      </c>
      <c r="C6" s="272"/>
      <c r="D6" s="284" t="str">
        <f>IF('III. AIシステムの仕様情報'!C19="","",'III. AIシステムの仕様情報'!C19)</f>
        <v>から</v>
      </c>
      <c r="E6" s="284"/>
      <c r="F6" s="284"/>
      <c r="G6" s="284"/>
      <c r="H6" s="285"/>
      <c r="J6" s="109" t="s">
        <v>34</v>
      </c>
    </row>
    <row r="7" spans="1:10" ht="18.75">
      <c r="B7" s="271" t="s">
        <v>63</v>
      </c>
      <c r="C7" s="272"/>
      <c r="D7" s="284" t="str">
        <f>IF('III. AIシステムの仕様情報'!C23="","",'III. AIシステムの仕様情報'!C23)</f>
        <v>からことができない</v>
      </c>
      <c r="E7" s="284"/>
      <c r="F7" s="284"/>
      <c r="G7" s="284"/>
      <c r="H7" s="285"/>
      <c r="J7" s="110" t="s">
        <v>36</v>
      </c>
    </row>
    <row r="8" spans="1:10" ht="18.75">
      <c r="B8" s="271" t="s">
        <v>64</v>
      </c>
      <c r="C8" s="272"/>
      <c r="D8" s="284" t="str">
        <f>IF('III. AIシステムの仕様情報'!C29="","",'III. AIシステムの仕様情報'!C29)</f>
        <v/>
      </c>
      <c r="E8" s="284"/>
      <c r="F8" s="284"/>
      <c r="G8" s="284"/>
      <c r="H8" s="285"/>
    </row>
    <row r="9" spans="1:10" ht="18.75">
      <c r="B9" s="271" t="s">
        <v>65</v>
      </c>
      <c r="C9" s="272"/>
      <c r="D9" s="284" t="str">
        <f>IF('III. AIシステムの仕様情報'!C33="","",'III. AIシステムの仕様情報'!C33)</f>
        <v/>
      </c>
      <c r="E9" s="284"/>
      <c r="F9" s="284"/>
      <c r="G9" s="284"/>
      <c r="H9" s="285"/>
    </row>
    <row r="10" spans="1:10" ht="18.75">
      <c r="B10" s="271" t="s">
        <v>66</v>
      </c>
      <c r="C10" s="272"/>
      <c r="D10" s="284" t="str">
        <f>IF('III. AIシステムの仕様情報'!C37="","",'III. AIシステムの仕様情報'!C37)</f>
        <v/>
      </c>
      <c r="E10" s="284"/>
      <c r="F10" s="284"/>
      <c r="G10" s="284"/>
      <c r="H10" s="285"/>
    </row>
    <row r="11" spans="1:10" ht="18.75">
      <c r="B11" s="271" t="s">
        <v>67</v>
      </c>
      <c r="C11" s="272"/>
      <c r="D11" s="284" t="str">
        <f>IF('III. AIシステムの仕様情報'!C41="","",'III. AIシステムの仕様情報'!C41)</f>
        <v/>
      </c>
      <c r="E11" s="284"/>
      <c r="F11" s="284"/>
      <c r="G11" s="284"/>
      <c r="H11" s="285"/>
    </row>
    <row r="12" spans="1:10" ht="18.75">
      <c r="B12" s="271" t="s">
        <v>68</v>
      </c>
      <c r="C12" s="272"/>
      <c r="D12" s="284" t="str">
        <f>IF('III. AIシステムの仕様情報'!C49="","",'III. AIシステムの仕様情報'!C49)</f>
        <v/>
      </c>
      <c r="E12" s="284"/>
      <c r="F12" s="284"/>
      <c r="G12" s="284"/>
      <c r="H12" s="285"/>
    </row>
    <row r="13" spans="1:10" ht="18.75">
      <c r="B13" s="271" t="s">
        <v>69</v>
      </c>
      <c r="C13" s="272"/>
      <c r="D13" s="284" t="str">
        <f>IF('III. AIシステムの仕様情報'!C45="","",'III. AIシステムの仕様情報'!C45)</f>
        <v/>
      </c>
      <c r="E13" s="284"/>
      <c r="F13" s="284"/>
      <c r="G13" s="284"/>
      <c r="H13" s="285"/>
    </row>
    <row r="14" spans="1:10" ht="18.75">
      <c r="B14" s="271" t="s">
        <v>70</v>
      </c>
      <c r="C14" s="272"/>
      <c r="D14" s="284" t="str">
        <f>IF('III. AIシステムの仕様情報'!C53="","",'III. AIシステムの仕様情報'!C53)</f>
        <v/>
      </c>
      <c r="E14" s="284"/>
      <c r="F14" s="284"/>
      <c r="G14" s="284"/>
      <c r="H14" s="285"/>
    </row>
    <row r="15" spans="1:10" ht="18.75">
      <c r="B15" s="271" t="s">
        <v>54</v>
      </c>
      <c r="C15" s="272"/>
      <c r="D15" s="284" t="str">
        <f>IF('III. AIシステムの仕様情報'!C57="","",'III. AIシステムの仕様情報'!C57)</f>
        <v/>
      </c>
      <c r="E15" s="284"/>
      <c r="F15" s="284"/>
      <c r="G15" s="284"/>
      <c r="H15" s="285"/>
    </row>
    <row r="16" spans="1:10" ht="19.5" thickBot="1">
      <c r="B16" s="273" t="s">
        <v>71</v>
      </c>
      <c r="C16" s="274"/>
      <c r="D16" s="286" t="str">
        <f>IF('III. AIシステムの仕様情報'!C61="","",'III. AIシステムの仕様情報'!C61)</f>
        <v/>
      </c>
      <c r="E16" s="286"/>
      <c r="F16" s="286"/>
      <c r="G16" s="286"/>
      <c r="H16" s="287"/>
    </row>
    <row r="17" spans="1:17">
      <c r="D17" s="15"/>
      <c r="E17" s="15"/>
      <c r="F17" s="15"/>
      <c r="G17" s="15"/>
      <c r="H17" s="15"/>
    </row>
    <row r="18" spans="1:17" ht="17.25" thickBot="1">
      <c r="B18" s="37" t="s">
        <v>72</v>
      </c>
    </row>
    <row r="19" spans="1:17" ht="292.5" customHeight="1" thickBot="1">
      <c r="C19" s="242" t="s">
        <v>883</v>
      </c>
      <c r="D19" s="243"/>
      <c r="E19" s="243"/>
      <c r="F19" s="243"/>
      <c r="G19" s="243"/>
      <c r="H19" s="243"/>
      <c r="I19" s="244"/>
    </row>
    <row r="20" spans="1:17" ht="16.5" customHeight="1">
      <c r="C20" s="8"/>
      <c r="D20" s="12"/>
    </row>
    <row r="21" spans="1:17" ht="16.5">
      <c r="B21" s="37" t="s">
        <v>73</v>
      </c>
      <c r="C21" s="38" t="s">
        <v>74</v>
      </c>
      <c r="G21" s="15"/>
      <c r="H21" s="15"/>
    </row>
    <row r="22" spans="1:17">
      <c r="B22" s="8"/>
      <c r="C22" s="39" t="s">
        <v>75</v>
      </c>
      <c r="D22" s="13"/>
      <c r="E22" s="14"/>
      <c r="F22" s="14"/>
      <c r="G22" s="15"/>
      <c r="H22" s="15"/>
    </row>
    <row r="23" spans="1:17">
      <c r="B23" s="8"/>
      <c r="C23" s="39" t="s">
        <v>76</v>
      </c>
      <c r="D23" s="13"/>
      <c r="E23" s="14"/>
      <c r="F23" s="14"/>
      <c r="G23" s="15"/>
      <c r="H23" s="15"/>
    </row>
    <row r="24" spans="1:17">
      <c r="B24" s="8"/>
      <c r="C24" s="39" t="s">
        <v>726</v>
      </c>
      <c r="D24" s="13"/>
      <c r="E24" s="14"/>
      <c r="F24" s="14"/>
      <c r="G24" s="15"/>
      <c r="H24" s="15"/>
    </row>
    <row r="25" spans="1:17">
      <c r="H25" s="12"/>
    </row>
    <row r="26" spans="1:17" ht="19.5">
      <c r="A26" s="43"/>
      <c r="B26" s="44" t="s">
        <v>120</v>
      </c>
      <c r="C26" s="43"/>
      <c r="D26" s="49"/>
      <c r="F26" s="12"/>
    </row>
    <row r="27" spans="1:17">
      <c r="A27" s="42"/>
      <c r="B27" s="8"/>
      <c r="H27" s="12"/>
    </row>
    <row r="28" spans="1:17" ht="17.25" thickBot="1">
      <c r="A28" s="42"/>
      <c r="B28" s="37" t="s">
        <v>78</v>
      </c>
      <c r="H28" s="12"/>
    </row>
    <row r="29" spans="1:17" ht="159.94999999999999" customHeight="1" thickBot="1">
      <c r="A29" s="42"/>
      <c r="C29" s="282" t="s">
        <v>755</v>
      </c>
      <c r="D29" s="277"/>
      <c r="E29" s="277"/>
      <c r="F29" s="277"/>
      <c r="G29" s="277"/>
      <c r="H29" s="277"/>
      <c r="I29" s="278"/>
      <c r="J29" s="12"/>
      <c r="K29" s="12"/>
      <c r="L29" s="12"/>
      <c r="M29" s="12"/>
      <c r="N29" s="12"/>
      <c r="O29" s="12"/>
      <c r="P29" s="12"/>
    </row>
    <row r="30" spans="1:17">
      <c r="A30" s="42"/>
      <c r="D30" s="12"/>
      <c r="E30" s="12"/>
      <c r="F30" s="12"/>
      <c r="G30" s="12"/>
      <c r="H30" s="12"/>
      <c r="I30" s="12"/>
      <c r="J30" s="12"/>
      <c r="K30" s="12"/>
      <c r="L30" s="12"/>
      <c r="M30" s="12"/>
      <c r="N30" s="12"/>
      <c r="O30" s="12"/>
      <c r="P30" s="12"/>
      <c r="Q30" s="12"/>
    </row>
    <row r="31" spans="1:17" ht="39.950000000000003" customHeight="1">
      <c r="A31" s="42"/>
      <c r="B31" s="227" t="s">
        <v>79</v>
      </c>
      <c r="C31" s="228"/>
      <c r="D31" s="228"/>
      <c r="E31" s="228"/>
      <c r="F31" s="228"/>
      <c r="G31" s="228"/>
      <c r="H31" s="228"/>
      <c r="I31" s="228"/>
      <c r="J31" s="1"/>
      <c r="K31" s="1"/>
      <c r="L31" s="1"/>
      <c r="M31" s="1"/>
      <c r="N31" s="1"/>
      <c r="O31" s="1"/>
      <c r="P31" s="1"/>
    </row>
    <row r="32" spans="1:17" customFormat="1" ht="18.75">
      <c r="A32" s="45"/>
      <c r="B32" s="9"/>
    </row>
    <row r="33" spans="1:12" customFormat="1" ht="19.5" thickBot="1">
      <c r="A33" s="45"/>
      <c r="B33" s="37" t="s">
        <v>81</v>
      </c>
    </row>
    <row r="34" spans="1:12" ht="218.25" customHeight="1" thickBot="1">
      <c r="A34" s="42"/>
      <c r="C34" s="242" t="s">
        <v>863</v>
      </c>
      <c r="D34" s="243"/>
      <c r="E34" s="243"/>
      <c r="F34" s="243"/>
      <c r="G34" s="243"/>
      <c r="H34" s="243"/>
      <c r="I34" s="244"/>
    </row>
    <row r="35" spans="1:12" customFormat="1" ht="19.5" thickBot="1">
      <c r="A35" s="45"/>
      <c r="B35" s="37" t="s">
        <v>82</v>
      </c>
    </row>
    <row r="36" spans="1:12" ht="60" customHeight="1" thickBot="1">
      <c r="A36" s="42"/>
      <c r="C36" s="242" t="s">
        <v>878</v>
      </c>
      <c r="D36" s="243"/>
      <c r="E36" s="243"/>
      <c r="F36" s="243"/>
      <c r="G36" s="243"/>
      <c r="H36" s="243"/>
      <c r="I36" s="244"/>
    </row>
    <row r="37" spans="1:12">
      <c r="A37" s="42"/>
      <c r="H37" s="12"/>
      <c r="K37" s="47" t="s">
        <v>83</v>
      </c>
    </row>
    <row r="38" spans="1:12" ht="31.5">
      <c r="A38" s="42"/>
      <c r="B38" s="60" t="s">
        <v>84</v>
      </c>
      <c r="C38" s="60" t="s">
        <v>85</v>
      </c>
      <c r="D38" s="60" t="s">
        <v>121</v>
      </c>
      <c r="E38" s="60" t="s">
        <v>87</v>
      </c>
      <c r="F38" s="60" t="s">
        <v>122</v>
      </c>
      <c r="G38" s="60" t="s">
        <v>89</v>
      </c>
      <c r="H38" s="60" t="s">
        <v>90</v>
      </c>
      <c r="I38" s="231" t="s">
        <v>92</v>
      </c>
      <c r="J38" s="283"/>
      <c r="K38" s="81" t="s">
        <v>93</v>
      </c>
      <c r="L38" s="60" t="s">
        <v>94</v>
      </c>
    </row>
    <row r="39" spans="1:12" ht="15.75" customHeight="1">
      <c r="A39" s="42"/>
      <c r="B39" s="290" t="str">
        <f>$D$5</f>
        <v/>
      </c>
      <c r="C39" s="302" t="s">
        <v>123</v>
      </c>
      <c r="D39" s="262" t="s">
        <v>124</v>
      </c>
      <c r="E39" s="250" t="str">
        <f>$D$5</f>
        <v/>
      </c>
      <c r="F39" s="305" t="str">
        <f>_xlfn.CONCAT($D$12," 、もしくは、 ",$D$11,"の間の差別が生じることで")</f>
        <v xml:space="preserve"> 、もしくは、 の間の差別が生じることで</v>
      </c>
      <c r="G39" s="250" t="str">
        <f>IF($D$8 = "", "", _xlfn.CONCAT($D$8, " (", $B$8, ")"))</f>
        <v/>
      </c>
      <c r="H39" s="265" t="s">
        <v>125</v>
      </c>
      <c r="I39" s="64" t="s">
        <v>98</v>
      </c>
      <c r="J39" s="21" t="s">
        <v>301</v>
      </c>
      <c r="K39" s="124"/>
      <c r="L39" s="249" t="str">
        <f>IF(OR(K39="",K40="",K41="",K42=""),"",IF(OR(K39="大",K40="大",K41="大",K42="大",K39="不明",K40="不明",K41="不明",K42="不明"),"大",IF(OR(K39="中",K40="中",K41="中",K42="中"),"中",IF(OR(K39="小",K40="小",K41="小",K42="小"),"小","無"))))</f>
        <v/>
      </c>
    </row>
    <row r="40" spans="1:12" ht="15.75" customHeight="1">
      <c r="A40" s="42"/>
      <c r="B40" s="291"/>
      <c r="C40" s="303"/>
      <c r="D40" s="254"/>
      <c r="E40" s="251"/>
      <c r="F40" s="306"/>
      <c r="G40" s="251"/>
      <c r="H40" s="266"/>
      <c r="I40" s="64" t="s">
        <v>99</v>
      </c>
      <c r="J40" s="21" t="s">
        <v>301</v>
      </c>
      <c r="K40" s="124"/>
      <c r="L40" s="249"/>
    </row>
    <row r="41" spans="1:12" ht="15.75" customHeight="1">
      <c r="A41" s="42"/>
      <c r="B41" s="291"/>
      <c r="C41" s="303"/>
      <c r="D41" s="254"/>
      <c r="E41" s="251"/>
      <c r="F41" s="306"/>
      <c r="G41" s="251"/>
      <c r="H41" s="266"/>
      <c r="I41" s="64" t="s">
        <v>100</v>
      </c>
      <c r="J41" s="21" t="s">
        <v>301</v>
      </c>
      <c r="K41" s="124"/>
      <c r="L41" s="249"/>
    </row>
    <row r="42" spans="1:12" ht="15.75" customHeight="1">
      <c r="A42" s="42"/>
      <c r="B42" s="291"/>
      <c r="C42" s="303"/>
      <c r="D42" s="255"/>
      <c r="E42" s="251"/>
      <c r="F42" s="307"/>
      <c r="G42" s="251"/>
      <c r="H42" s="266"/>
      <c r="I42" s="64" t="s">
        <v>101</v>
      </c>
      <c r="J42" s="21" t="s">
        <v>301</v>
      </c>
      <c r="K42" s="124"/>
      <c r="L42" s="249"/>
    </row>
    <row r="43" spans="1:12" ht="15.75" customHeight="1">
      <c r="A43" s="42"/>
      <c r="B43" s="290" t="str">
        <f t="shared" ref="B43" si="0">$D$5</f>
        <v/>
      </c>
      <c r="C43" s="302" t="s">
        <v>123</v>
      </c>
      <c r="D43" s="262" t="s">
        <v>124</v>
      </c>
      <c r="E43" s="250" t="str">
        <f t="shared" ref="E43" si="1">$D$5</f>
        <v/>
      </c>
      <c r="F43" s="305" t="str">
        <f>_xlfn.CONCAT($D$12," 、もしくは、 ",$D$11,"の間の差別が生じることで")</f>
        <v xml:space="preserve"> 、もしくは、 の間の差別が生じることで</v>
      </c>
      <c r="G43" s="250" t="str">
        <f>IF($D$10 = "", "", _xlfn.CONCAT($D$10, " (", $B$10, ")"))</f>
        <v/>
      </c>
      <c r="H43" s="265" t="s">
        <v>126</v>
      </c>
      <c r="I43" s="64" t="s">
        <v>98</v>
      </c>
      <c r="J43" s="21" t="s">
        <v>301</v>
      </c>
      <c r="K43" s="124"/>
      <c r="L43" s="249" t="str">
        <f>IF(OR(K43="",K44="",K45="",K46=""),"",IF(OR(K43="大",K44="大",K45="大",K46="大",K43="不明",K44="不明",K45="不明",K46="不明"),"大",IF(OR(K43="中",K44="中",K45="中",K46="中"),"中",IF(OR(K43="小",K44="小",K45="小",K46="小"),"小","無"))))</f>
        <v/>
      </c>
    </row>
    <row r="44" spans="1:12" ht="15.75" customHeight="1">
      <c r="A44" s="42"/>
      <c r="B44" s="291"/>
      <c r="C44" s="303"/>
      <c r="D44" s="254"/>
      <c r="E44" s="251"/>
      <c r="F44" s="306"/>
      <c r="G44" s="251"/>
      <c r="H44" s="266"/>
      <c r="I44" s="64" t="s">
        <v>99</v>
      </c>
      <c r="J44" s="21" t="s">
        <v>301</v>
      </c>
      <c r="K44" s="124"/>
      <c r="L44" s="249"/>
    </row>
    <row r="45" spans="1:12" ht="15.75" customHeight="1">
      <c r="A45" s="42"/>
      <c r="B45" s="291"/>
      <c r="C45" s="303"/>
      <c r="D45" s="254"/>
      <c r="E45" s="251"/>
      <c r="F45" s="306"/>
      <c r="G45" s="251"/>
      <c r="H45" s="266"/>
      <c r="I45" s="64" t="s">
        <v>100</v>
      </c>
      <c r="J45" s="21" t="s">
        <v>301</v>
      </c>
      <c r="K45" s="124"/>
      <c r="L45" s="249"/>
    </row>
    <row r="46" spans="1:12" ht="15.75" customHeight="1">
      <c r="A46" s="42"/>
      <c r="B46" s="291"/>
      <c r="C46" s="303"/>
      <c r="D46" s="255"/>
      <c r="E46" s="251"/>
      <c r="F46" s="307"/>
      <c r="G46" s="251"/>
      <c r="H46" s="266"/>
      <c r="I46" s="64" t="s">
        <v>101</v>
      </c>
      <c r="J46" s="21" t="s">
        <v>301</v>
      </c>
      <c r="K46" s="124"/>
      <c r="L46" s="249"/>
    </row>
    <row r="47" spans="1:12" ht="15.75" customHeight="1">
      <c r="A47" s="42"/>
      <c r="B47" s="290" t="str">
        <f t="shared" ref="B47" si="2">$D$5</f>
        <v/>
      </c>
      <c r="C47" s="302" t="s">
        <v>123</v>
      </c>
      <c r="D47" s="262" t="s">
        <v>124</v>
      </c>
      <c r="E47" s="250" t="str">
        <f t="shared" ref="E47" si="3">$D$5</f>
        <v/>
      </c>
      <c r="F47" s="305" t="str">
        <f>_xlfn.CONCAT($D$12," 、もしくは、 ",$D$11,"の間の差別が生じることで")</f>
        <v xml:space="preserve"> 、もしくは、 の間の差別が生じることで</v>
      </c>
      <c r="G47" s="250" t="str">
        <f>IF($D$9 = "", "", _xlfn.CONCAT($D$9, " (", $B$9, ")"))</f>
        <v/>
      </c>
      <c r="H47" s="265" t="s">
        <v>126</v>
      </c>
      <c r="I47" s="64" t="s">
        <v>98</v>
      </c>
      <c r="J47" s="21" t="s">
        <v>301</v>
      </c>
      <c r="K47" s="124"/>
      <c r="L47" s="249" t="str">
        <f>IF(OR(K47="",K48="",K49="",K50=""),"",IF(OR(K47="大",K48="大",K49="大",K50="大",K47="不明",K48="不明",K49="不明",K50="不明"),"大",IF(OR(K47="中",K48="中",K49="中",K50="中"),"中",IF(OR(K47="小",K48="小",K49="小",K50="小"),"小","無"))))</f>
        <v/>
      </c>
    </row>
    <row r="48" spans="1:12" ht="15.75" customHeight="1">
      <c r="A48" s="42"/>
      <c r="B48" s="291"/>
      <c r="C48" s="303"/>
      <c r="D48" s="254"/>
      <c r="E48" s="251"/>
      <c r="F48" s="306"/>
      <c r="G48" s="251"/>
      <c r="H48" s="266"/>
      <c r="I48" s="64" t="s">
        <v>99</v>
      </c>
      <c r="J48" s="21" t="s">
        <v>301</v>
      </c>
      <c r="K48" s="124"/>
      <c r="L48" s="249"/>
    </row>
    <row r="49" spans="1:12" ht="15.75" customHeight="1">
      <c r="A49" s="42"/>
      <c r="B49" s="291"/>
      <c r="C49" s="303"/>
      <c r="D49" s="254"/>
      <c r="E49" s="251"/>
      <c r="F49" s="306"/>
      <c r="G49" s="251"/>
      <c r="H49" s="266"/>
      <c r="I49" s="64" t="s">
        <v>100</v>
      </c>
      <c r="J49" s="21" t="s">
        <v>301</v>
      </c>
      <c r="K49" s="124"/>
      <c r="L49" s="249"/>
    </row>
    <row r="50" spans="1:12" ht="15.75" customHeight="1">
      <c r="A50" s="42"/>
      <c r="B50" s="291"/>
      <c r="C50" s="303"/>
      <c r="D50" s="255"/>
      <c r="E50" s="251"/>
      <c r="F50" s="307"/>
      <c r="G50" s="251"/>
      <c r="H50" s="266"/>
      <c r="I50" s="64" t="s">
        <v>101</v>
      </c>
      <c r="J50" s="21" t="s">
        <v>301</v>
      </c>
      <c r="K50" s="124"/>
      <c r="L50" s="249"/>
    </row>
    <row r="51" spans="1:12" ht="15.75" customHeight="1">
      <c r="A51" s="42"/>
      <c r="B51" s="290" t="str">
        <f t="shared" ref="B51" si="4">$D$5</f>
        <v/>
      </c>
      <c r="C51" s="302" t="s">
        <v>123</v>
      </c>
      <c r="D51" s="262" t="s">
        <v>124</v>
      </c>
      <c r="E51" s="250" t="str">
        <f t="shared" ref="E51" si="5">$D$5</f>
        <v/>
      </c>
      <c r="F51" s="305" t="str">
        <f>_xlfn.CONCAT($D$12," 、もしくは、 ",$D$11,"の間の差別が生じることで")</f>
        <v xml:space="preserve"> 、もしくは、 の間の差別が生じることで</v>
      </c>
      <c r="G51" s="250" t="str">
        <f>IF($D$12 = "", "", _xlfn.CONCAT($D$12, " (", $B$12, ")"))</f>
        <v/>
      </c>
      <c r="H51" s="250" t="str">
        <f>_xlfn.CONCAT($D$6,"という目的が不当に達成できなくなる")</f>
        <v>からという目的が不当に達成できなくなる</v>
      </c>
      <c r="I51" s="64" t="s">
        <v>98</v>
      </c>
      <c r="J51" s="21" t="s">
        <v>301</v>
      </c>
      <c r="K51" s="124"/>
      <c r="L51" s="249" t="str">
        <f>IF(OR(K51="",K52="",K53="",K54=""),"",IF(OR(K51="大",K52="大",K53="大",K54="大",K51="不明",K52="不明",K53="不明",K54="不明"),"大",IF(OR(K51="中",K52="中",K53="中",K54="中"),"中",IF(OR(K51="小",K52="小",K53="小",K54="小"),"小","無"))))</f>
        <v/>
      </c>
    </row>
    <row r="52" spans="1:12" ht="15.75" customHeight="1">
      <c r="A52" s="42"/>
      <c r="B52" s="291"/>
      <c r="C52" s="303"/>
      <c r="D52" s="254"/>
      <c r="E52" s="251"/>
      <c r="F52" s="306"/>
      <c r="G52" s="251"/>
      <c r="H52" s="251"/>
      <c r="I52" s="64" t="s">
        <v>99</v>
      </c>
      <c r="J52" s="21" t="s">
        <v>301</v>
      </c>
      <c r="K52" s="124"/>
      <c r="L52" s="249"/>
    </row>
    <row r="53" spans="1:12" ht="15.75" customHeight="1">
      <c r="A53" s="42"/>
      <c r="B53" s="291"/>
      <c r="C53" s="303"/>
      <c r="D53" s="254"/>
      <c r="E53" s="251"/>
      <c r="F53" s="306"/>
      <c r="G53" s="251"/>
      <c r="H53" s="251"/>
      <c r="I53" s="64" t="s">
        <v>100</v>
      </c>
      <c r="J53" s="21" t="s">
        <v>301</v>
      </c>
      <c r="K53" s="124"/>
      <c r="L53" s="249"/>
    </row>
    <row r="54" spans="1:12" ht="15.75" customHeight="1">
      <c r="A54" s="42"/>
      <c r="B54" s="291"/>
      <c r="C54" s="303"/>
      <c r="D54" s="255"/>
      <c r="E54" s="251"/>
      <c r="F54" s="307"/>
      <c r="G54" s="251"/>
      <c r="H54" s="251"/>
      <c r="I54" s="64" t="s">
        <v>101</v>
      </c>
      <c r="J54" s="21" t="s">
        <v>301</v>
      </c>
      <c r="K54" s="124"/>
      <c r="L54" s="249"/>
    </row>
    <row r="55" spans="1:12" ht="15.75" customHeight="1">
      <c r="A55" s="42"/>
      <c r="B55" s="290" t="str">
        <f t="shared" ref="B55" si="6">$D$5</f>
        <v/>
      </c>
      <c r="C55" s="302" t="s">
        <v>123</v>
      </c>
      <c r="D55" s="262" t="s">
        <v>124</v>
      </c>
      <c r="E55" s="250" t="str">
        <f t="shared" ref="E55" si="7">$D$5</f>
        <v/>
      </c>
      <c r="F55" s="305" t="str">
        <f>_xlfn.CONCAT($D$12," 、もしくは、 ",$D$11,"の間の差別が生じることで")</f>
        <v xml:space="preserve"> 、もしくは、 の間の差別が生じることで</v>
      </c>
      <c r="G55" s="250" t="str">
        <f>IF($D$11 = "", "", _xlfn.CONCAT($D$11, " (", $B$11, ")"))</f>
        <v/>
      </c>
      <c r="H55" s="250" t="str">
        <f>_xlfn.CONCAT($D$6,"という目的において不当な判定を受ける")</f>
        <v>からという目的において不当な判定を受ける</v>
      </c>
      <c r="I55" s="64" t="s">
        <v>98</v>
      </c>
      <c r="J55" s="21" t="s">
        <v>301</v>
      </c>
      <c r="K55" s="124"/>
      <c r="L55" s="249" t="str">
        <f>IF(OR(K55="",K56="",K57="",K58=""),"",IF(OR(K55="大",K56="大",K57="大",K58="大",K55="不明",K56="不明",K57="不明",K58="不明"),"大",IF(OR(K55="中",K56="中",K57="中",K58="中"),"中",IF(OR(K55="小",K56="小",K57="小",K58="小"),"小","無"))))</f>
        <v/>
      </c>
    </row>
    <row r="56" spans="1:12" ht="15.75" customHeight="1">
      <c r="A56" s="42"/>
      <c r="B56" s="291"/>
      <c r="C56" s="303"/>
      <c r="D56" s="254"/>
      <c r="E56" s="251"/>
      <c r="F56" s="306"/>
      <c r="G56" s="251"/>
      <c r="H56" s="251"/>
      <c r="I56" s="64" t="s">
        <v>99</v>
      </c>
      <c r="J56" s="21" t="s">
        <v>301</v>
      </c>
      <c r="K56" s="124"/>
      <c r="L56" s="249"/>
    </row>
    <row r="57" spans="1:12" ht="15.75" customHeight="1">
      <c r="A57" s="42"/>
      <c r="B57" s="291"/>
      <c r="C57" s="303"/>
      <c r="D57" s="254"/>
      <c r="E57" s="251"/>
      <c r="F57" s="306"/>
      <c r="G57" s="251"/>
      <c r="H57" s="251"/>
      <c r="I57" s="64" t="s">
        <v>100</v>
      </c>
      <c r="J57" s="21" t="s">
        <v>301</v>
      </c>
      <c r="K57" s="124"/>
      <c r="L57" s="249"/>
    </row>
    <row r="58" spans="1:12" ht="15.75" customHeight="1">
      <c r="A58" s="42"/>
      <c r="B58" s="291"/>
      <c r="C58" s="303"/>
      <c r="D58" s="255"/>
      <c r="E58" s="251"/>
      <c r="F58" s="307"/>
      <c r="G58" s="251"/>
      <c r="H58" s="251"/>
      <c r="I58" s="64" t="s">
        <v>101</v>
      </c>
      <c r="J58" s="21" t="s">
        <v>301</v>
      </c>
      <c r="K58" s="124"/>
      <c r="L58" s="249"/>
    </row>
    <row r="59" spans="1:12" ht="15.75" customHeight="1">
      <c r="A59" s="42"/>
      <c r="B59" s="290" t="str">
        <f t="shared" ref="B59" si="8">$D$5</f>
        <v/>
      </c>
      <c r="C59" s="302" t="s">
        <v>123</v>
      </c>
      <c r="D59" s="262" t="s">
        <v>124</v>
      </c>
      <c r="E59" s="250" t="str">
        <f t="shared" ref="E59" si="9">$D$5</f>
        <v/>
      </c>
      <c r="F59" s="305" t="str">
        <f>_xlfn.CONCAT($D$12," 、もしくは、 ",$D$11,"の間の差別が生じることで")</f>
        <v xml:space="preserve"> 、もしくは、 の間の差別が生じることで</v>
      </c>
      <c r="G59" s="250" t="str">
        <f>IF($D$13 = "", "", _xlfn.CONCAT($D$13, " (", $B$13, ")"))</f>
        <v/>
      </c>
      <c r="H59" s="265" t="s">
        <v>127</v>
      </c>
      <c r="I59" s="64" t="s">
        <v>98</v>
      </c>
      <c r="J59" s="21" t="s">
        <v>301</v>
      </c>
      <c r="K59" s="124"/>
      <c r="L59" s="249" t="str">
        <f>IF(OR(K59="",K60="",K61="",K62=""),"",IF(OR(K59="大",K60="大",K61="大",K62="大",K59="不明",K60="不明",K61="不明",K62="不明"),"大",IF(OR(K59="中",K60="中",K61="中",K62="中"),"中",IF(OR(K59="小",K60="小",K61="小",K62="小"),"小","無"))))</f>
        <v/>
      </c>
    </row>
    <row r="60" spans="1:12" ht="15.75" customHeight="1">
      <c r="A60" s="42"/>
      <c r="B60" s="291"/>
      <c r="C60" s="303"/>
      <c r="D60" s="254"/>
      <c r="E60" s="251"/>
      <c r="F60" s="306"/>
      <c r="G60" s="251"/>
      <c r="H60" s="266"/>
      <c r="I60" s="64" t="s">
        <v>99</v>
      </c>
      <c r="J60" s="21" t="s">
        <v>301</v>
      </c>
      <c r="K60" s="124"/>
      <c r="L60" s="249"/>
    </row>
    <row r="61" spans="1:12" ht="15.75" customHeight="1">
      <c r="A61" s="42"/>
      <c r="B61" s="291"/>
      <c r="C61" s="303"/>
      <c r="D61" s="254"/>
      <c r="E61" s="251"/>
      <c r="F61" s="306"/>
      <c r="G61" s="251"/>
      <c r="H61" s="266"/>
      <c r="I61" s="64" t="s">
        <v>100</v>
      </c>
      <c r="J61" s="21" t="s">
        <v>301</v>
      </c>
      <c r="K61" s="124"/>
      <c r="L61" s="249"/>
    </row>
    <row r="62" spans="1:12" ht="15.75" customHeight="1">
      <c r="A62" s="42"/>
      <c r="B62" s="292"/>
      <c r="C62" s="304"/>
      <c r="D62" s="255"/>
      <c r="E62" s="252"/>
      <c r="F62" s="307"/>
      <c r="G62" s="252"/>
      <c r="H62" s="267"/>
      <c r="I62" s="64" t="s">
        <v>101</v>
      </c>
      <c r="J62" s="21" t="s">
        <v>301</v>
      </c>
      <c r="K62" s="124"/>
      <c r="L62" s="249"/>
    </row>
    <row r="63" spans="1:12">
      <c r="F63" s="12"/>
      <c r="K63" s="41"/>
      <c r="L63" s="41"/>
    </row>
    <row r="64" spans="1:12">
      <c r="F64" s="12"/>
      <c r="K64" s="107" t="s">
        <v>102</v>
      </c>
      <c r="L64" s="106" t="str">
        <f>IF(COUNTIF(L39:L63, "大") &gt; 0, "大", IF(COUNTIF(L39:L63, "中") &gt; 0, "中", IF(COUNTIF(L39:L63, "小") &gt; 0, "小", IF(COUNTIF(L39:L63, "無") &gt; 0, "無", ""))))</f>
        <v/>
      </c>
    </row>
    <row r="65" spans="1:16">
      <c r="H65" s="12"/>
    </row>
    <row r="66" spans="1:16" ht="19.5">
      <c r="A66" s="42"/>
      <c r="B66" s="50" t="s">
        <v>128</v>
      </c>
      <c r="C66" s="42"/>
      <c r="D66" s="49"/>
      <c r="E66" s="12"/>
    </row>
    <row r="67" spans="1:16">
      <c r="A67" s="42"/>
      <c r="B67" s="8"/>
      <c r="D67" s="12"/>
      <c r="E67" s="12"/>
      <c r="G67" s="12"/>
    </row>
    <row r="68" spans="1:16" ht="17.25" thickBot="1">
      <c r="A68" s="42"/>
      <c r="B68" s="37" t="s">
        <v>78</v>
      </c>
      <c r="D68" s="12"/>
      <c r="E68" s="12"/>
      <c r="G68" s="12"/>
    </row>
    <row r="69" spans="1:16" ht="120" customHeight="1" thickBot="1">
      <c r="A69" s="42"/>
      <c r="C69" s="282" t="s">
        <v>753</v>
      </c>
      <c r="D69" s="277"/>
      <c r="E69" s="277"/>
      <c r="F69" s="277"/>
      <c r="G69" s="277"/>
      <c r="H69" s="277"/>
      <c r="I69" s="278"/>
      <c r="J69" s="12"/>
      <c r="K69" s="12"/>
      <c r="L69" s="12"/>
      <c r="M69" s="12"/>
      <c r="N69" s="12"/>
      <c r="O69" s="12"/>
      <c r="P69" s="12"/>
    </row>
    <row r="70" spans="1:16">
      <c r="A70" s="42"/>
      <c r="C70" s="12"/>
      <c r="D70" s="12"/>
      <c r="E70" s="12"/>
      <c r="F70" s="12"/>
      <c r="G70" s="12"/>
      <c r="H70" s="12"/>
      <c r="I70" s="12"/>
      <c r="J70" s="12"/>
      <c r="K70" s="12"/>
      <c r="L70" s="12"/>
      <c r="M70" s="12"/>
      <c r="N70" s="12"/>
      <c r="O70" s="12"/>
      <c r="P70" s="12"/>
    </row>
    <row r="71" spans="1:16" ht="39.950000000000003" customHeight="1">
      <c r="A71" s="42"/>
      <c r="B71" s="227" t="s">
        <v>79</v>
      </c>
      <c r="C71" s="228"/>
      <c r="D71" s="228"/>
      <c r="E71" s="228"/>
      <c r="F71" s="228"/>
      <c r="G71" s="228"/>
      <c r="H71" s="228"/>
      <c r="I71" s="228"/>
      <c r="J71" s="1"/>
      <c r="K71" s="1"/>
      <c r="L71" s="1"/>
      <c r="M71" s="1"/>
      <c r="N71" s="1"/>
      <c r="O71" s="1"/>
      <c r="P71" s="1"/>
    </row>
    <row r="72" spans="1:16">
      <c r="A72" s="42"/>
      <c r="C72" s="12"/>
      <c r="D72" s="12"/>
      <c r="E72" s="12"/>
      <c r="F72" s="12"/>
      <c r="G72" s="12"/>
      <c r="H72" s="12"/>
      <c r="I72" s="12"/>
      <c r="J72" s="12"/>
      <c r="K72" s="12"/>
      <c r="L72" s="12"/>
      <c r="M72" s="12"/>
      <c r="N72" s="12"/>
      <c r="O72" s="12"/>
      <c r="P72" s="12"/>
    </row>
    <row r="73" spans="1:16" ht="17.25" thickBot="1">
      <c r="A73" s="42"/>
      <c r="B73" s="37" t="s">
        <v>81</v>
      </c>
      <c r="C73" s="12"/>
      <c r="D73" s="12"/>
      <c r="E73" s="12"/>
      <c r="F73" s="12"/>
      <c r="G73" s="12"/>
      <c r="H73" s="12"/>
      <c r="I73" s="12"/>
      <c r="J73" s="12"/>
      <c r="K73" s="12"/>
      <c r="L73" s="12"/>
      <c r="M73" s="12"/>
      <c r="N73" s="12"/>
      <c r="O73" s="12"/>
      <c r="P73" s="12"/>
    </row>
    <row r="74" spans="1:16" ht="215.25" customHeight="1" thickBot="1">
      <c r="A74" s="42"/>
      <c r="C74" s="242" t="s">
        <v>771</v>
      </c>
      <c r="D74" s="275"/>
      <c r="E74" s="275"/>
      <c r="F74" s="275"/>
      <c r="G74" s="275"/>
      <c r="H74" s="275"/>
      <c r="I74" s="276"/>
    </row>
    <row r="75" spans="1:16" ht="17.25" thickBot="1">
      <c r="A75" s="42"/>
      <c r="B75" s="37" t="s">
        <v>82</v>
      </c>
      <c r="C75" s="12"/>
      <c r="D75" s="12"/>
      <c r="E75" s="12"/>
      <c r="F75" s="12"/>
      <c r="G75" s="12"/>
      <c r="H75" s="12"/>
      <c r="I75" s="12"/>
      <c r="J75" s="12"/>
      <c r="K75" s="12"/>
      <c r="L75" s="12"/>
      <c r="M75" s="12"/>
      <c r="N75" s="12"/>
      <c r="O75" s="12"/>
      <c r="P75" s="12"/>
    </row>
    <row r="76" spans="1:16" ht="54" customHeight="1" thickBot="1">
      <c r="A76" s="42"/>
      <c r="C76" s="242" t="s">
        <v>874</v>
      </c>
      <c r="D76" s="246"/>
      <c r="E76" s="246"/>
      <c r="F76" s="246"/>
      <c r="G76" s="246"/>
      <c r="H76" s="246"/>
      <c r="I76" s="247"/>
    </row>
    <row r="77" spans="1:16">
      <c r="A77" s="42"/>
      <c r="C77" s="12"/>
      <c r="D77" s="12"/>
      <c r="F77" s="12"/>
      <c r="K77" s="18" t="s">
        <v>83</v>
      </c>
    </row>
    <row r="78" spans="1:16" ht="31.5">
      <c r="A78" s="42"/>
      <c r="B78" s="60" t="s">
        <v>84</v>
      </c>
      <c r="C78" s="60" t="s">
        <v>85</v>
      </c>
      <c r="D78" s="60" t="s">
        <v>121</v>
      </c>
      <c r="E78" s="60" t="s">
        <v>87</v>
      </c>
      <c r="F78" s="60" t="s">
        <v>122</v>
      </c>
      <c r="G78" s="60" t="s">
        <v>89</v>
      </c>
      <c r="H78" s="60" t="s">
        <v>90</v>
      </c>
      <c r="I78" s="231" t="s">
        <v>92</v>
      </c>
      <c r="J78" s="283"/>
      <c r="K78" s="81" t="s">
        <v>93</v>
      </c>
      <c r="L78" s="60" t="s">
        <v>94</v>
      </c>
    </row>
    <row r="79" spans="1:16" ht="15.75" customHeight="1">
      <c r="A79" s="42"/>
      <c r="B79" s="290" t="str">
        <f>$D$5</f>
        <v/>
      </c>
      <c r="C79" s="262" t="s">
        <v>129</v>
      </c>
      <c r="D79" s="279" t="s">
        <v>124</v>
      </c>
      <c r="E79" s="293" t="str">
        <f>$D$5</f>
        <v/>
      </c>
      <c r="F79" s="262" t="s">
        <v>130</v>
      </c>
      <c r="G79" s="250" t="str">
        <f>IF($D$13 = "", "", _xlfn.CONCAT($D$13, " (", $B$13, ")"))</f>
        <v/>
      </c>
      <c r="H79" s="265" t="s">
        <v>131</v>
      </c>
      <c r="I79" s="64" t="s">
        <v>98</v>
      </c>
      <c r="J79" s="21" t="s">
        <v>301</v>
      </c>
      <c r="K79" s="124"/>
      <c r="L79" s="249" t="str">
        <f>IF(OR(K79="",K80="",K81="",K82=""),"",IF(OR(K79="大",K80="大",K81="大",K82="大",K79="不明",K80="不明",K81="不明",K82="不明"),"大",IF(OR(K79="中",K80="中",K81="中",K82="中"),"中",IF(OR(K79="小",K80="小",K81="小",K82="小"),"小","無"))))</f>
        <v/>
      </c>
    </row>
    <row r="80" spans="1:16" ht="15.75" customHeight="1">
      <c r="A80" s="42"/>
      <c r="B80" s="291"/>
      <c r="C80" s="263"/>
      <c r="D80" s="280"/>
      <c r="E80" s="294"/>
      <c r="F80" s="263"/>
      <c r="G80" s="251"/>
      <c r="H80" s="266"/>
      <c r="I80" s="64" t="s">
        <v>99</v>
      </c>
      <c r="J80" s="21" t="s">
        <v>301</v>
      </c>
      <c r="K80" s="124"/>
      <c r="L80" s="249"/>
    </row>
    <row r="81" spans="1:12" ht="15.75" customHeight="1">
      <c r="A81" s="42"/>
      <c r="B81" s="291"/>
      <c r="C81" s="263"/>
      <c r="D81" s="280"/>
      <c r="E81" s="294"/>
      <c r="F81" s="263"/>
      <c r="G81" s="251"/>
      <c r="H81" s="266"/>
      <c r="I81" s="64" t="s">
        <v>111</v>
      </c>
      <c r="J81" s="21" t="s">
        <v>301</v>
      </c>
      <c r="K81" s="124"/>
      <c r="L81" s="249"/>
    </row>
    <row r="82" spans="1:12" ht="15.75" customHeight="1">
      <c r="A82" s="42"/>
      <c r="B82" s="291"/>
      <c r="C82" s="263"/>
      <c r="D82" s="281"/>
      <c r="E82" s="294"/>
      <c r="F82" s="263"/>
      <c r="G82" s="251"/>
      <c r="H82" s="266"/>
      <c r="I82" s="64" t="s">
        <v>101</v>
      </c>
      <c r="J82" s="21" t="s">
        <v>301</v>
      </c>
      <c r="K82" s="124"/>
      <c r="L82" s="249"/>
    </row>
    <row r="83" spans="1:12" ht="15.75" customHeight="1">
      <c r="A83" s="42"/>
      <c r="B83" s="290" t="str">
        <f t="shared" ref="B83" si="10">$D$5</f>
        <v/>
      </c>
      <c r="C83" s="262" t="s">
        <v>129</v>
      </c>
      <c r="D83" s="279" t="s">
        <v>124</v>
      </c>
      <c r="E83" s="293" t="str">
        <f>$D$5</f>
        <v/>
      </c>
      <c r="F83" s="262" t="s">
        <v>130</v>
      </c>
      <c r="G83" s="250" t="str">
        <f>IF($D$13 = "", "", _xlfn.CONCAT($D$13, " (", $B$13, ")"))</f>
        <v/>
      </c>
      <c r="H83" s="265" t="s">
        <v>749</v>
      </c>
      <c r="I83" s="64" t="s">
        <v>98</v>
      </c>
      <c r="J83" s="21" t="s">
        <v>301</v>
      </c>
      <c r="K83" s="124"/>
      <c r="L83" s="249" t="str">
        <f>IF(OR(K83="",K84="",K85="",K86=""),"",IF(OR(K83="大",K84="大",K85="大",K86="大",K83="不明",K84="不明",K85="不明",K86="不明"),"大",IF(OR(K83="中",K84="中",K85="中",K86="中"),"中",IF(OR(K83="小",K84="小",K85="小",K86="小"),"小","無"))))</f>
        <v/>
      </c>
    </row>
    <row r="84" spans="1:12" ht="15.75" customHeight="1">
      <c r="A84" s="42"/>
      <c r="B84" s="291"/>
      <c r="C84" s="263"/>
      <c r="D84" s="280"/>
      <c r="E84" s="294"/>
      <c r="F84" s="263"/>
      <c r="G84" s="251"/>
      <c r="H84" s="266"/>
      <c r="I84" s="64" t="s">
        <v>99</v>
      </c>
      <c r="J84" s="21" t="s">
        <v>301</v>
      </c>
      <c r="K84" s="124"/>
      <c r="L84" s="249"/>
    </row>
    <row r="85" spans="1:12" ht="15.75" customHeight="1">
      <c r="A85" s="42"/>
      <c r="B85" s="291"/>
      <c r="C85" s="263"/>
      <c r="D85" s="280"/>
      <c r="E85" s="294"/>
      <c r="F85" s="263"/>
      <c r="G85" s="251"/>
      <c r="H85" s="266"/>
      <c r="I85" s="64" t="s">
        <v>111</v>
      </c>
      <c r="J85" s="21" t="s">
        <v>301</v>
      </c>
      <c r="K85" s="124"/>
      <c r="L85" s="249"/>
    </row>
    <row r="86" spans="1:12" ht="15.75" customHeight="1">
      <c r="A86" s="42"/>
      <c r="B86" s="291"/>
      <c r="C86" s="263"/>
      <c r="D86" s="281"/>
      <c r="E86" s="294"/>
      <c r="F86" s="263"/>
      <c r="G86" s="251"/>
      <c r="H86" s="266"/>
      <c r="I86" s="64" t="s">
        <v>101</v>
      </c>
      <c r="J86" s="21" t="s">
        <v>301</v>
      </c>
      <c r="K86" s="124"/>
      <c r="L86" s="249"/>
    </row>
    <row r="87" spans="1:12" ht="15.75" customHeight="1">
      <c r="A87" s="42"/>
      <c r="B87" s="290" t="str">
        <f t="shared" ref="B87" si="11">$D$5</f>
        <v/>
      </c>
      <c r="C87" s="262" t="s">
        <v>129</v>
      </c>
      <c r="D87" s="279" t="s">
        <v>124</v>
      </c>
      <c r="E87" s="293" t="str">
        <f>$D$5</f>
        <v/>
      </c>
      <c r="F87" s="262" t="s">
        <v>130</v>
      </c>
      <c r="G87" s="250" t="str">
        <f>IF($D$13 = "", "", _xlfn.CONCAT($D$13, " (", $B$13, ")"))</f>
        <v/>
      </c>
      <c r="H87" s="265" t="s">
        <v>132</v>
      </c>
      <c r="I87" s="64" t="s">
        <v>98</v>
      </c>
      <c r="J87" s="21" t="s">
        <v>301</v>
      </c>
      <c r="K87" s="124"/>
      <c r="L87" s="249" t="str">
        <f>IF(OR(K87="",K88="",K89="",K90=""),"",IF(OR(K87="大",K88="大",K89="大",K90="大",K87="不明",K88="不明",K89="不明",K90="不明"),"大",IF(OR(K87="中",K88="中",K89="中",K90="中"),"中",IF(OR(K87="小",K88="小",K89="小",K90="小"),"小","無"))))</f>
        <v/>
      </c>
    </row>
    <row r="88" spans="1:12" ht="15.75" customHeight="1">
      <c r="A88" s="42"/>
      <c r="B88" s="291"/>
      <c r="C88" s="263"/>
      <c r="D88" s="280"/>
      <c r="E88" s="294"/>
      <c r="F88" s="263"/>
      <c r="G88" s="251"/>
      <c r="H88" s="266"/>
      <c r="I88" s="64" t="s">
        <v>99</v>
      </c>
      <c r="J88" s="21" t="s">
        <v>301</v>
      </c>
      <c r="K88" s="124"/>
      <c r="L88" s="249"/>
    </row>
    <row r="89" spans="1:12" ht="15.75" customHeight="1">
      <c r="A89" s="42"/>
      <c r="B89" s="291"/>
      <c r="C89" s="263"/>
      <c r="D89" s="280"/>
      <c r="E89" s="294"/>
      <c r="F89" s="263"/>
      <c r="G89" s="251"/>
      <c r="H89" s="266"/>
      <c r="I89" s="64" t="s">
        <v>111</v>
      </c>
      <c r="J89" s="21" t="s">
        <v>301</v>
      </c>
      <c r="K89" s="124"/>
      <c r="L89" s="249"/>
    </row>
    <row r="90" spans="1:12" ht="15.75" customHeight="1">
      <c r="A90" s="42"/>
      <c r="B90" s="291"/>
      <c r="C90" s="263"/>
      <c r="D90" s="281"/>
      <c r="E90" s="294"/>
      <c r="F90" s="263"/>
      <c r="G90" s="251"/>
      <c r="H90" s="266"/>
      <c r="I90" s="64" t="s">
        <v>101</v>
      </c>
      <c r="J90" s="21" t="s">
        <v>301</v>
      </c>
      <c r="K90" s="124"/>
      <c r="L90" s="249"/>
    </row>
    <row r="91" spans="1:12" ht="15.75" customHeight="1">
      <c r="A91" s="42"/>
      <c r="B91" s="290" t="str">
        <f t="shared" ref="B91" si="12">$D$5</f>
        <v/>
      </c>
      <c r="C91" s="262" t="s">
        <v>129</v>
      </c>
      <c r="D91" s="279" t="s">
        <v>124</v>
      </c>
      <c r="E91" s="293" t="str">
        <f>$D$5</f>
        <v/>
      </c>
      <c r="F91" s="262" t="s">
        <v>130</v>
      </c>
      <c r="G91" s="250" t="str">
        <f>IF($D$12 = "", "", _xlfn.CONCAT($D$12, " (", $B$12, ")"))</f>
        <v/>
      </c>
      <c r="H91" s="296" t="s">
        <v>133</v>
      </c>
      <c r="I91" s="64" t="s">
        <v>98</v>
      </c>
      <c r="J91" s="21" t="s">
        <v>301</v>
      </c>
      <c r="K91" s="124"/>
      <c r="L91" s="249" t="str">
        <f>IF(OR(K91="",K92="",K93="",K94=""),"",IF(OR(K91="大",K92="大",K93="大",K94="大",K91="不明",K92="不明",K93="不明",K94="不明"),"大",IF(OR(K91="中",K92="中",K93="中",K94="中"),"中",IF(OR(K91="小",K92="小",K93="小",K94="小"),"小","無"))))</f>
        <v/>
      </c>
    </row>
    <row r="92" spans="1:12" ht="15.75" customHeight="1">
      <c r="A92" s="42"/>
      <c r="B92" s="291"/>
      <c r="C92" s="263"/>
      <c r="D92" s="280"/>
      <c r="E92" s="294"/>
      <c r="F92" s="263"/>
      <c r="G92" s="251"/>
      <c r="H92" s="297"/>
      <c r="I92" s="64" t="s">
        <v>99</v>
      </c>
      <c r="J92" s="21" t="s">
        <v>301</v>
      </c>
      <c r="K92" s="124"/>
      <c r="L92" s="249"/>
    </row>
    <row r="93" spans="1:12" ht="15.75" customHeight="1">
      <c r="A93" s="42"/>
      <c r="B93" s="291"/>
      <c r="C93" s="263"/>
      <c r="D93" s="280"/>
      <c r="E93" s="294"/>
      <c r="F93" s="263"/>
      <c r="G93" s="251"/>
      <c r="H93" s="297"/>
      <c r="I93" s="64" t="s">
        <v>111</v>
      </c>
      <c r="J93" s="21" t="s">
        <v>301</v>
      </c>
      <c r="K93" s="124"/>
      <c r="L93" s="249"/>
    </row>
    <row r="94" spans="1:12" ht="15.75" customHeight="1">
      <c r="A94" s="42"/>
      <c r="B94" s="291"/>
      <c r="C94" s="263"/>
      <c r="D94" s="281"/>
      <c r="E94" s="294"/>
      <c r="F94" s="263"/>
      <c r="G94" s="251"/>
      <c r="H94" s="297"/>
      <c r="I94" s="64" t="s">
        <v>101</v>
      </c>
      <c r="J94" s="21" t="s">
        <v>301</v>
      </c>
      <c r="K94" s="124"/>
      <c r="L94" s="249"/>
    </row>
    <row r="95" spans="1:12" ht="15.75" customHeight="1">
      <c r="A95" s="42"/>
      <c r="B95" s="290" t="str">
        <f t="shared" ref="B95" si="13">$D$5</f>
        <v/>
      </c>
      <c r="C95" s="262" t="s">
        <v>129</v>
      </c>
      <c r="D95" s="279" t="s">
        <v>124</v>
      </c>
      <c r="E95" s="293" t="str">
        <f>$D$5</f>
        <v/>
      </c>
      <c r="F95" s="262" t="s">
        <v>130</v>
      </c>
      <c r="G95" s="250" t="str">
        <f>IF($D$12 = "", "", _xlfn.CONCAT($D$12, " (", $B$12, ")"))</f>
        <v/>
      </c>
      <c r="H95" s="250" t="str">
        <f>_xlfn.CONCAT($D$6,"という目的が不当に達成できなくなる")</f>
        <v>からという目的が不当に達成できなくなる</v>
      </c>
      <c r="I95" s="64" t="s">
        <v>98</v>
      </c>
      <c r="J95" s="21" t="s">
        <v>301</v>
      </c>
      <c r="K95" s="124"/>
      <c r="L95" s="249" t="str">
        <f>IF(OR(K95="",K96="",K97="",K98=""),"",IF(OR(K95="大",K96="大",K97="大",K98="大",K95="不明",K96="不明",K97="不明",K98="不明"),"大",IF(OR(K95="中",K96="中",K97="中",K98="中"),"中",IF(OR(K95="小",K96="小",K97="小",K98="小"),"小","無"))))</f>
        <v/>
      </c>
    </row>
    <row r="96" spans="1:12" ht="15.75" customHeight="1">
      <c r="A96" s="42"/>
      <c r="B96" s="291"/>
      <c r="C96" s="263"/>
      <c r="D96" s="280"/>
      <c r="E96" s="294"/>
      <c r="F96" s="263"/>
      <c r="G96" s="251"/>
      <c r="H96" s="251"/>
      <c r="I96" s="64" t="s">
        <v>99</v>
      </c>
      <c r="J96" s="21" t="s">
        <v>301</v>
      </c>
      <c r="K96" s="124"/>
      <c r="L96" s="249"/>
    </row>
    <row r="97" spans="1:12" ht="15.75" customHeight="1">
      <c r="A97" s="42"/>
      <c r="B97" s="291"/>
      <c r="C97" s="263"/>
      <c r="D97" s="280"/>
      <c r="E97" s="294"/>
      <c r="F97" s="263"/>
      <c r="G97" s="251"/>
      <c r="H97" s="251"/>
      <c r="I97" s="64" t="s">
        <v>111</v>
      </c>
      <c r="J97" s="21" t="s">
        <v>301</v>
      </c>
      <c r="K97" s="124"/>
      <c r="L97" s="249"/>
    </row>
    <row r="98" spans="1:12" ht="15.75" customHeight="1">
      <c r="A98" s="42"/>
      <c r="B98" s="291"/>
      <c r="C98" s="263"/>
      <c r="D98" s="281"/>
      <c r="E98" s="294"/>
      <c r="F98" s="263"/>
      <c r="G98" s="251"/>
      <c r="H98" s="251"/>
      <c r="I98" s="64" t="s">
        <v>101</v>
      </c>
      <c r="J98" s="21" t="s">
        <v>301</v>
      </c>
      <c r="K98" s="124"/>
      <c r="L98" s="249"/>
    </row>
    <row r="99" spans="1:12" ht="15.75" customHeight="1">
      <c r="A99" s="42"/>
      <c r="B99" s="290" t="str">
        <f t="shared" ref="B99" si="14">$D$5</f>
        <v/>
      </c>
      <c r="C99" s="262" t="s">
        <v>129</v>
      </c>
      <c r="D99" s="279" t="s">
        <v>124</v>
      </c>
      <c r="E99" s="293" t="str">
        <f>$D$5</f>
        <v/>
      </c>
      <c r="F99" s="262" t="s">
        <v>130</v>
      </c>
      <c r="G99" s="250" t="str">
        <f>IF($D$11 = "", "", _xlfn.CONCAT($D$11, " (", $B$11, ")"))</f>
        <v/>
      </c>
      <c r="H99" s="250" t="str">
        <f>_xlfn.CONCAT($D$6,"という目的において不当な判定をうける")</f>
        <v>からという目的において不当な判定をうける</v>
      </c>
      <c r="I99" s="64" t="s">
        <v>98</v>
      </c>
      <c r="J99" s="21" t="s">
        <v>301</v>
      </c>
      <c r="K99" s="124"/>
      <c r="L99" s="249" t="str">
        <f>IF(OR(K99="",K100="",K101="",K102=""),"",IF(OR(K99="大",K100="大",K101="大",K102="大",K99="不明",K100="不明",K101="不明",K102="不明"),"大",IF(OR(K99="中",K100="中",K101="中",K102="中"),"中",IF(OR(K99="小",K100="小",K101="小",K102="小"),"小","無"))))</f>
        <v/>
      </c>
    </row>
    <row r="100" spans="1:12" ht="15.75" customHeight="1">
      <c r="A100" s="42"/>
      <c r="B100" s="291"/>
      <c r="C100" s="263"/>
      <c r="D100" s="280"/>
      <c r="E100" s="294"/>
      <c r="F100" s="263"/>
      <c r="G100" s="251"/>
      <c r="H100" s="251"/>
      <c r="I100" s="64" t="s">
        <v>99</v>
      </c>
      <c r="J100" s="21" t="s">
        <v>301</v>
      </c>
      <c r="K100" s="124"/>
      <c r="L100" s="249"/>
    </row>
    <row r="101" spans="1:12" ht="15.75" customHeight="1">
      <c r="A101" s="42"/>
      <c r="B101" s="291"/>
      <c r="C101" s="263"/>
      <c r="D101" s="280"/>
      <c r="E101" s="294"/>
      <c r="F101" s="263"/>
      <c r="G101" s="251"/>
      <c r="H101" s="251"/>
      <c r="I101" s="64" t="s">
        <v>111</v>
      </c>
      <c r="J101" s="21" t="s">
        <v>301</v>
      </c>
      <c r="K101" s="124"/>
      <c r="L101" s="249"/>
    </row>
    <row r="102" spans="1:12" ht="15.75" customHeight="1">
      <c r="A102" s="42"/>
      <c r="B102" s="291"/>
      <c r="C102" s="263"/>
      <c r="D102" s="281"/>
      <c r="E102" s="294"/>
      <c r="F102" s="263"/>
      <c r="G102" s="251"/>
      <c r="H102" s="251"/>
      <c r="I102" s="64" t="s">
        <v>101</v>
      </c>
      <c r="J102" s="21" t="s">
        <v>301</v>
      </c>
      <c r="K102" s="124"/>
      <c r="L102" s="249"/>
    </row>
    <row r="103" spans="1:12" ht="15.75" customHeight="1">
      <c r="A103" s="42"/>
      <c r="B103" s="290" t="str">
        <f t="shared" ref="B103" si="15">$D$5</f>
        <v/>
      </c>
      <c r="C103" s="262" t="s">
        <v>129</v>
      </c>
      <c r="D103" s="279" t="s">
        <v>124</v>
      </c>
      <c r="E103" s="293" t="str">
        <f>$D$5</f>
        <v/>
      </c>
      <c r="F103" s="262" t="s">
        <v>130</v>
      </c>
      <c r="G103" s="250" t="str">
        <f>IF($D$8 = "", "", _xlfn.CONCAT($D$8, " (", $B$8, ")"))</f>
        <v/>
      </c>
      <c r="H103" s="265" t="s">
        <v>134</v>
      </c>
      <c r="I103" s="64" t="s">
        <v>98</v>
      </c>
      <c r="J103" s="21" t="s">
        <v>301</v>
      </c>
      <c r="K103" s="124"/>
      <c r="L103" s="249" t="str">
        <f>IF(OR(K103="",K104="",K105="",K106=""),"",IF(OR(K103="大",K104="大",K105="大",K106="大",K103="不明",K104="不明",K105="不明",K106="不明"),"大",IF(OR(K103="中",K104="中",K105="中",K106="中"),"中",IF(OR(K103="小",K104="小",K105="小",K106="小"),"小","無"))))</f>
        <v/>
      </c>
    </row>
    <row r="104" spans="1:12" ht="15.75" customHeight="1">
      <c r="A104" s="42"/>
      <c r="B104" s="291"/>
      <c r="C104" s="263"/>
      <c r="D104" s="280"/>
      <c r="E104" s="294"/>
      <c r="F104" s="263"/>
      <c r="G104" s="251"/>
      <c r="H104" s="266"/>
      <c r="I104" s="64" t="s">
        <v>99</v>
      </c>
      <c r="J104" s="21" t="s">
        <v>301</v>
      </c>
      <c r="K104" s="124"/>
      <c r="L104" s="249"/>
    </row>
    <row r="105" spans="1:12" ht="15.75" customHeight="1">
      <c r="A105" s="42"/>
      <c r="B105" s="291"/>
      <c r="C105" s="263"/>
      <c r="D105" s="280"/>
      <c r="E105" s="294"/>
      <c r="F105" s="263"/>
      <c r="G105" s="251"/>
      <c r="H105" s="266"/>
      <c r="I105" s="64" t="s">
        <v>111</v>
      </c>
      <c r="J105" s="21" t="s">
        <v>301</v>
      </c>
      <c r="K105" s="124"/>
      <c r="L105" s="249"/>
    </row>
    <row r="106" spans="1:12" ht="15.75" customHeight="1">
      <c r="A106" s="42"/>
      <c r="B106" s="291"/>
      <c r="C106" s="263"/>
      <c r="D106" s="281"/>
      <c r="E106" s="294"/>
      <c r="F106" s="263"/>
      <c r="G106" s="251"/>
      <c r="H106" s="266"/>
      <c r="I106" s="64" t="s">
        <v>101</v>
      </c>
      <c r="J106" s="21" t="s">
        <v>301</v>
      </c>
      <c r="K106" s="124"/>
      <c r="L106" s="249"/>
    </row>
    <row r="107" spans="1:12" ht="15.75" customHeight="1">
      <c r="A107" s="42"/>
      <c r="B107" s="290" t="str">
        <f t="shared" ref="B107" si="16">$D$5</f>
        <v/>
      </c>
      <c r="C107" s="262" t="s">
        <v>129</v>
      </c>
      <c r="D107" s="279" t="s">
        <v>124</v>
      </c>
      <c r="E107" s="293" t="str">
        <f>$D$5</f>
        <v/>
      </c>
      <c r="F107" s="262" t="s">
        <v>130</v>
      </c>
      <c r="G107" s="250" t="str">
        <f>IF($D$10 = "", "", _xlfn.CONCAT($D$10, " (", $B$10, ")"))</f>
        <v/>
      </c>
      <c r="H107" s="265" t="s">
        <v>134</v>
      </c>
      <c r="I107" s="64" t="s">
        <v>98</v>
      </c>
      <c r="J107" s="21" t="s">
        <v>301</v>
      </c>
      <c r="K107" s="124"/>
      <c r="L107" s="249" t="str">
        <f>IF(OR(K107="",K108="",K109="",K110=""),"",IF(OR(K107="大",K108="大",K109="大",K110="大",K107="不明",K108="不明",K109="不明",K110="不明"),"大",IF(OR(K107="中",K108="中",K109="中",K110="中"),"中",IF(OR(K107="小",K108="小",K109="小",K110="小"),"小","無"))))</f>
        <v/>
      </c>
    </row>
    <row r="108" spans="1:12" ht="15.75" customHeight="1">
      <c r="A108" s="42"/>
      <c r="B108" s="291"/>
      <c r="C108" s="263"/>
      <c r="D108" s="280"/>
      <c r="E108" s="294"/>
      <c r="F108" s="263"/>
      <c r="G108" s="251"/>
      <c r="H108" s="266"/>
      <c r="I108" s="64" t="s">
        <v>99</v>
      </c>
      <c r="J108" s="21" t="s">
        <v>301</v>
      </c>
      <c r="K108" s="124"/>
      <c r="L108" s="249"/>
    </row>
    <row r="109" spans="1:12" ht="15.75" customHeight="1">
      <c r="A109" s="42"/>
      <c r="B109" s="291"/>
      <c r="C109" s="263"/>
      <c r="D109" s="280"/>
      <c r="E109" s="294"/>
      <c r="F109" s="263"/>
      <c r="G109" s="251"/>
      <c r="H109" s="266"/>
      <c r="I109" s="64" t="s">
        <v>111</v>
      </c>
      <c r="J109" s="21" t="s">
        <v>301</v>
      </c>
      <c r="K109" s="124"/>
      <c r="L109" s="249"/>
    </row>
    <row r="110" spans="1:12" ht="15.75" customHeight="1">
      <c r="A110" s="42"/>
      <c r="B110" s="292"/>
      <c r="C110" s="264"/>
      <c r="D110" s="281"/>
      <c r="E110" s="295"/>
      <c r="F110" s="264"/>
      <c r="G110" s="252"/>
      <c r="H110" s="267"/>
      <c r="I110" s="64" t="s">
        <v>101</v>
      </c>
      <c r="J110" s="21" t="s">
        <v>301</v>
      </c>
      <c r="K110" s="124"/>
      <c r="L110" s="249"/>
    </row>
    <row r="111" spans="1:12">
      <c r="A111" s="42"/>
      <c r="C111" s="12"/>
      <c r="D111" s="12"/>
      <c r="F111" s="12"/>
      <c r="K111" s="18" t="s">
        <v>83</v>
      </c>
    </row>
    <row r="112" spans="1:12" ht="31.5">
      <c r="A112" s="42"/>
      <c r="B112" s="60" t="s">
        <v>84</v>
      </c>
      <c r="C112" s="60" t="s">
        <v>85</v>
      </c>
      <c r="D112" s="60" t="s">
        <v>121</v>
      </c>
      <c r="E112" s="60" t="s">
        <v>87</v>
      </c>
      <c r="F112" s="60" t="s">
        <v>122</v>
      </c>
      <c r="G112" s="60" t="s">
        <v>89</v>
      </c>
      <c r="H112" s="60" t="s">
        <v>90</v>
      </c>
      <c r="I112" s="231" t="s">
        <v>92</v>
      </c>
      <c r="J112" s="283"/>
      <c r="K112" s="81" t="s">
        <v>93</v>
      </c>
      <c r="L112" s="60" t="s">
        <v>94</v>
      </c>
    </row>
    <row r="113" spans="1:12" ht="31.5" customHeight="1">
      <c r="A113" s="42"/>
      <c r="B113" s="290" t="str">
        <f>$D$5</f>
        <v/>
      </c>
      <c r="C113" s="262" t="s">
        <v>135</v>
      </c>
      <c r="D113" s="290" t="str">
        <f>IF($D$13 = "", "",  _xlfn.CONCAT($D$13,"(",$B$13,")","の解釈・判断時に"))</f>
        <v/>
      </c>
      <c r="E113" s="293" t="str">
        <f t="shared" ref="E113" si="17">$D$5</f>
        <v/>
      </c>
      <c r="F113" s="299" t="s">
        <v>750</v>
      </c>
      <c r="G113" s="250" t="str">
        <f>IF($D$13 = "", "", _xlfn.CONCAT($D$13, " (", $B$13, ")"))</f>
        <v/>
      </c>
      <c r="H113" s="265" t="s">
        <v>136</v>
      </c>
      <c r="I113" s="64" t="s">
        <v>98</v>
      </c>
      <c r="J113" s="21" t="s">
        <v>301</v>
      </c>
      <c r="K113" s="124"/>
      <c r="L113" s="249" t="str">
        <f>IF(OR(K113="",K114="",K115="",K116=""),"",IF(OR(K113="大",K114="大",K115="大",K116="大",K113="不明",K114="不明",K115="不明",K116="不明"),"大",IF(OR(K113="中",K114="中",K115="中",K116="中"),"中",IF(OR(K113="小",K114="小",K115="小",K116="小"),"小","無"))))</f>
        <v/>
      </c>
    </row>
    <row r="114" spans="1:12" ht="31.5" customHeight="1">
      <c r="A114" s="42"/>
      <c r="B114" s="291"/>
      <c r="C114" s="263"/>
      <c r="D114" s="291"/>
      <c r="E114" s="294"/>
      <c r="F114" s="300"/>
      <c r="G114" s="251"/>
      <c r="H114" s="266"/>
      <c r="I114" s="64" t="s">
        <v>99</v>
      </c>
      <c r="J114" s="21" t="s">
        <v>301</v>
      </c>
      <c r="K114" s="124"/>
      <c r="L114" s="249"/>
    </row>
    <row r="115" spans="1:12" ht="31.5" customHeight="1">
      <c r="A115" s="42"/>
      <c r="B115" s="291"/>
      <c r="C115" s="263"/>
      <c r="D115" s="291"/>
      <c r="E115" s="294"/>
      <c r="F115" s="300"/>
      <c r="G115" s="251"/>
      <c r="H115" s="266"/>
      <c r="I115" s="64" t="s">
        <v>111</v>
      </c>
      <c r="J115" s="21" t="s">
        <v>301</v>
      </c>
      <c r="K115" s="124"/>
      <c r="L115" s="249"/>
    </row>
    <row r="116" spans="1:12" ht="31.5" customHeight="1">
      <c r="A116" s="42"/>
      <c r="B116" s="291"/>
      <c r="C116" s="263"/>
      <c r="D116" s="292"/>
      <c r="E116" s="294"/>
      <c r="F116" s="300"/>
      <c r="G116" s="251"/>
      <c r="H116" s="266"/>
      <c r="I116" s="64" t="s">
        <v>101</v>
      </c>
      <c r="J116" s="21" t="s">
        <v>301</v>
      </c>
      <c r="K116" s="124"/>
      <c r="L116" s="249"/>
    </row>
    <row r="117" spans="1:12" ht="31.5" customHeight="1">
      <c r="A117" s="42"/>
      <c r="B117" s="290" t="str">
        <f t="shared" ref="B117" si="18">$D$5</f>
        <v/>
      </c>
      <c r="C117" s="262" t="s">
        <v>137</v>
      </c>
      <c r="D117" s="290" t="str">
        <f>IF($D$13 = "", "",  _xlfn.CONCAT($D$13,"(",$B$13,")","の解釈・判断時に"))</f>
        <v/>
      </c>
      <c r="E117" s="293" t="str">
        <f t="shared" ref="E117" si="19">$D$5</f>
        <v/>
      </c>
      <c r="F117" s="299" t="s">
        <v>750</v>
      </c>
      <c r="G117" s="250" t="str">
        <f>IF($D$12 = "", "", _xlfn.CONCAT($D$12, " (", $B$12, ")"))</f>
        <v/>
      </c>
      <c r="H117" s="290" t="str">
        <f>_xlfn.CONCAT($D$6,"という目的が不当に達成できなくなる")</f>
        <v>からという目的が不当に達成できなくなる</v>
      </c>
      <c r="I117" s="64" t="s">
        <v>98</v>
      </c>
      <c r="J117" s="21" t="s">
        <v>301</v>
      </c>
      <c r="K117" s="124"/>
      <c r="L117" s="249" t="str">
        <f>IF(OR(K117="",K118="",K119="",K120=""),"",IF(OR(K117="大",K118="大",K119="大",K120="大",K117="不明",K118="不明",K119="不明",K120="不明"),"大",IF(OR(K117="中",K118="中",K119="中",K120="中"),"中",IF(OR(K117="小",K118="小",K119="小",K120="小"),"小","無"))))</f>
        <v/>
      </c>
    </row>
    <row r="118" spans="1:12" ht="31.5" customHeight="1">
      <c r="A118" s="42"/>
      <c r="B118" s="291"/>
      <c r="C118" s="263"/>
      <c r="D118" s="291"/>
      <c r="E118" s="294"/>
      <c r="F118" s="300"/>
      <c r="G118" s="251"/>
      <c r="H118" s="291"/>
      <c r="I118" s="64" t="s">
        <v>99</v>
      </c>
      <c r="J118" s="21" t="s">
        <v>301</v>
      </c>
      <c r="K118" s="124"/>
      <c r="L118" s="249"/>
    </row>
    <row r="119" spans="1:12" ht="31.5" customHeight="1">
      <c r="A119" s="42"/>
      <c r="B119" s="291"/>
      <c r="C119" s="263"/>
      <c r="D119" s="291"/>
      <c r="E119" s="294"/>
      <c r="F119" s="300"/>
      <c r="G119" s="251"/>
      <c r="H119" s="291"/>
      <c r="I119" s="64" t="s">
        <v>111</v>
      </c>
      <c r="J119" s="21" t="s">
        <v>301</v>
      </c>
      <c r="K119" s="124"/>
      <c r="L119" s="249"/>
    </row>
    <row r="120" spans="1:12" ht="31.5" customHeight="1">
      <c r="A120" s="42"/>
      <c r="B120" s="291"/>
      <c r="C120" s="263"/>
      <c r="D120" s="292"/>
      <c r="E120" s="294"/>
      <c r="F120" s="300"/>
      <c r="G120" s="251"/>
      <c r="H120" s="291"/>
      <c r="I120" s="64" t="s">
        <v>101</v>
      </c>
      <c r="J120" s="21" t="s">
        <v>301</v>
      </c>
      <c r="K120" s="124"/>
      <c r="L120" s="249"/>
    </row>
    <row r="121" spans="1:12" ht="27.75" customHeight="1">
      <c r="A121" s="42"/>
      <c r="B121" s="290" t="str">
        <f t="shared" ref="B121" si="20">$D$5</f>
        <v/>
      </c>
      <c r="C121" s="262" t="s">
        <v>137</v>
      </c>
      <c r="D121" s="290" t="str">
        <f>IF($D$13 = "", "",  _xlfn.CONCAT($D$13,"(",$B$13,")","の解釈・判断時に"))</f>
        <v/>
      </c>
      <c r="E121" s="293" t="str">
        <f t="shared" ref="E121" si="21">$D$5</f>
        <v/>
      </c>
      <c r="F121" s="299" t="s">
        <v>750</v>
      </c>
      <c r="G121" s="250" t="str">
        <f>IF($D$11 = "", "", _xlfn.CONCAT($D$11, " (", $B$11, ")"))</f>
        <v/>
      </c>
      <c r="H121" s="290" t="str">
        <f>_xlfn.CONCAT($D$6,"という目的において不当な判定をうける")</f>
        <v>からという目的において不当な判定をうける</v>
      </c>
      <c r="I121" s="64" t="s">
        <v>98</v>
      </c>
      <c r="J121" s="21" t="s">
        <v>301</v>
      </c>
      <c r="K121" s="124"/>
      <c r="L121" s="249" t="str">
        <f>IF(OR(K121="",K122="",K123="",K124=""),"",IF(OR(K121="大",K122="大",K123="大",K124="大",K121="不明",K122="不明",K123="不明",K124="不明"),"大",IF(OR(K121="中",K122="中",K123="中",K124="中"),"中",IF(OR(K121="小",K122="小",K123="小",K124="小"),"小","無"))))</f>
        <v/>
      </c>
    </row>
    <row r="122" spans="1:12" ht="27.75" customHeight="1">
      <c r="A122" s="42"/>
      <c r="B122" s="291"/>
      <c r="C122" s="263"/>
      <c r="D122" s="291"/>
      <c r="E122" s="294"/>
      <c r="F122" s="300"/>
      <c r="G122" s="251"/>
      <c r="H122" s="291"/>
      <c r="I122" s="64" t="s">
        <v>99</v>
      </c>
      <c r="J122" s="21" t="s">
        <v>301</v>
      </c>
      <c r="K122" s="124"/>
      <c r="L122" s="249"/>
    </row>
    <row r="123" spans="1:12" ht="27.75" customHeight="1">
      <c r="A123" s="42"/>
      <c r="B123" s="291"/>
      <c r="C123" s="263"/>
      <c r="D123" s="291"/>
      <c r="E123" s="294"/>
      <c r="F123" s="300"/>
      <c r="G123" s="251"/>
      <c r="H123" s="291"/>
      <c r="I123" s="64" t="s">
        <v>111</v>
      </c>
      <c r="J123" s="21" t="s">
        <v>301</v>
      </c>
      <c r="K123" s="124"/>
      <c r="L123" s="249"/>
    </row>
    <row r="124" spans="1:12" ht="27.75" customHeight="1">
      <c r="A124" s="42"/>
      <c r="B124" s="292"/>
      <c r="C124" s="264"/>
      <c r="D124" s="292"/>
      <c r="E124" s="295"/>
      <c r="F124" s="301"/>
      <c r="G124" s="252"/>
      <c r="H124" s="292"/>
      <c r="I124" s="64" t="s">
        <v>101</v>
      </c>
      <c r="J124" s="21" t="s">
        <v>301</v>
      </c>
      <c r="K124" s="124"/>
      <c r="L124" s="249"/>
    </row>
    <row r="125" spans="1:12">
      <c r="A125" s="42"/>
      <c r="C125" s="12"/>
      <c r="D125" s="12"/>
      <c r="F125" s="12"/>
      <c r="K125" s="18" t="s">
        <v>83</v>
      </c>
    </row>
    <row r="126" spans="1:12" ht="31.5">
      <c r="A126" s="42"/>
      <c r="B126" s="60" t="s">
        <v>84</v>
      </c>
      <c r="C126" s="60" t="s">
        <v>85</v>
      </c>
      <c r="D126" s="60" t="s">
        <v>121</v>
      </c>
      <c r="E126" s="60" t="s">
        <v>87</v>
      </c>
      <c r="F126" s="60" t="s">
        <v>122</v>
      </c>
      <c r="G126" s="60" t="s">
        <v>89</v>
      </c>
      <c r="H126" s="60" t="s">
        <v>90</v>
      </c>
      <c r="I126" s="231" t="s">
        <v>92</v>
      </c>
      <c r="J126" s="283"/>
      <c r="K126" s="81" t="s">
        <v>93</v>
      </c>
      <c r="L126" s="60" t="s">
        <v>94</v>
      </c>
    </row>
    <row r="127" spans="1:12">
      <c r="A127" s="42"/>
      <c r="B127" s="290" t="str">
        <f t="shared" ref="B127:B135" si="22">$D$5</f>
        <v/>
      </c>
      <c r="C127" s="262" t="s">
        <v>138</v>
      </c>
      <c r="D127" s="262" t="s">
        <v>139</v>
      </c>
      <c r="E127" s="250" t="str">
        <f>$D$5</f>
        <v/>
      </c>
      <c r="F127" s="262" t="s">
        <v>140</v>
      </c>
      <c r="G127" s="250" t="str">
        <f>IF($D$13 = "", "", _xlfn.CONCAT($D$13, " (", $B$13, ")"))</f>
        <v/>
      </c>
      <c r="H127" s="265" t="s">
        <v>141</v>
      </c>
      <c r="I127" s="64" t="s">
        <v>98</v>
      </c>
      <c r="J127" s="21" t="s">
        <v>301</v>
      </c>
      <c r="K127" s="124"/>
      <c r="L127" s="249" t="str">
        <f>IF(OR(K127="",K128="",K129="",K130=""),"",IF(OR(K127="大",K128="大",K129="大",K130="大",K127="不明",K128="不明",K129="不明",K130="不明"),"大",IF(OR(K127="中",K128="中",K129="中",K130="中"),"中",IF(OR(K127="小",K128="小",K129="小",K130="小"),"小","無"))))</f>
        <v/>
      </c>
    </row>
    <row r="128" spans="1:12">
      <c r="A128" s="42"/>
      <c r="B128" s="291"/>
      <c r="C128" s="263"/>
      <c r="D128" s="254"/>
      <c r="E128" s="251"/>
      <c r="F128" s="263"/>
      <c r="G128" s="251"/>
      <c r="H128" s="266"/>
      <c r="I128" s="64" t="s">
        <v>99</v>
      </c>
      <c r="J128" s="21" t="s">
        <v>301</v>
      </c>
      <c r="K128" s="124"/>
      <c r="L128" s="249"/>
    </row>
    <row r="129" spans="1:12">
      <c r="A129" s="42"/>
      <c r="B129" s="291"/>
      <c r="C129" s="263"/>
      <c r="D129" s="254"/>
      <c r="E129" s="251"/>
      <c r="F129" s="263"/>
      <c r="G129" s="251"/>
      <c r="H129" s="266"/>
      <c r="I129" s="64" t="s">
        <v>111</v>
      </c>
      <c r="J129" s="21" t="s">
        <v>301</v>
      </c>
      <c r="K129" s="124"/>
      <c r="L129" s="249"/>
    </row>
    <row r="130" spans="1:12">
      <c r="A130" s="42"/>
      <c r="B130" s="292"/>
      <c r="C130" s="263"/>
      <c r="D130" s="255"/>
      <c r="E130" s="251"/>
      <c r="F130" s="263"/>
      <c r="G130" s="251"/>
      <c r="H130" s="266"/>
      <c r="I130" s="64" t="s">
        <v>101</v>
      </c>
      <c r="J130" s="21" t="s">
        <v>301</v>
      </c>
      <c r="K130" s="124"/>
      <c r="L130" s="249"/>
    </row>
    <row r="131" spans="1:12" ht="15.75" customHeight="1">
      <c r="A131" s="42"/>
      <c r="B131" s="290" t="str">
        <f t="shared" si="22"/>
        <v/>
      </c>
      <c r="C131" s="262" t="s">
        <v>142</v>
      </c>
      <c r="D131" s="290" t="str">
        <f>IF($D$13 = "", "",  _xlfn.CONCAT($D$13,"(",$B$13,")","の解釈・判断時に"))</f>
        <v/>
      </c>
      <c r="E131" s="250" t="str">
        <f>$D$5</f>
        <v/>
      </c>
      <c r="F131" s="262" t="s">
        <v>140</v>
      </c>
      <c r="G131" s="250" t="str">
        <f>IF($D$12 = "", "", _xlfn.CONCAT($D$12, " (", $B$12, ")"))</f>
        <v/>
      </c>
      <c r="H131" s="296" t="s">
        <v>141</v>
      </c>
      <c r="I131" s="64" t="s">
        <v>98</v>
      </c>
      <c r="J131" s="21" t="s">
        <v>301</v>
      </c>
      <c r="K131" s="124"/>
      <c r="L131" s="249" t="str">
        <f>IF(OR(K131="",K132="",K133="",K134=""),"",IF(OR(K131="大",K132="大",K133="大",K134="大",K131="不明",K132="不明",K133="不明",K134="不明"),"大",IF(OR(K131="中",K132="中",K133="中",K134="中"),"中",IF(OR(K131="小",K132="小",K133="小",K134="小"),"小","無"))))</f>
        <v/>
      </c>
    </row>
    <row r="132" spans="1:12">
      <c r="A132" s="42"/>
      <c r="B132" s="291"/>
      <c r="C132" s="254"/>
      <c r="D132" s="291"/>
      <c r="E132" s="251"/>
      <c r="F132" s="254"/>
      <c r="G132" s="254"/>
      <c r="H132" s="254"/>
      <c r="I132" s="64" t="s">
        <v>99</v>
      </c>
      <c r="J132" s="21" t="s">
        <v>301</v>
      </c>
      <c r="K132" s="124"/>
      <c r="L132" s="249"/>
    </row>
    <row r="133" spans="1:12">
      <c r="A133" s="42"/>
      <c r="B133" s="291"/>
      <c r="C133" s="254"/>
      <c r="D133" s="291"/>
      <c r="E133" s="251"/>
      <c r="F133" s="254"/>
      <c r="G133" s="254"/>
      <c r="H133" s="254"/>
      <c r="I133" s="64" t="s">
        <v>111</v>
      </c>
      <c r="J133" s="21" t="s">
        <v>301</v>
      </c>
      <c r="K133" s="124"/>
      <c r="L133" s="249"/>
    </row>
    <row r="134" spans="1:12">
      <c r="A134" s="42"/>
      <c r="B134" s="292"/>
      <c r="C134" s="255"/>
      <c r="D134" s="292"/>
      <c r="E134" s="251"/>
      <c r="F134" s="255"/>
      <c r="G134" s="255"/>
      <c r="H134" s="255"/>
      <c r="I134" s="64" t="s">
        <v>101</v>
      </c>
      <c r="J134" s="21" t="s">
        <v>301</v>
      </c>
      <c r="K134" s="124"/>
      <c r="L134" s="249"/>
    </row>
    <row r="135" spans="1:12" ht="18.75" customHeight="1">
      <c r="A135" s="42"/>
      <c r="B135" s="290" t="str">
        <f t="shared" si="22"/>
        <v/>
      </c>
      <c r="C135" s="262" t="s">
        <v>143</v>
      </c>
      <c r="D135" s="290" t="str">
        <f>IF($D$13 = "", "",  _xlfn.CONCAT($D$13,"(",$B$13,")","の解釈・判断時に"))</f>
        <v/>
      </c>
      <c r="E135" s="250" t="str">
        <f>$D$5</f>
        <v/>
      </c>
      <c r="F135" s="262" t="s">
        <v>140</v>
      </c>
      <c r="G135" s="250" t="str">
        <f>IF($D$11 = "", "", _xlfn.CONCAT($D$11, " (", $B$11, ")"))</f>
        <v/>
      </c>
      <c r="H135" s="296" t="s">
        <v>141</v>
      </c>
      <c r="I135" s="64" t="s">
        <v>98</v>
      </c>
      <c r="J135" s="21" t="s">
        <v>301</v>
      </c>
      <c r="K135" s="124"/>
      <c r="L135" s="249" t="str">
        <f>IF(OR(K135="",K136="",K137="",K138=""),"",IF(OR(K135="大",K136="大",K137="大",K138="大",K135="不明",K136="不明",K137="不明",K138="不明"),"大",IF(OR(K135="中",K136="中",K137="中",K138="中"),"中",IF(OR(K135="小",K136="小",K137="小",K138="小"),"小","無"))))</f>
        <v/>
      </c>
    </row>
    <row r="136" spans="1:12">
      <c r="A136" s="42"/>
      <c r="B136" s="291"/>
      <c r="C136" s="254"/>
      <c r="D136" s="291"/>
      <c r="E136" s="251"/>
      <c r="F136" s="254"/>
      <c r="G136" s="254"/>
      <c r="H136" s="254"/>
      <c r="I136" s="64" t="s">
        <v>99</v>
      </c>
      <c r="J136" s="21" t="s">
        <v>301</v>
      </c>
      <c r="K136" s="124"/>
      <c r="L136" s="249"/>
    </row>
    <row r="137" spans="1:12">
      <c r="A137" s="42"/>
      <c r="B137" s="291"/>
      <c r="C137" s="254"/>
      <c r="D137" s="291"/>
      <c r="E137" s="251"/>
      <c r="F137" s="254"/>
      <c r="G137" s="254"/>
      <c r="H137" s="254"/>
      <c r="I137" s="64" t="s">
        <v>111</v>
      </c>
      <c r="J137" s="21" t="s">
        <v>301</v>
      </c>
      <c r="K137" s="124"/>
      <c r="L137" s="249"/>
    </row>
    <row r="138" spans="1:12">
      <c r="A138" s="42"/>
      <c r="B138" s="292"/>
      <c r="C138" s="255"/>
      <c r="D138" s="292"/>
      <c r="E138" s="252"/>
      <c r="F138" s="255"/>
      <c r="G138" s="255"/>
      <c r="H138" s="255"/>
      <c r="I138" s="64" t="s">
        <v>101</v>
      </c>
      <c r="J138" s="21" t="s">
        <v>301</v>
      </c>
      <c r="K138" s="124"/>
      <c r="L138" s="249"/>
    </row>
    <row r="139" spans="1:12">
      <c r="C139" s="12"/>
      <c r="D139" s="12"/>
      <c r="F139" s="12"/>
      <c r="K139" s="41"/>
      <c r="L139" s="41"/>
    </row>
    <row r="140" spans="1:12">
      <c r="C140" s="12"/>
      <c r="D140" s="12"/>
      <c r="F140" s="12"/>
      <c r="K140" s="107" t="s">
        <v>102</v>
      </c>
      <c r="L140" s="106" t="str">
        <f>IF(COUNTIF(L79:L139, "大") &gt; 0, "大", IF(COUNTIF(L79:L139, "中") &gt; 0, "中", IF(COUNTIF(L79:L139, "小") &gt; 0, "小", IF(COUNTIF(L79:L139, "無") &gt; 0, "無", ""))))</f>
        <v/>
      </c>
    </row>
    <row r="142" spans="1:12" ht="19.5">
      <c r="A142" s="42"/>
      <c r="B142" s="50" t="s">
        <v>144</v>
      </c>
      <c r="C142" s="42"/>
      <c r="D142" s="46"/>
      <c r="E142" s="49"/>
    </row>
    <row r="143" spans="1:12">
      <c r="A143" s="42"/>
      <c r="B143" s="8"/>
      <c r="D143" s="12"/>
      <c r="E143" s="12"/>
      <c r="G143" s="12"/>
    </row>
    <row r="144" spans="1:12" ht="17.25" thickBot="1">
      <c r="A144" s="42"/>
      <c r="B144" s="37" t="s">
        <v>78</v>
      </c>
      <c r="D144" s="12"/>
      <c r="E144" s="12"/>
      <c r="G144" s="12"/>
    </row>
    <row r="145" spans="1:16" ht="140.1" customHeight="1" thickBot="1">
      <c r="A145" s="42"/>
      <c r="C145" s="282" t="s">
        <v>754</v>
      </c>
      <c r="D145" s="277"/>
      <c r="E145" s="277"/>
      <c r="F145" s="277"/>
      <c r="G145" s="277"/>
      <c r="H145" s="277"/>
      <c r="I145" s="278"/>
      <c r="J145" s="12"/>
      <c r="K145" s="12"/>
      <c r="L145" s="12"/>
      <c r="M145" s="12"/>
      <c r="N145" s="12"/>
      <c r="O145" s="12"/>
      <c r="P145" s="12"/>
    </row>
    <row r="146" spans="1:16">
      <c r="A146" s="42"/>
      <c r="C146" s="12"/>
      <c r="D146" s="12"/>
      <c r="E146" s="12"/>
      <c r="F146" s="12"/>
      <c r="G146" s="12"/>
      <c r="H146" s="12"/>
      <c r="I146" s="12"/>
      <c r="J146" s="12"/>
      <c r="K146" s="12"/>
      <c r="L146" s="12"/>
      <c r="M146" s="12"/>
      <c r="N146" s="12"/>
      <c r="O146" s="12"/>
      <c r="P146" s="12"/>
    </row>
    <row r="147" spans="1:16" ht="39.950000000000003" customHeight="1">
      <c r="A147" s="42"/>
      <c r="B147" s="227" t="s">
        <v>79</v>
      </c>
      <c r="C147" s="228"/>
      <c r="D147" s="228"/>
      <c r="E147" s="228"/>
      <c r="F147" s="228"/>
      <c r="G147" s="228"/>
      <c r="H147" s="228"/>
      <c r="I147" s="228"/>
      <c r="J147" s="1"/>
      <c r="K147" s="1"/>
      <c r="L147" s="1"/>
      <c r="M147" s="1"/>
      <c r="N147" s="1"/>
      <c r="O147" s="1"/>
      <c r="P147" s="1"/>
    </row>
    <row r="148" spans="1:16">
      <c r="A148" s="42"/>
      <c r="C148" s="12"/>
      <c r="D148" s="12"/>
      <c r="E148" s="12"/>
      <c r="F148" s="12"/>
      <c r="G148" s="12"/>
      <c r="H148" s="12"/>
      <c r="I148" s="12"/>
      <c r="J148" s="12"/>
      <c r="K148" s="12"/>
      <c r="L148" s="12"/>
      <c r="M148" s="12"/>
      <c r="N148" s="12"/>
      <c r="O148" s="12"/>
      <c r="P148" s="12"/>
    </row>
    <row r="149" spans="1:16" ht="17.25" thickBot="1">
      <c r="A149" s="42"/>
      <c r="B149" s="37" t="s">
        <v>145</v>
      </c>
      <c r="C149" s="12"/>
      <c r="D149" s="12"/>
      <c r="E149" s="12"/>
      <c r="F149" s="12"/>
      <c r="G149" s="12"/>
      <c r="H149" s="12"/>
      <c r="I149" s="12"/>
      <c r="J149" s="12"/>
      <c r="K149" s="12"/>
      <c r="L149" s="12"/>
      <c r="M149" s="12"/>
      <c r="N149" s="12"/>
      <c r="O149" s="12"/>
      <c r="P149" s="12"/>
    </row>
    <row r="150" spans="1:16" ht="210" customHeight="1" thickBot="1">
      <c r="A150" s="42"/>
      <c r="C150" s="242" t="s">
        <v>772</v>
      </c>
      <c r="D150" s="243"/>
      <c r="E150" s="243"/>
      <c r="F150" s="243"/>
      <c r="G150" s="243"/>
      <c r="H150" s="243"/>
      <c r="I150" s="244"/>
      <c r="J150" s="12"/>
      <c r="K150" s="12"/>
      <c r="L150" s="12"/>
      <c r="M150" s="12"/>
      <c r="N150" s="12"/>
      <c r="O150" s="12"/>
      <c r="P150" s="12"/>
    </row>
    <row r="151" spans="1:16" ht="17.25" thickBot="1">
      <c r="A151" s="42"/>
      <c r="B151" s="37" t="s">
        <v>146</v>
      </c>
      <c r="C151" s="12"/>
      <c r="D151" s="12"/>
      <c r="E151" s="12"/>
      <c r="F151" s="12"/>
      <c r="G151" s="12"/>
      <c r="H151" s="12"/>
      <c r="I151" s="12"/>
      <c r="J151" s="12"/>
      <c r="K151" s="12"/>
      <c r="L151" s="12"/>
      <c r="M151" s="12"/>
      <c r="N151" s="12"/>
      <c r="O151" s="12"/>
      <c r="P151" s="12"/>
    </row>
    <row r="152" spans="1:16" ht="50.1" customHeight="1" thickBot="1">
      <c r="A152" s="42"/>
      <c r="C152" s="242" t="s">
        <v>874</v>
      </c>
      <c r="D152" s="243"/>
      <c r="E152" s="243"/>
      <c r="F152" s="243"/>
      <c r="G152" s="243"/>
      <c r="H152" s="243"/>
      <c r="I152" s="244"/>
      <c r="J152" s="12"/>
      <c r="K152" s="12"/>
      <c r="L152" s="12"/>
      <c r="M152" s="12"/>
      <c r="N152" s="12"/>
      <c r="O152" s="12"/>
      <c r="P152" s="12"/>
    </row>
    <row r="153" spans="1:16">
      <c r="A153" s="42"/>
      <c r="C153" s="12"/>
      <c r="D153" s="12"/>
      <c r="F153" s="12"/>
      <c r="K153" s="18" t="s">
        <v>83</v>
      </c>
    </row>
    <row r="154" spans="1:16" ht="31.5">
      <c r="A154" s="42"/>
      <c r="B154" s="60" t="s">
        <v>84</v>
      </c>
      <c r="C154" s="60" t="s">
        <v>85</v>
      </c>
      <c r="D154" s="60" t="s">
        <v>121</v>
      </c>
      <c r="E154" s="60" t="s">
        <v>87</v>
      </c>
      <c r="F154" s="60" t="s">
        <v>122</v>
      </c>
      <c r="G154" s="60" t="s">
        <v>89</v>
      </c>
      <c r="H154" s="60" t="s">
        <v>90</v>
      </c>
      <c r="I154" s="231" t="s">
        <v>92</v>
      </c>
      <c r="J154" s="232"/>
      <c r="K154" s="81" t="s">
        <v>93</v>
      </c>
      <c r="L154" s="60" t="s">
        <v>94</v>
      </c>
    </row>
    <row r="155" spans="1:16">
      <c r="A155" s="42"/>
      <c r="B155" s="290" t="str">
        <f>$D$5</f>
        <v/>
      </c>
      <c r="C155" s="262" t="s">
        <v>147</v>
      </c>
      <c r="D155" s="262" t="s">
        <v>139</v>
      </c>
      <c r="E155" s="293" t="str">
        <f t="shared" ref="E155" si="23">$D$5</f>
        <v/>
      </c>
      <c r="F155" s="262" t="s">
        <v>148</v>
      </c>
      <c r="G155" s="250" t="str">
        <f>IF($D$8 = "", "", _xlfn.CONCAT($D$8, " (", $B$8, ")"))</f>
        <v/>
      </c>
      <c r="H155" s="265" t="s">
        <v>149</v>
      </c>
      <c r="I155" s="64" t="s">
        <v>98</v>
      </c>
      <c r="J155" s="21" t="s">
        <v>301</v>
      </c>
      <c r="K155" s="124"/>
      <c r="L155" s="249" t="str">
        <f>IF(OR(K155="",K156="",K157="",K158=""),"",IF(OR(K155="大",K156="大",K157="大",K158="大",K155="不明",K156="不明",K157="不明",K158="不明"),"大",IF(OR(K155="中",K156="中",K157="中",K158="中"),"中",IF(OR(K155="小",K156="小",K157="小",K158="小"),"小","無"))))</f>
        <v/>
      </c>
    </row>
    <row r="156" spans="1:16">
      <c r="A156" s="42"/>
      <c r="B156" s="291"/>
      <c r="C156" s="263"/>
      <c r="D156" s="254"/>
      <c r="E156" s="294"/>
      <c r="F156" s="263"/>
      <c r="G156" s="251"/>
      <c r="H156" s="266"/>
      <c r="I156" s="64" t="s">
        <v>99</v>
      </c>
      <c r="J156" s="21" t="s">
        <v>301</v>
      </c>
      <c r="K156" s="124"/>
      <c r="L156" s="249"/>
    </row>
    <row r="157" spans="1:16">
      <c r="A157" s="42"/>
      <c r="B157" s="291"/>
      <c r="C157" s="263"/>
      <c r="D157" s="254"/>
      <c r="E157" s="294"/>
      <c r="F157" s="263"/>
      <c r="G157" s="251"/>
      <c r="H157" s="266"/>
      <c r="I157" s="64" t="s">
        <v>111</v>
      </c>
      <c r="J157" s="21" t="s">
        <v>301</v>
      </c>
      <c r="K157" s="124"/>
      <c r="L157" s="249"/>
    </row>
    <row r="158" spans="1:16">
      <c r="A158" s="42"/>
      <c r="B158" s="291"/>
      <c r="C158" s="263"/>
      <c r="D158" s="255"/>
      <c r="E158" s="294"/>
      <c r="F158" s="263"/>
      <c r="G158" s="251"/>
      <c r="H158" s="266"/>
      <c r="I158" s="64" t="s">
        <v>101</v>
      </c>
      <c r="J158" s="21" t="s">
        <v>301</v>
      </c>
      <c r="K158" s="124"/>
      <c r="L158" s="249"/>
    </row>
    <row r="159" spans="1:16">
      <c r="A159" s="42"/>
      <c r="B159" s="290" t="str">
        <f t="shared" ref="B159" si="24">$D$5</f>
        <v/>
      </c>
      <c r="C159" s="262" t="s">
        <v>147</v>
      </c>
      <c r="D159" s="262" t="s">
        <v>139</v>
      </c>
      <c r="E159" s="293" t="str">
        <f t="shared" ref="E159" si="25">$D$5</f>
        <v/>
      </c>
      <c r="F159" s="262" t="s">
        <v>150</v>
      </c>
      <c r="G159" s="250" t="str">
        <f>IF($D$10 = "", "", _xlfn.CONCAT($D$10, " (", $B$10, ")"))</f>
        <v/>
      </c>
      <c r="H159" s="265" t="s">
        <v>149</v>
      </c>
      <c r="I159" s="64" t="s">
        <v>98</v>
      </c>
      <c r="J159" s="21" t="s">
        <v>301</v>
      </c>
      <c r="K159" s="124"/>
      <c r="L159" s="249" t="str">
        <f>IF(OR(K159="",K160="",K161="",K162=""),"",IF(OR(K159="大",K160="大",K161="大",K162="大",K159="不明",K160="不明",K161="不明",K162="不明"),"大",IF(OR(K159="中",K160="中",K161="中",K162="中"),"中",IF(OR(K159="小",K160="小",K161="小",K162="小"),"小","無"))))</f>
        <v/>
      </c>
    </row>
    <row r="160" spans="1:16">
      <c r="A160" s="42"/>
      <c r="B160" s="291"/>
      <c r="C160" s="263"/>
      <c r="D160" s="254"/>
      <c r="E160" s="294"/>
      <c r="F160" s="263"/>
      <c r="G160" s="251"/>
      <c r="H160" s="266"/>
      <c r="I160" s="64" t="s">
        <v>99</v>
      </c>
      <c r="J160" s="21" t="s">
        <v>301</v>
      </c>
      <c r="K160" s="124"/>
      <c r="L160" s="249"/>
    </row>
    <row r="161" spans="1:12">
      <c r="A161" s="42"/>
      <c r="B161" s="291"/>
      <c r="C161" s="263"/>
      <c r="D161" s="254"/>
      <c r="E161" s="294"/>
      <c r="F161" s="263"/>
      <c r="G161" s="251"/>
      <c r="H161" s="266"/>
      <c r="I161" s="64" t="s">
        <v>111</v>
      </c>
      <c r="J161" s="21" t="s">
        <v>301</v>
      </c>
      <c r="K161" s="124"/>
      <c r="L161" s="249"/>
    </row>
    <row r="162" spans="1:12">
      <c r="A162" s="42"/>
      <c r="B162" s="291"/>
      <c r="C162" s="263"/>
      <c r="D162" s="255"/>
      <c r="E162" s="294"/>
      <c r="F162" s="263"/>
      <c r="G162" s="251"/>
      <c r="H162" s="266"/>
      <c r="I162" s="64" t="s">
        <v>101</v>
      </c>
      <c r="J162" s="21" t="s">
        <v>301</v>
      </c>
      <c r="K162" s="124"/>
      <c r="L162" s="249"/>
    </row>
    <row r="163" spans="1:12">
      <c r="A163" s="42"/>
      <c r="B163" s="290" t="str">
        <f t="shared" ref="B163" si="26">$D$5</f>
        <v/>
      </c>
      <c r="C163" s="262" t="s">
        <v>147</v>
      </c>
      <c r="D163" s="262" t="s">
        <v>139</v>
      </c>
      <c r="E163" s="293" t="str">
        <f t="shared" ref="E163" si="27">$D$5</f>
        <v/>
      </c>
      <c r="F163" s="262" t="s">
        <v>151</v>
      </c>
      <c r="G163" s="250" t="str">
        <f>IF($D$12 = "", "", _xlfn.CONCAT($D$12, " (", $B$12, ")"))</f>
        <v/>
      </c>
      <c r="H163" s="250" t="str">
        <f>_xlfn.CONCAT($D$6,"という目的が不当に達成できなくなる")</f>
        <v>からという目的が不当に達成できなくなる</v>
      </c>
      <c r="I163" s="64" t="s">
        <v>98</v>
      </c>
      <c r="J163" s="21" t="s">
        <v>301</v>
      </c>
      <c r="K163" s="124"/>
      <c r="L163" s="249" t="str">
        <f>IF(OR(K163="",K164="",K165="",K166=""),"",IF(OR(K163="大",K164="大",K165="大",K166="大",K163="不明",K164="不明",K165="不明",K166="不明"),"大",IF(OR(K163="中",K164="中",K165="中",K166="中"),"中",IF(OR(K163="小",K164="小",K165="小",K166="小"),"小","無"))))</f>
        <v/>
      </c>
    </row>
    <row r="164" spans="1:12">
      <c r="A164" s="42"/>
      <c r="B164" s="291"/>
      <c r="C164" s="263"/>
      <c r="D164" s="254"/>
      <c r="E164" s="294"/>
      <c r="F164" s="263"/>
      <c r="G164" s="251"/>
      <c r="H164" s="251"/>
      <c r="I164" s="64" t="s">
        <v>99</v>
      </c>
      <c r="J164" s="21" t="s">
        <v>301</v>
      </c>
      <c r="K164" s="124"/>
      <c r="L164" s="249"/>
    </row>
    <row r="165" spans="1:12">
      <c r="A165" s="42"/>
      <c r="B165" s="291"/>
      <c r="C165" s="263"/>
      <c r="D165" s="254"/>
      <c r="E165" s="294"/>
      <c r="F165" s="263"/>
      <c r="G165" s="251"/>
      <c r="H165" s="251"/>
      <c r="I165" s="64" t="s">
        <v>111</v>
      </c>
      <c r="J165" s="21" t="s">
        <v>301</v>
      </c>
      <c r="K165" s="124"/>
      <c r="L165" s="249"/>
    </row>
    <row r="166" spans="1:12">
      <c r="A166" s="42"/>
      <c r="B166" s="291"/>
      <c r="C166" s="263"/>
      <c r="D166" s="255"/>
      <c r="E166" s="294"/>
      <c r="F166" s="263"/>
      <c r="G166" s="251"/>
      <c r="H166" s="251"/>
      <c r="I166" s="64" t="s">
        <v>101</v>
      </c>
      <c r="J166" s="21" t="s">
        <v>301</v>
      </c>
      <c r="K166" s="124"/>
      <c r="L166" s="249"/>
    </row>
    <row r="167" spans="1:12">
      <c r="A167" s="42"/>
      <c r="B167" s="290" t="str">
        <f t="shared" ref="B167" si="28">$D$5</f>
        <v/>
      </c>
      <c r="C167" s="262" t="s">
        <v>147</v>
      </c>
      <c r="D167" s="262" t="s">
        <v>139</v>
      </c>
      <c r="E167" s="293" t="str">
        <f t="shared" ref="E167" si="29">$D$5</f>
        <v/>
      </c>
      <c r="F167" s="262" t="s">
        <v>151</v>
      </c>
      <c r="G167" s="250" t="str">
        <f>IF($D$11 = "", "", _xlfn.CONCAT($D$11, " (", $B$11, ")"))</f>
        <v/>
      </c>
      <c r="H167" s="250" t="str">
        <f>_xlfn.CONCAT($D$6,"という目的において不当な判定をうける")</f>
        <v>からという目的において不当な判定をうける</v>
      </c>
      <c r="I167" s="64" t="s">
        <v>98</v>
      </c>
      <c r="J167" s="21" t="s">
        <v>301</v>
      </c>
      <c r="K167" s="124"/>
      <c r="L167" s="249" t="str">
        <f>IF(OR(K167="",K168="",K169="",K170=""),"",IF(OR(K167="大",K168="大",K169="大",K170="大",K167="不明",K168="不明",K169="不明",K170="不明"),"大",IF(OR(K167="中",K168="中",K169="中",K170="中"),"中",IF(OR(K167="小",K168="小",K169="小",K170="小"),"小","無"))))</f>
        <v/>
      </c>
    </row>
    <row r="168" spans="1:12">
      <c r="A168" s="42"/>
      <c r="B168" s="291"/>
      <c r="C168" s="263"/>
      <c r="D168" s="254"/>
      <c r="E168" s="294"/>
      <c r="F168" s="263"/>
      <c r="G168" s="251"/>
      <c r="H168" s="251"/>
      <c r="I168" s="64" t="s">
        <v>99</v>
      </c>
      <c r="J168" s="21" t="s">
        <v>301</v>
      </c>
      <c r="K168" s="124"/>
      <c r="L168" s="249"/>
    </row>
    <row r="169" spans="1:12">
      <c r="A169" s="42"/>
      <c r="B169" s="291"/>
      <c r="C169" s="263"/>
      <c r="D169" s="254"/>
      <c r="E169" s="294"/>
      <c r="F169" s="263"/>
      <c r="G169" s="251"/>
      <c r="H169" s="251"/>
      <c r="I169" s="64" t="s">
        <v>111</v>
      </c>
      <c r="J169" s="21" t="s">
        <v>301</v>
      </c>
      <c r="K169" s="124"/>
      <c r="L169" s="249"/>
    </row>
    <row r="170" spans="1:12">
      <c r="A170" s="42"/>
      <c r="B170" s="292"/>
      <c r="C170" s="264"/>
      <c r="D170" s="255"/>
      <c r="E170" s="295"/>
      <c r="F170" s="264"/>
      <c r="G170" s="252"/>
      <c r="H170" s="252"/>
      <c r="I170" s="64" t="s">
        <v>101</v>
      </c>
      <c r="J170" s="21" t="s">
        <v>301</v>
      </c>
      <c r="K170" s="124"/>
      <c r="L170" s="249"/>
    </row>
    <row r="171" spans="1:12">
      <c r="A171" s="42"/>
      <c r="C171" s="12"/>
      <c r="D171" s="12"/>
      <c r="F171" s="12"/>
      <c r="K171" s="18" t="s">
        <v>83</v>
      </c>
    </row>
    <row r="172" spans="1:12" ht="31.5">
      <c r="A172" s="42"/>
      <c r="B172" s="60" t="s">
        <v>84</v>
      </c>
      <c r="C172" s="60" t="s">
        <v>85</v>
      </c>
      <c r="D172" s="60" t="s">
        <v>121</v>
      </c>
      <c r="E172" s="60" t="s">
        <v>87</v>
      </c>
      <c r="F172" s="60" t="s">
        <v>122</v>
      </c>
      <c r="G172" s="60" t="s">
        <v>89</v>
      </c>
      <c r="H172" s="60" t="s">
        <v>90</v>
      </c>
      <c r="I172" s="231" t="s">
        <v>92</v>
      </c>
      <c r="J172" s="232"/>
      <c r="K172" s="81" t="s">
        <v>93</v>
      </c>
      <c r="L172" s="60" t="s">
        <v>94</v>
      </c>
    </row>
    <row r="173" spans="1:12" ht="15.75" customHeight="1">
      <c r="A173" s="42"/>
      <c r="B173" s="290" t="str">
        <f>$D$5</f>
        <v/>
      </c>
      <c r="C173" s="262" t="s">
        <v>152</v>
      </c>
      <c r="D173" s="262" t="s">
        <v>153</v>
      </c>
      <c r="E173" s="293" t="str">
        <f t="shared" ref="E173" si="30">$D$5</f>
        <v/>
      </c>
      <c r="F173" s="262" t="s">
        <v>154</v>
      </c>
      <c r="G173" s="250" t="str">
        <f>IF($D$8 = "", "", _xlfn.CONCAT($D$8, " (", $B$8, ")"))</f>
        <v/>
      </c>
      <c r="H173" s="265" t="s">
        <v>751</v>
      </c>
      <c r="I173" s="64" t="s">
        <v>98</v>
      </c>
      <c r="J173" s="21" t="s">
        <v>301</v>
      </c>
      <c r="K173" s="124"/>
      <c r="L173" s="249" t="str">
        <f>IF(OR(K173="",K174="",K175="",K176=""),"",IF(OR(K173="大",K174="大",K175="大",K176="大",K173="不明",K174="不明",K175="不明",K176="不明"),"大",IF(OR(K173="中",K174="中",K175="中",K176="中"),"中",IF(OR(K173="小",K174="小",K175="小",K176="小"),"小","無"))))</f>
        <v/>
      </c>
    </row>
    <row r="174" spans="1:12" ht="15.75" customHeight="1">
      <c r="A174" s="42"/>
      <c r="B174" s="291"/>
      <c r="C174" s="263"/>
      <c r="D174" s="254"/>
      <c r="E174" s="294"/>
      <c r="F174" s="263"/>
      <c r="G174" s="251"/>
      <c r="H174" s="266"/>
      <c r="I174" s="64" t="s">
        <v>99</v>
      </c>
      <c r="J174" s="21" t="s">
        <v>301</v>
      </c>
      <c r="K174" s="124"/>
      <c r="L174" s="249"/>
    </row>
    <row r="175" spans="1:12" ht="15.75" customHeight="1">
      <c r="A175" s="42"/>
      <c r="B175" s="291"/>
      <c r="C175" s="263"/>
      <c r="D175" s="254"/>
      <c r="E175" s="294"/>
      <c r="F175" s="263"/>
      <c r="G175" s="251"/>
      <c r="H175" s="266"/>
      <c r="I175" s="64" t="s">
        <v>111</v>
      </c>
      <c r="J175" s="21" t="s">
        <v>301</v>
      </c>
      <c r="K175" s="124"/>
      <c r="L175" s="249"/>
    </row>
    <row r="176" spans="1:12" ht="15.75" customHeight="1">
      <c r="A176" s="42"/>
      <c r="B176" s="291"/>
      <c r="C176" s="263"/>
      <c r="D176" s="255"/>
      <c r="E176" s="294"/>
      <c r="F176" s="263"/>
      <c r="G176" s="251"/>
      <c r="H176" s="266"/>
      <c r="I176" s="64" t="s">
        <v>101</v>
      </c>
      <c r="J176" s="21" t="s">
        <v>301</v>
      </c>
      <c r="K176" s="124"/>
      <c r="L176" s="249"/>
    </row>
    <row r="177" spans="1:12" ht="15.75" customHeight="1">
      <c r="A177" s="42"/>
      <c r="B177" s="290" t="str">
        <f t="shared" ref="B177" si="31">$D$5</f>
        <v/>
      </c>
      <c r="C177" s="262" t="s">
        <v>152</v>
      </c>
      <c r="D177" s="262" t="s">
        <v>153</v>
      </c>
      <c r="E177" s="293" t="str">
        <f t="shared" ref="E177" si="32">$D$5</f>
        <v/>
      </c>
      <c r="F177" s="262" t="s">
        <v>154</v>
      </c>
      <c r="G177" s="250" t="str">
        <f>IF($D$10 = "", "", _xlfn.CONCAT($D$10, " (", $B$10, ")"))</f>
        <v/>
      </c>
      <c r="H177" s="265" t="s">
        <v>751</v>
      </c>
      <c r="I177" s="64" t="s">
        <v>98</v>
      </c>
      <c r="J177" s="21" t="s">
        <v>301</v>
      </c>
      <c r="K177" s="124"/>
      <c r="L177" s="249" t="str">
        <f>IF(OR(K177="",K178="",K179="",K180=""),"",IF(OR(K177="大",K178="大",K179="大",K180="大",K177="不明",K178="不明",K179="不明",K180="不明"),"大",IF(OR(K177="中",K178="中",K179="中",K180="中"),"中",IF(OR(K177="小",K178="小",K179="小",K180="小"),"小","無"))))</f>
        <v/>
      </c>
    </row>
    <row r="178" spans="1:12" ht="15.75" customHeight="1">
      <c r="A178" s="42"/>
      <c r="B178" s="291"/>
      <c r="C178" s="263"/>
      <c r="D178" s="254"/>
      <c r="E178" s="294"/>
      <c r="F178" s="263"/>
      <c r="G178" s="251"/>
      <c r="H178" s="266"/>
      <c r="I178" s="64" t="s">
        <v>99</v>
      </c>
      <c r="J178" s="21" t="s">
        <v>301</v>
      </c>
      <c r="K178" s="124"/>
      <c r="L178" s="249"/>
    </row>
    <row r="179" spans="1:12" ht="15.75" customHeight="1">
      <c r="A179" s="42"/>
      <c r="B179" s="291"/>
      <c r="C179" s="263"/>
      <c r="D179" s="254"/>
      <c r="E179" s="294"/>
      <c r="F179" s="263"/>
      <c r="G179" s="251"/>
      <c r="H179" s="266"/>
      <c r="I179" s="64" t="s">
        <v>111</v>
      </c>
      <c r="J179" s="21" t="s">
        <v>301</v>
      </c>
      <c r="K179" s="124"/>
      <c r="L179" s="249"/>
    </row>
    <row r="180" spans="1:12" ht="15.75" customHeight="1">
      <c r="A180" s="42"/>
      <c r="B180" s="291"/>
      <c r="C180" s="263"/>
      <c r="D180" s="255"/>
      <c r="E180" s="294"/>
      <c r="F180" s="263"/>
      <c r="G180" s="251"/>
      <c r="H180" s="266"/>
      <c r="I180" s="64" t="s">
        <v>101</v>
      </c>
      <c r="J180" s="21" t="s">
        <v>301</v>
      </c>
      <c r="K180" s="124"/>
      <c r="L180" s="249"/>
    </row>
    <row r="181" spans="1:12" ht="15.75" customHeight="1">
      <c r="A181" s="42"/>
      <c r="B181" s="290" t="str">
        <f t="shared" ref="B181" si="33">$D$5</f>
        <v/>
      </c>
      <c r="C181" s="262" t="s">
        <v>152</v>
      </c>
      <c r="D181" s="262" t="s">
        <v>153</v>
      </c>
      <c r="E181" s="293" t="str">
        <f t="shared" ref="E181" si="34">$D$5</f>
        <v/>
      </c>
      <c r="F181" s="262" t="s">
        <v>154</v>
      </c>
      <c r="G181" s="250" t="str">
        <f>IF($D$9 = "", "", _xlfn.CONCAT($D$9, " (", $B$9, ")"))</f>
        <v/>
      </c>
      <c r="H181" s="265" t="s">
        <v>752</v>
      </c>
      <c r="I181" s="64" t="s">
        <v>98</v>
      </c>
      <c r="J181" s="21" t="s">
        <v>301</v>
      </c>
      <c r="K181" s="124"/>
      <c r="L181" s="249" t="str">
        <f>IF(OR(K181="",K182="",K183="",K184=""),"",IF(OR(K181="大",K182="大",K183="大",K184="大",K181="不明",K182="不明",K183="不明",K184="不明"),"大",IF(OR(K181="中",K182="中",K183="中",K184="中"),"中",IF(OR(K181="小",K182="小",K183="小",K184="小"),"小","無"))))</f>
        <v/>
      </c>
    </row>
    <row r="182" spans="1:12" ht="15.75" customHeight="1">
      <c r="A182" s="42"/>
      <c r="B182" s="291"/>
      <c r="C182" s="263"/>
      <c r="D182" s="254"/>
      <c r="E182" s="294"/>
      <c r="F182" s="263"/>
      <c r="G182" s="251"/>
      <c r="H182" s="266"/>
      <c r="I182" s="64" t="s">
        <v>99</v>
      </c>
      <c r="J182" s="21" t="s">
        <v>301</v>
      </c>
      <c r="K182" s="124"/>
      <c r="L182" s="249"/>
    </row>
    <row r="183" spans="1:12" ht="15.75" customHeight="1">
      <c r="A183" s="42"/>
      <c r="B183" s="291"/>
      <c r="C183" s="263"/>
      <c r="D183" s="254"/>
      <c r="E183" s="294"/>
      <c r="F183" s="263"/>
      <c r="G183" s="251"/>
      <c r="H183" s="266"/>
      <c r="I183" s="64" t="s">
        <v>111</v>
      </c>
      <c r="J183" s="21" t="s">
        <v>301</v>
      </c>
      <c r="K183" s="124"/>
      <c r="L183" s="249"/>
    </row>
    <row r="184" spans="1:12" ht="15.75" customHeight="1">
      <c r="A184" s="42"/>
      <c r="B184" s="291"/>
      <c r="C184" s="263"/>
      <c r="D184" s="255"/>
      <c r="E184" s="294"/>
      <c r="F184" s="263"/>
      <c r="G184" s="251"/>
      <c r="H184" s="266"/>
      <c r="I184" s="64" t="s">
        <v>101</v>
      </c>
      <c r="J184" s="21" t="s">
        <v>301</v>
      </c>
      <c r="K184" s="124"/>
      <c r="L184" s="249"/>
    </row>
    <row r="185" spans="1:12" ht="15.75" customHeight="1">
      <c r="A185" s="42"/>
      <c r="B185" s="290" t="str">
        <f t="shared" ref="B185" si="35">$D$5</f>
        <v/>
      </c>
      <c r="C185" s="262" t="s">
        <v>152</v>
      </c>
      <c r="D185" s="262" t="s">
        <v>153</v>
      </c>
      <c r="E185" s="293" t="str">
        <f t="shared" ref="E185" si="36">$D$5</f>
        <v/>
      </c>
      <c r="F185" s="262" t="s">
        <v>154</v>
      </c>
      <c r="G185" s="250" t="str">
        <f>IF($D$12 = "", "", _xlfn.CONCAT($D$12, " (", $B$12, ")"))</f>
        <v/>
      </c>
      <c r="H185" s="250" t="str">
        <f>_xlfn.CONCAT($D$6,"という目的が不当に達成できなくなる")</f>
        <v>からという目的が不当に達成できなくなる</v>
      </c>
      <c r="I185" s="64" t="s">
        <v>98</v>
      </c>
      <c r="J185" s="21" t="s">
        <v>301</v>
      </c>
      <c r="K185" s="124"/>
      <c r="L185" s="249" t="str">
        <f>IF(OR(K185="",K186="",K187="",K188=""),"",IF(OR(K185="大",K186="大",K187="大",K188="大",K185="不明",K186="不明",K187="不明",K188="不明"),"大",IF(OR(K185="中",K186="中",K187="中",K188="中"),"中",IF(OR(K185="小",K186="小",K187="小",K188="小"),"小","無"))))</f>
        <v/>
      </c>
    </row>
    <row r="186" spans="1:12" ht="15.75" customHeight="1">
      <c r="A186" s="42"/>
      <c r="B186" s="291"/>
      <c r="C186" s="263"/>
      <c r="D186" s="254"/>
      <c r="E186" s="294"/>
      <c r="F186" s="263"/>
      <c r="G186" s="251"/>
      <c r="H186" s="251"/>
      <c r="I186" s="64" t="s">
        <v>99</v>
      </c>
      <c r="J186" s="21" t="s">
        <v>301</v>
      </c>
      <c r="K186" s="124"/>
      <c r="L186" s="249"/>
    </row>
    <row r="187" spans="1:12" ht="15.75" customHeight="1">
      <c r="A187" s="42"/>
      <c r="B187" s="291"/>
      <c r="C187" s="263"/>
      <c r="D187" s="254"/>
      <c r="E187" s="294"/>
      <c r="F187" s="263"/>
      <c r="G187" s="251"/>
      <c r="H187" s="251"/>
      <c r="I187" s="64" t="s">
        <v>111</v>
      </c>
      <c r="J187" s="21" t="s">
        <v>301</v>
      </c>
      <c r="K187" s="124"/>
      <c r="L187" s="249"/>
    </row>
    <row r="188" spans="1:12" ht="15.75" customHeight="1">
      <c r="A188" s="42"/>
      <c r="B188" s="291"/>
      <c r="C188" s="263"/>
      <c r="D188" s="255"/>
      <c r="E188" s="294"/>
      <c r="F188" s="263"/>
      <c r="G188" s="251"/>
      <c r="H188" s="251"/>
      <c r="I188" s="64" t="s">
        <v>101</v>
      </c>
      <c r="J188" s="21" t="s">
        <v>301</v>
      </c>
      <c r="K188" s="124"/>
      <c r="L188" s="249"/>
    </row>
    <row r="189" spans="1:12" ht="15.75" customHeight="1">
      <c r="A189" s="42"/>
      <c r="B189" s="290" t="str">
        <f t="shared" ref="B189" si="37">$D$5</f>
        <v/>
      </c>
      <c r="C189" s="262" t="s">
        <v>152</v>
      </c>
      <c r="D189" s="262" t="s">
        <v>153</v>
      </c>
      <c r="E189" s="293" t="str">
        <f t="shared" ref="E189" si="38">$D$5</f>
        <v/>
      </c>
      <c r="F189" s="262" t="s">
        <v>154</v>
      </c>
      <c r="G189" s="250" t="str">
        <f>IF($D$11 = "", "", _xlfn.CONCAT($D$11, " (", $B$11, ")"))</f>
        <v/>
      </c>
      <c r="H189" s="250" t="str">
        <f>_xlfn.CONCAT($D$6,"という目的において不当な判定をうける")</f>
        <v>からという目的において不当な判定をうける</v>
      </c>
      <c r="I189" s="64" t="s">
        <v>98</v>
      </c>
      <c r="J189" s="21" t="s">
        <v>301</v>
      </c>
      <c r="K189" s="124"/>
      <c r="L189" s="249" t="str">
        <f>IF(OR(K189="",K190="",K191="",K192=""),"",IF(OR(K189="大",K190="大",K191="大",K192="大",K189="不明",K190="不明",K191="不明",K192="不明"),"大",IF(OR(K189="中",K190="中",K191="中",K192="中"),"中",IF(OR(K189="小",K190="小",K191="小",K192="小"),"小","無"))))</f>
        <v/>
      </c>
    </row>
    <row r="190" spans="1:12" ht="15.75" customHeight="1">
      <c r="A190" s="42"/>
      <c r="B190" s="291"/>
      <c r="C190" s="263"/>
      <c r="D190" s="254"/>
      <c r="E190" s="294"/>
      <c r="F190" s="263"/>
      <c r="G190" s="251"/>
      <c r="H190" s="251"/>
      <c r="I190" s="64" t="s">
        <v>99</v>
      </c>
      <c r="J190" s="21" t="s">
        <v>301</v>
      </c>
      <c r="K190" s="124"/>
      <c r="L190" s="249"/>
    </row>
    <row r="191" spans="1:12" ht="15.75" customHeight="1">
      <c r="A191" s="42"/>
      <c r="B191" s="291"/>
      <c r="C191" s="263"/>
      <c r="D191" s="254"/>
      <c r="E191" s="294"/>
      <c r="F191" s="263"/>
      <c r="G191" s="251"/>
      <c r="H191" s="251"/>
      <c r="I191" s="64" t="s">
        <v>111</v>
      </c>
      <c r="J191" s="21" t="s">
        <v>301</v>
      </c>
      <c r="K191" s="124"/>
      <c r="L191" s="249"/>
    </row>
    <row r="192" spans="1:12" ht="15.75" customHeight="1">
      <c r="A192" s="42"/>
      <c r="B192" s="292"/>
      <c r="C192" s="264"/>
      <c r="D192" s="255"/>
      <c r="E192" s="295"/>
      <c r="F192" s="264"/>
      <c r="G192" s="252"/>
      <c r="H192" s="252"/>
      <c r="I192" s="64" t="s">
        <v>101</v>
      </c>
      <c r="J192" s="21" t="s">
        <v>301</v>
      </c>
      <c r="K192" s="124"/>
      <c r="L192" s="249"/>
    </row>
    <row r="193" spans="1:12">
      <c r="A193" s="42"/>
      <c r="C193" s="12"/>
      <c r="D193" s="12"/>
      <c r="F193" s="12"/>
      <c r="K193" s="18" t="s">
        <v>83</v>
      </c>
    </row>
    <row r="194" spans="1:12" ht="31.5">
      <c r="A194" s="42"/>
      <c r="B194" s="60" t="s">
        <v>84</v>
      </c>
      <c r="C194" s="60" t="s">
        <v>85</v>
      </c>
      <c r="D194" s="60" t="s">
        <v>121</v>
      </c>
      <c r="E194" s="60" t="s">
        <v>87</v>
      </c>
      <c r="F194" s="60" t="s">
        <v>122</v>
      </c>
      <c r="G194" s="60" t="s">
        <v>89</v>
      </c>
      <c r="H194" s="60" t="s">
        <v>90</v>
      </c>
      <c r="I194" s="231" t="s">
        <v>92</v>
      </c>
      <c r="J194" s="232"/>
      <c r="K194" s="81" t="s">
        <v>93</v>
      </c>
      <c r="L194" s="60" t="s">
        <v>94</v>
      </c>
    </row>
    <row r="195" spans="1:12">
      <c r="A195" s="42"/>
      <c r="B195" s="290" t="str">
        <f t="shared" ref="B195" si="39">$D$5</f>
        <v/>
      </c>
      <c r="C195" s="262" t="s">
        <v>152</v>
      </c>
      <c r="D195" s="262" t="s">
        <v>139</v>
      </c>
      <c r="E195" s="293" t="str">
        <f t="shared" ref="E195" si="40">$D$5</f>
        <v/>
      </c>
      <c r="F195" s="262" t="s">
        <v>155</v>
      </c>
      <c r="G195" s="250" t="str">
        <f>IF($D$13 = "", "", _xlfn.CONCAT($D$13, " (", $B$13, ")"))</f>
        <v/>
      </c>
      <c r="H195" s="265" t="s">
        <v>156</v>
      </c>
      <c r="I195" s="64" t="s">
        <v>98</v>
      </c>
      <c r="J195" s="21"/>
      <c r="K195" s="130"/>
      <c r="L195" s="249" t="str">
        <f>IF(OR(K195="",K196="",K197="",K198=""),"",IF(OR(K195="大",K196="大",K197="大",K198="大",K195="不明",K196="不明",K197="不明",K198="不明"),"大",IF(OR(K195="中",K196="中",K197="中",K198="中"),"中",IF(OR(K195="小",K196="小",K197="小",K198="小"),"小","無"))))</f>
        <v/>
      </c>
    </row>
    <row r="196" spans="1:12">
      <c r="A196" s="42"/>
      <c r="B196" s="291"/>
      <c r="C196" s="263"/>
      <c r="D196" s="254"/>
      <c r="E196" s="294"/>
      <c r="F196" s="263"/>
      <c r="G196" s="251"/>
      <c r="H196" s="266"/>
      <c r="I196" s="64" t="s">
        <v>99</v>
      </c>
      <c r="J196" s="21"/>
      <c r="K196" s="130"/>
      <c r="L196" s="249"/>
    </row>
    <row r="197" spans="1:12">
      <c r="A197" s="42"/>
      <c r="B197" s="291"/>
      <c r="C197" s="263"/>
      <c r="D197" s="254"/>
      <c r="E197" s="294"/>
      <c r="F197" s="263"/>
      <c r="G197" s="251"/>
      <c r="H197" s="266"/>
      <c r="I197" s="64" t="s">
        <v>111</v>
      </c>
      <c r="J197" s="21"/>
      <c r="K197" s="130"/>
      <c r="L197" s="249"/>
    </row>
    <row r="198" spans="1:12">
      <c r="A198" s="42"/>
      <c r="B198" s="291"/>
      <c r="C198" s="263"/>
      <c r="D198" s="255"/>
      <c r="E198" s="295"/>
      <c r="F198" s="263"/>
      <c r="G198" s="251"/>
      <c r="H198" s="266"/>
      <c r="I198" s="64" t="s">
        <v>101</v>
      </c>
      <c r="J198" s="21"/>
      <c r="K198" s="130"/>
      <c r="L198" s="249"/>
    </row>
    <row r="199" spans="1:12">
      <c r="A199" s="42"/>
      <c r="B199" s="290" t="str">
        <f t="shared" ref="B199" si="41">$D$5</f>
        <v/>
      </c>
      <c r="C199" s="262" t="s">
        <v>152</v>
      </c>
      <c r="D199" s="262" t="s">
        <v>139</v>
      </c>
      <c r="E199" s="293" t="str">
        <f t="shared" ref="E199" si="42">$D$5</f>
        <v/>
      </c>
      <c r="F199" s="262" t="s">
        <v>155</v>
      </c>
      <c r="G199" s="250" t="str">
        <f>IF($D$12 = "", "", _xlfn.CONCAT($D$12, " (", $B$12, ")"))</f>
        <v/>
      </c>
      <c r="H199" s="296" t="s">
        <v>157</v>
      </c>
      <c r="I199" s="64" t="s">
        <v>98</v>
      </c>
      <c r="J199" s="21"/>
      <c r="K199" s="130"/>
      <c r="L199" s="249" t="str">
        <f>IF(OR(K199="",K200="",K201="",K202=""),"",IF(OR(K199="大",K200="大",K201="大",K202="大",K199="不明",K200="不明",K201="不明",K202="不明"),"大",IF(OR(K199="中",K200="中",K201="中",K202="中"),"中",IF(OR(K199="小",K200="小",K201="小",K202="小"),"小","無"))))</f>
        <v/>
      </c>
    </row>
    <row r="200" spans="1:12">
      <c r="A200" s="42"/>
      <c r="B200" s="291"/>
      <c r="C200" s="263"/>
      <c r="D200" s="254"/>
      <c r="E200" s="294"/>
      <c r="F200" s="263"/>
      <c r="G200" s="251"/>
      <c r="H200" s="297"/>
      <c r="I200" s="64" t="s">
        <v>99</v>
      </c>
      <c r="J200" s="21"/>
      <c r="K200" s="130"/>
      <c r="L200" s="249"/>
    </row>
    <row r="201" spans="1:12">
      <c r="A201" s="42"/>
      <c r="B201" s="291"/>
      <c r="C201" s="263"/>
      <c r="D201" s="254"/>
      <c r="E201" s="294"/>
      <c r="F201" s="263"/>
      <c r="G201" s="251"/>
      <c r="H201" s="297"/>
      <c r="I201" s="64" t="s">
        <v>111</v>
      </c>
      <c r="J201" s="21"/>
      <c r="K201" s="130"/>
      <c r="L201" s="249"/>
    </row>
    <row r="202" spans="1:12">
      <c r="A202" s="42"/>
      <c r="B202" s="292"/>
      <c r="C202" s="264"/>
      <c r="D202" s="255"/>
      <c r="E202" s="295"/>
      <c r="F202" s="264"/>
      <c r="G202" s="252"/>
      <c r="H202" s="298"/>
      <c r="I202" s="64" t="s">
        <v>101</v>
      </c>
      <c r="J202" s="21"/>
      <c r="K202" s="130"/>
      <c r="L202" s="249"/>
    </row>
    <row r="203" spans="1:12">
      <c r="C203" s="12"/>
      <c r="D203" s="12"/>
      <c r="F203" s="12"/>
      <c r="K203" s="41"/>
      <c r="L203" s="41"/>
    </row>
    <row r="204" spans="1:12">
      <c r="C204" s="12"/>
      <c r="D204" s="12"/>
      <c r="F204" s="12"/>
      <c r="K204" s="107" t="s">
        <v>102</v>
      </c>
      <c r="L204" s="106" t="str">
        <f>IF(COUNTIF(L155:L203, "大") &gt; 0, "大", IF(COUNTIF(L155:L203, "中") &gt; 0, "中", IF(COUNTIF(L155:L203, "小") &gt; 0, "小", IF(COUNTIF(L155:L203, "無") &gt; 0, "無", ""))))</f>
        <v/>
      </c>
    </row>
    <row r="205" spans="1:12" ht="6" customHeight="1">
      <c r="E205" s="12"/>
      <c r="F205" s="12"/>
      <c r="H205" s="12"/>
    </row>
    <row r="206" spans="1:12" ht="6" customHeight="1">
      <c r="E206" s="12"/>
      <c r="F206" s="12"/>
      <c r="H206" s="12"/>
    </row>
    <row r="207" spans="1:12" ht="19.5">
      <c r="J207" s="79"/>
    </row>
  </sheetData>
  <mergeCells count="293">
    <mergeCell ref="B6:C6"/>
    <mergeCell ref="B7:C7"/>
    <mergeCell ref="B8:C8"/>
    <mergeCell ref="B9:C9"/>
    <mergeCell ref="B10:C10"/>
    <mergeCell ref="B11:C11"/>
    <mergeCell ref="B12:C12"/>
    <mergeCell ref="B13:C13"/>
    <mergeCell ref="D7:H7"/>
    <mergeCell ref="D8:H8"/>
    <mergeCell ref="D9:H9"/>
    <mergeCell ref="D10:H10"/>
    <mergeCell ref="D11:H11"/>
    <mergeCell ref="D12:H12"/>
    <mergeCell ref="D13:H13"/>
    <mergeCell ref="L39:L42"/>
    <mergeCell ref="B43:B46"/>
    <mergeCell ref="C43:C46"/>
    <mergeCell ref="D43:D46"/>
    <mergeCell ref="E43:E46"/>
    <mergeCell ref="F43:F46"/>
    <mergeCell ref="G43:G46"/>
    <mergeCell ref="H43:H46"/>
    <mergeCell ref="L43:L46"/>
    <mergeCell ref="B39:B42"/>
    <mergeCell ref="C39:C42"/>
    <mergeCell ref="D39:D42"/>
    <mergeCell ref="E39:E42"/>
    <mergeCell ref="F39:F42"/>
    <mergeCell ref="G39:G42"/>
    <mergeCell ref="H39:H42"/>
    <mergeCell ref="L47:L50"/>
    <mergeCell ref="B51:B54"/>
    <mergeCell ref="C51:C54"/>
    <mergeCell ref="D51:D54"/>
    <mergeCell ref="E51:E54"/>
    <mergeCell ref="F51:F54"/>
    <mergeCell ref="G51:G54"/>
    <mergeCell ref="H51:H54"/>
    <mergeCell ref="L51:L54"/>
    <mergeCell ref="B47:B50"/>
    <mergeCell ref="C47:C50"/>
    <mergeCell ref="D47:D50"/>
    <mergeCell ref="E47:E50"/>
    <mergeCell ref="F47:F50"/>
    <mergeCell ref="G47:G50"/>
    <mergeCell ref="L55:L58"/>
    <mergeCell ref="B59:B62"/>
    <mergeCell ref="C59:C62"/>
    <mergeCell ref="D59:D62"/>
    <mergeCell ref="E59:E62"/>
    <mergeCell ref="F59:F62"/>
    <mergeCell ref="G59:G62"/>
    <mergeCell ref="H59:H62"/>
    <mergeCell ref="L59:L62"/>
    <mergeCell ref="B55:B58"/>
    <mergeCell ref="C55:C58"/>
    <mergeCell ref="D55:D58"/>
    <mergeCell ref="E55:E58"/>
    <mergeCell ref="F55:F58"/>
    <mergeCell ref="G55:G58"/>
    <mergeCell ref="L79:L82"/>
    <mergeCell ref="B83:B86"/>
    <mergeCell ref="C83:C86"/>
    <mergeCell ref="E83:E86"/>
    <mergeCell ref="F83:F86"/>
    <mergeCell ref="G83:G86"/>
    <mergeCell ref="H83:H86"/>
    <mergeCell ref="L83:L86"/>
    <mergeCell ref="I78:J78"/>
    <mergeCell ref="B79:B82"/>
    <mergeCell ref="C79:C82"/>
    <mergeCell ref="E79:E82"/>
    <mergeCell ref="F79:F82"/>
    <mergeCell ref="G79:G82"/>
    <mergeCell ref="H79:H82"/>
    <mergeCell ref="D83:D86"/>
    <mergeCell ref="L87:L90"/>
    <mergeCell ref="B91:B94"/>
    <mergeCell ref="C91:C94"/>
    <mergeCell ref="E91:E94"/>
    <mergeCell ref="F91:F94"/>
    <mergeCell ref="G91:G94"/>
    <mergeCell ref="H91:H94"/>
    <mergeCell ref="L91:L94"/>
    <mergeCell ref="B87:B90"/>
    <mergeCell ref="C87:C90"/>
    <mergeCell ref="E87:E90"/>
    <mergeCell ref="F87:F90"/>
    <mergeCell ref="G87:G90"/>
    <mergeCell ref="H87:H90"/>
    <mergeCell ref="D87:D90"/>
    <mergeCell ref="D91:D94"/>
    <mergeCell ref="L95:L98"/>
    <mergeCell ref="B99:B102"/>
    <mergeCell ref="C99:C102"/>
    <mergeCell ref="E99:E102"/>
    <mergeCell ref="F99:F102"/>
    <mergeCell ref="G99:G102"/>
    <mergeCell ref="H99:H102"/>
    <mergeCell ref="L99:L102"/>
    <mergeCell ref="B95:B98"/>
    <mergeCell ref="C95:C98"/>
    <mergeCell ref="E95:E98"/>
    <mergeCell ref="F95:F98"/>
    <mergeCell ref="G95:G98"/>
    <mergeCell ref="H95:H98"/>
    <mergeCell ref="D95:D98"/>
    <mergeCell ref="D99:D102"/>
    <mergeCell ref="I112:J112"/>
    <mergeCell ref="B113:B116"/>
    <mergeCell ref="C113:C116"/>
    <mergeCell ref="D113:D116"/>
    <mergeCell ref="E113:E116"/>
    <mergeCell ref="F113:F116"/>
    <mergeCell ref="G113:G116"/>
    <mergeCell ref="H113:H116"/>
    <mergeCell ref="L103:L106"/>
    <mergeCell ref="B107:B110"/>
    <mergeCell ref="C107:C110"/>
    <mergeCell ref="E107:E110"/>
    <mergeCell ref="F107:F110"/>
    <mergeCell ref="G107:G110"/>
    <mergeCell ref="H107:H110"/>
    <mergeCell ref="L107:L110"/>
    <mergeCell ref="B103:B106"/>
    <mergeCell ref="C103:C106"/>
    <mergeCell ref="E103:E106"/>
    <mergeCell ref="F103:F106"/>
    <mergeCell ref="G103:G106"/>
    <mergeCell ref="H103:H106"/>
    <mergeCell ref="L113:L116"/>
    <mergeCell ref="D103:D106"/>
    <mergeCell ref="B117:B120"/>
    <mergeCell ref="C117:C120"/>
    <mergeCell ref="D117:D120"/>
    <mergeCell ref="E117:E120"/>
    <mergeCell ref="F117:F120"/>
    <mergeCell ref="G117:G120"/>
    <mergeCell ref="H117:H120"/>
    <mergeCell ref="L117:L120"/>
    <mergeCell ref="H121:H124"/>
    <mergeCell ref="L121:L124"/>
    <mergeCell ref="I126:J126"/>
    <mergeCell ref="B127:B130"/>
    <mergeCell ref="C127:C130"/>
    <mergeCell ref="D127:D130"/>
    <mergeCell ref="E127:E130"/>
    <mergeCell ref="F127:F130"/>
    <mergeCell ref="G127:G130"/>
    <mergeCell ref="H127:H130"/>
    <mergeCell ref="B121:B124"/>
    <mergeCell ref="C121:C124"/>
    <mergeCell ref="D121:D124"/>
    <mergeCell ref="E121:E124"/>
    <mergeCell ref="F121:F124"/>
    <mergeCell ref="G121:G124"/>
    <mergeCell ref="L127:L130"/>
    <mergeCell ref="B131:B134"/>
    <mergeCell ref="C131:C134"/>
    <mergeCell ref="D131:D134"/>
    <mergeCell ref="E131:E134"/>
    <mergeCell ref="F131:F134"/>
    <mergeCell ref="G131:G134"/>
    <mergeCell ref="H131:H134"/>
    <mergeCell ref="L131:L134"/>
    <mergeCell ref="H135:H138"/>
    <mergeCell ref="L135:L138"/>
    <mergeCell ref="B155:B158"/>
    <mergeCell ref="C155:C158"/>
    <mergeCell ref="D155:D158"/>
    <mergeCell ref="E155:E158"/>
    <mergeCell ref="F155:F158"/>
    <mergeCell ref="B135:B138"/>
    <mergeCell ref="C135:C138"/>
    <mergeCell ref="D135:D138"/>
    <mergeCell ref="E135:E138"/>
    <mergeCell ref="F135:F138"/>
    <mergeCell ref="G135:G138"/>
    <mergeCell ref="G155:G158"/>
    <mergeCell ref="H155:H158"/>
    <mergeCell ref="L155:L158"/>
    <mergeCell ref="C145:I145"/>
    <mergeCell ref="C150:I150"/>
    <mergeCell ref="C152:I152"/>
    <mergeCell ref="B147:I147"/>
    <mergeCell ref="I154:J154"/>
    <mergeCell ref="B159:B162"/>
    <mergeCell ref="C159:C162"/>
    <mergeCell ref="D159:D162"/>
    <mergeCell ref="E159:E162"/>
    <mergeCell ref="F159:F162"/>
    <mergeCell ref="G159:G162"/>
    <mergeCell ref="H159:H162"/>
    <mergeCell ref="L159:L162"/>
    <mergeCell ref="B163:B166"/>
    <mergeCell ref="C163:C166"/>
    <mergeCell ref="D163:D166"/>
    <mergeCell ref="E163:E166"/>
    <mergeCell ref="F163:F166"/>
    <mergeCell ref="G163:G166"/>
    <mergeCell ref="H163:H166"/>
    <mergeCell ref="L163:L166"/>
    <mergeCell ref="H167:H170"/>
    <mergeCell ref="L167:L170"/>
    <mergeCell ref="B173:B176"/>
    <mergeCell ref="C173:C176"/>
    <mergeCell ref="D173:D176"/>
    <mergeCell ref="E173:E176"/>
    <mergeCell ref="F173:F176"/>
    <mergeCell ref="G173:G176"/>
    <mergeCell ref="H173:H176"/>
    <mergeCell ref="L173:L176"/>
    <mergeCell ref="B167:B170"/>
    <mergeCell ref="C167:C170"/>
    <mergeCell ref="D167:D170"/>
    <mergeCell ref="E167:E170"/>
    <mergeCell ref="F167:F170"/>
    <mergeCell ref="G167:G170"/>
    <mergeCell ref="I172:J172"/>
    <mergeCell ref="H177:H180"/>
    <mergeCell ref="L177:L180"/>
    <mergeCell ref="B181:B184"/>
    <mergeCell ref="C181:C184"/>
    <mergeCell ref="D181:D184"/>
    <mergeCell ref="E181:E184"/>
    <mergeCell ref="F181:F184"/>
    <mergeCell ref="G181:G184"/>
    <mergeCell ref="H181:H184"/>
    <mergeCell ref="L181:L184"/>
    <mergeCell ref="B177:B180"/>
    <mergeCell ref="C177:C180"/>
    <mergeCell ref="D177:D180"/>
    <mergeCell ref="E177:E180"/>
    <mergeCell ref="F177:F180"/>
    <mergeCell ref="G177:G180"/>
    <mergeCell ref="E189:E192"/>
    <mergeCell ref="F189:F192"/>
    <mergeCell ref="G189:G192"/>
    <mergeCell ref="H189:H192"/>
    <mergeCell ref="L189:L192"/>
    <mergeCell ref="B185:B188"/>
    <mergeCell ref="C185:C188"/>
    <mergeCell ref="D185:D188"/>
    <mergeCell ref="E185:E188"/>
    <mergeCell ref="F185:F188"/>
    <mergeCell ref="G185:G188"/>
    <mergeCell ref="H185:H188"/>
    <mergeCell ref="L185:L188"/>
    <mergeCell ref="B189:B192"/>
    <mergeCell ref="C189:C192"/>
    <mergeCell ref="D189:D192"/>
    <mergeCell ref="I194:J194"/>
    <mergeCell ref="H195:H198"/>
    <mergeCell ref="L195:L198"/>
    <mergeCell ref="B199:B202"/>
    <mergeCell ref="C199:C202"/>
    <mergeCell ref="D199:D202"/>
    <mergeCell ref="E199:E202"/>
    <mergeCell ref="F199:F202"/>
    <mergeCell ref="G199:G202"/>
    <mergeCell ref="H199:H202"/>
    <mergeCell ref="L199:L202"/>
    <mergeCell ref="B195:B198"/>
    <mergeCell ref="C195:C198"/>
    <mergeCell ref="D195:D198"/>
    <mergeCell ref="E195:E198"/>
    <mergeCell ref="F195:F198"/>
    <mergeCell ref="G195:G198"/>
    <mergeCell ref="D107:D110"/>
    <mergeCell ref="B71:I71"/>
    <mergeCell ref="A2:C2"/>
    <mergeCell ref="D79:D82"/>
    <mergeCell ref="C69:I69"/>
    <mergeCell ref="C74:I74"/>
    <mergeCell ref="C76:I76"/>
    <mergeCell ref="H55:H58"/>
    <mergeCell ref="H47:H50"/>
    <mergeCell ref="I38:J38"/>
    <mergeCell ref="B14:C14"/>
    <mergeCell ref="B15:C15"/>
    <mergeCell ref="B16:C16"/>
    <mergeCell ref="C19:I19"/>
    <mergeCell ref="C29:I29"/>
    <mergeCell ref="C34:I34"/>
    <mergeCell ref="C36:I36"/>
    <mergeCell ref="D14:H14"/>
    <mergeCell ref="D15:H15"/>
    <mergeCell ref="D16:H16"/>
    <mergeCell ref="B31:I31"/>
    <mergeCell ref="D5:H5"/>
    <mergeCell ref="D6:H6"/>
    <mergeCell ref="B5:C5"/>
  </mergeCells>
  <phoneticPr fontId="1"/>
  <conditionalFormatting sqref="D2">
    <cfRule type="containsText" dxfId="8" priority="1" operator="containsText" text="入力不要">
      <formula>NOT(ISERROR(SEARCH("入力不要",D2)))</formula>
    </cfRule>
    <cfRule type="containsText" dxfId="7" priority="2" operator="containsText" text="入力済">
      <formula>NOT(ISERROR(SEARCH("入力済",D2)))</formula>
    </cfRule>
    <cfRule type="containsText" dxfId="6" priority="3" operator="containsText" text="未入力">
      <formula>NOT(ISERROR(SEARCH("未入力",D2)))</formula>
    </cfRule>
  </conditionalFormatting>
  <dataValidations disablePrompts="1" count="2">
    <dataValidation type="list" allowBlank="1" showInputMessage="1" sqref="K173:K192 K39:K62 K79:K110 K113:K124 K127:K138 K155:K170 K195:K202" xr:uid="{FECCDB37-1CCB-48D0-B218-1C4E61E4BA4F}">
      <formula1>"大,中,小,無"</formula1>
    </dataValidation>
    <dataValidation allowBlank="1" showInputMessage="1" sqref="J39:J62 J79:J110 J113:J124 J127:J138 J155:J170 J173:J192 J195:J202" xr:uid="{72DF50E1-E95A-4029-8C77-E706F7626C6E}"/>
  </dataValidations>
  <hyperlinks>
    <hyperlink ref="K37" location="'参考. 影響度の算定基準'!A1" display="参考. 影響度の算定基準" xr:uid="{05C7E631-7861-4B09-ABE6-A6F564FA4024}"/>
    <hyperlink ref="K77" location="'参考. 影響度の算定基準'!A1" display="参考. 影響度の算定基準" xr:uid="{DF8D3EB7-4EA3-4E07-827F-B9592E037680}"/>
    <hyperlink ref="K111" location="'参考. 影響度の算定基準'!A1" display="参考. 影響度の算定基準" xr:uid="{9E2C21C0-CD41-447A-8A1B-0452C011AEBB}"/>
    <hyperlink ref="K125" location="'参考. 影響度の算定基準'!A1" display="参考. 影響度の算定基準" xr:uid="{C40A8E67-E9E2-4718-9F78-3A0457641020}"/>
    <hyperlink ref="K153" location="'参考. 影響度の算定基準'!A1" display="参考. 影響度の算定基準" xr:uid="{89F59B76-311A-4B69-9178-58B33F39518D}"/>
    <hyperlink ref="K171" location="'参考. 影響度の算定基準'!A1" display="参考. 影響度の算定基準" xr:uid="{DEBB42A4-C4B4-4EE9-B04A-AA3D5D408F49}"/>
    <hyperlink ref="K193" location="'参考. 影響度の算定基準'!A1" display="参考. 影響度の算定基準" xr:uid="{68A56287-84E1-4F7F-AC29-AF8AEB29BF1B}"/>
    <hyperlink ref="C21" location="'参考)IV-2. AI倫理の分析事例'!A3" display="ローン審査AI" xr:uid="{CA7C5D6F-CA58-4773-B0DC-00E30FA4087A}"/>
    <hyperlink ref="C22" location="'参考)IV-2. AI倫理の分析事例'!A155" display="農業団体における農作物の選別AI" xr:uid="{749545E2-965F-401E-BA94-CFF7DD684EF8}"/>
    <hyperlink ref="C23" location="'参考)IV-2. AI倫理の分析事例'!A308" display="生成AI型チャットによる社内人事QAAIシステム" xr:uid="{56E25CE0-5F6F-41D2-9433-1ABD61DCC91C}"/>
    <hyperlink ref="C24" location="'参考)IV-2. AI倫理の分析事例'!A461" display="店舗内不審行動検知AI" xr:uid="{C41C7994-738C-4F5C-8961-037509C40970}"/>
  </hyperlinks>
  <pageMargins left="0.7" right="0.7" top="0.75" bottom="0.75" header="0.3" footer="0.3"/>
  <pageSetup paperSize="9" orientation="portrait" horizontalDpi="1200" verticalDpi="1200" r:id="rId1"/>
  <headerFooter>
    <oddFooter>&amp;LFujitsu Restricted&amp;R©2024 Fujitsu Limited</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D1ED2-7E4C-4AD5-BB4A-D97FC2D94213}">
  <dimension ref="A1:P265"/>
  <sheetViews>
    <sheetView zoomScaleNormal="100" workbookViewId="0"/>
  </sheetViews>
  <sheetFormatPr defaultColWidth="9" defaultRowHeight="15.75"/>
  <cols>
    <col min="1" max="1" width="4.625" style="9" customWidth="1"/>
    <col min="2" max="2" width="15.625" style="9" customWidth="1"/>
    <col min="3" max="3" width="25.625" style="9" customWidth="1"/>
    <col min="4" max="7" width="15.625" style="9" customWidth="1"/>
    <col min="8" max="9" width="25.625" style="9" customWidth="1"/>
    <col min="10" max="10" width="29.125" style="9" customWidth="1"/>
    <col min="11" max="11" width="25.625" style="9" customWidth="1"/>
    <col min="12" max="13" width="10.625" style="9" customWidth="1"/>
    <col min="14" max="14" width="12.625" style="9" customWidth="1"/>
    <col min="15" max="15" width="13.25" style="9" customWidth="1"/>
    <col min="16" max="16" width="21" style="9" customWidth="1"/>
    <col min="17" max="17" width="9" style="9"/>
    <col min="18" max="18" width="18.625" style="9" customWidth="1"/>
    <col min="19" max="16384" width="9" style="9"/>
  </cols>
  <sheetData>
    <row r="1" spans="1:10" ht="17.25" thickBot="1">
      <c r="J1" s="34" t="s">
        <v>953</v>
      </c>
    </row>
    <row r="2" spans="1:10" ht="22.5" thickTop="1" thickBot="1">
      <c r="A2" s="216" t="s">
        <v>158</v>
      </c>
      <c r="B2" s="229"/>
      <c r="C2" s="230"/>
      <c r="D2" s="57" t="str">
        <f>IF(OR(M74="", L118="", L162="", L262=""), "未入力", "入力済")</f>
        <v>未入力</v>
      </c>
      <c r="E2" s="37" t="s">
        <v>59</v>
      </c>
      <c r="F2" s="10"/>
    </row>
    <row r="3" spans="1:10" ht="16.5" thickTop="1">
      <c r="B3" s="8"/>
    </row>
    <row r="4" spans="1:10" ht="17.25" thickBot="1">
      <c r="B4" s="37" t="s">
        <v>60</v>
      </c>
    </row>
    <row r="5" spans="1:10" ht="18.75">
      <c r="B5" s="269" t="s">
        <v>61</v>
      </c>
      <c r="C5" s="270"/>
      <c r="D5" s="288" t="str">
        <f>IF('III. AIシステムの仕様情報'!C7="","",'III. AIシステムの仕様情報'!C7)</f>
        <v/>
      </c>
      <c r="E5" s="288"/>
      <c r="F5" s="288"/>
      <c r="G5" s="288"/>
      <c r="H5" s="289"/>
      <c r="J5" s="108" t="s">
        <v>33</v>
      </c>
    </row>
    <row r="6" spans="1:10" ht="18.75">
      <c r="B6" s="271" t="s">
        <v>62</v>
      </c>
      <c r="C6" s="272"/>
      <c r="D6" s="284" t="str">
        <f>IF('III. AIシステムの仕様情報'!C19="","",'III. AIシステムの仕様情報'!C19)</f>
        <v>から</v>
      </c>
      <c r="E6" s="284"/>
      <c r="F6" s="284"/>
      <c r="G6" s="284"/>
      <c r="H6" s="285"/>
      <c r="J6" s="109" t="s">
        <v>34</v>
      </c>
    </row>
    <row r="7" spans="1:10" ht="18.75">
      <c r="B7" s="271" t="s">
        <v>63</v>
      </c>
      <c r="C7" s="272"/>
      <c r="D7" s="284" t="str">
        <f>IF('III. AIシステムの仕様情報'!C23="","",'III. AIシステムの仕様情報'!C23)</f>
        <v>からことができない</v>
      </c>
      <c r="E7" s="284"/>
      <c r="F7" s="284"/>
      <c r="G7" s="284"/>
      <c r="H7" s="285"/>
      <c r="J7" s="110" t="s">
        <v>36</v>
      </c>
    </row>
    <row r="8" spans="1:10" ht="18.75">
      <c r="B8" s="271" t="s">
        <v>64</v>
      </c>
      <c r="C8" s="272"/>
      <c r="D8" s="284" t="str">
        <f>IF('III. AIシステムの仕様情報'!C29="","",'III. AIシステムの仕様情報'!C29)</f>
        <v/>
      </c>
      <c r="E8" s="284"/>
      <c r="F8" s="284"/>
      <c r="G8" s="284"/>
      <c r="H8" s="285"/>
    </row>
    <row r="9" spans="1:10" ht="18.75">
      <c r="B9" s="271" t="s">
        <v>65</v>
      </c>
      <c r="C9" s="272"/>
      <c r="D9" s="284" t="str">
        <f>IF('III. AIシステムの仕様情報'!C33="","",'III. AIシステムの仕様情報'!C33)</f>
        <v/>
      </c>
      <c r="E9" s="284"/>
      <c r="F9" s="284"/>
      <c r="G9" s="284"/>
      <c r="H9" s="285"/>
    </row>
    <row r="10" spans="1:10" ht="18.75">
      <c r="B10" s="271" t="s">
        <v>66</v>
      </c>
      <c r="C10" s="272"/>
      <c r="D10" s="284" t="str">
        <f>IF('III. AIシステムの仕様情報'!C37="","",'III. AIシステムの仕様情報'!C37)</f>
        <v/>
      </c>
      <c r="E10" s="284"/>
      <c r="F10" s="284"/>
      <c r="G10" s="284"/>
      <c r="H10" s="285"/>
    </row>
    <row r="11" spans="1:10" ht="18.75">
      <c r="B11" s="271" t="s">
        <v>67</v>
      </c>
      <c r="C11" s="272"/>
      <c r="D11" s="284" t="str">
        <f>IF('III. AIシステムの仕様情報'!C41="","",'III. AIシステムの仕様情報'!C41)</f>
        <v/>
      </c>
      <c r="E11" s="284"/>
      <c r="F11" s="284"/>
      <c r="G11" s="284"/>
      <c r="H11" s="285"/>
    </row>
    <row r="12" spans="1:10" ht="18.75">
      <c r="B12" s="271" t="s">
        <v>68</v>
      </c>
      <c r="C12" s="272"/>
      <c r="D12" s="284" t="str">
        <f>IF('III. AIシステムの仕様情報'!C49="","",'III. AIシステムの仕様情報'!C49)</f>
        <v/>
      </c>
      <c r="E12" s="284"/>
      <c r="F12" s="284"/>
      <c r="G12" s="284"/>
      <c r="H12" s="285"/>
    </row>
    <row r="13" spans="1:10" ht="18.75">
      <c r="B13" s="271" t="s">
        <v>69</v>
      </c>
      <c r="C13" s="272"/>
      <c r="D13" s="284" t="str">
        <f>IF('III. AIシステムの仕様情報'!C45="","",'III. AIシステムの仕様情報'!C45)</f>
        <v/>
      </c>
      <c r="E13" s="284"/>
      <c r="F13" s="284"/>
      <c r="G13" s="284"/>
      <c r="H13" s="285"/>
    </row>
    <row r="14" spans="1:10" ht="18.75">
      <c r="B14" s="271" t="s">
        <v>70</v>
      </c>
      <c r="C14" s="272"/>
      <c r="D14" s="284" t="str">
        <f>IF('III. AIシステムの仕様情報'!C53="","",'III. AIシステムの仕様情報'!C53)</f>
        <v/>
      </c>
      <c r="E14" s="284"/>
      <c r="F14" s="284"/>
      <c r="G14" s="284"/>
      <c r="H14" s="285"/>
    </row>
    <row r="15" spans="1:10" ht="18.75">
      <c r="B15" s="271" t="s">
        <v>54</v>
      </c>
      <c r="C15" s="272"/>
      <c r="D15" s="284" t="str">
        <f>IF('III. AIシステムの仕様情報'!C57="","",'III. AIシステムの仕様情報'!C57)</f>
        <v/>
      </c>
      <c r="E15" s="284"/>
      <c r="F15" s="284"/>
      <c r="G15" s="284"/>
      <c r="H15" s="285"/>
    </row>
    <row r="16" spans="1:10" ht="19.5" thickBot="1">
      <c r="B16" s="273" t="s">
        <v>71</v>
      </c>
      <c r="C16" s="274"/>
      <c r="D16" s="286" t="str">
        <f>IF('III. AIシステムの仕様情報'!C61="","",'III. AIシステムの仕様情報'!C61)</f>
        <v/>
      </c>
      <c r="E16" s="286"/>
      <c r="F16" s="286"/>
      <c r="G16" s="286"/>
      <c r="H16" s="287"/>
    </row>
    <row r="17" spans="1:16">
      <c r="D17" s="15"/>
      <c r="E17" s="15"/>
      <c r="F17" s="15"/>
      <c r="G17" s="15"/>
      <c r="H17" s="15"/>
    </row>
    <row r="18" spans="1:16" ht="17.25" thickBot="1">
      <c r="B18" s="37" t="s">
        <v>72</v>
      </c>
    </row>
    <row r="19" spans="1:16" ht="296.25" customHeight="1" thickBot="1">
      <c r="C19" s="242" t="s">
        <v>884</v>
      </c>
      <c r="D19" s="243"/>
      <c r="E19" s="243"/>
      <c r="F19" s="243"/>
      <c r="G19" s="243"/>
      <c r="H19" s="243"/>
      <c r="I19" s="244"/>
    </row>
    <row r="20" spans="1:16">
      <c r="C20" s="8"/>
    </row>
    <row r="21" spans="1:16" ht="16.5">
      <c r="B21" s="37" t="s">
        <v>73</v>
      </c>
      <c r="C21" s="38" t="s">
        <v>74</v>
      </c>
      <c r="G21" s="15"/>
      <c r="H21" s="15"/>
    </row>
    <row r="22" spans="1:16">
      <c r="B22" s="8"/>
      <c r="C22" s="39" t="s">
        <v>75</v>
      </c>
      <c r="D22" s="13"/>
      <c r="E22" s="14"/>
      <c r="F22" s="14"/>
      <c r="G22" s="15"/>
      <c r="H22" s="15"/>
    </row>
    <row r="23" spans="1:16">
      <c r="B23" s="8"/>
      <c r="C23" s="39" t="s">
        <v>76</v>
      </c>
      <c r="D23" s="13"/>
      <c r="E23" s="14"/>
      <c r="F23" s="14"/>
      <c r="G23" s="15"/>
      <c r="H23" s="15"/>
    </row>
    <row r="24" spans="1:16">
      <c r="B24" s="8"/>
      <c r="C24" s="39" t="s">
        <v>726</v>
      </c>
      <c r="D24" s="13"/>
      <c r="E24" s="14"/>
      <c r="F24" s="14"/>
      <c r="G24" s="15"/>
      <c r="H24" s="15"/>
    </row>
    <row r="26" spans="1:16" ht="19.5">
      <c r="A26" s="43"/>
      <c r="B26" s="44" t="s">
        <v>159</v>
      </c>
      <c r="C26" s="43"/>
      <c r="D26" s="43"/>
      <c r="E26" s="49"/>
    </row>
    <row r="27" spans="1:16">
      <c r="A27" s="42"/>
      <c r="D27" s="8"/>
    </row>
    <row r="28" spans="1:16" ht="17.25" thickBot="1">
      <c r="A28" s="42"/>
      <c r="B28" s="37" t="s">
        <v>78</v>
      </c>
    </row>
    <row r="29" spans="1:16" ht="93.75" customHeight="1" thickBot="1">
      <c r="A29" s="42"/>
      <c r="C29" s="282" t="s">
        <v>160</v>
      </c>
      <c r="D29" s="277"/>
      <c r="E29" s="277"/>
      <c r="F29" s="277"/>
      <c r="G29" s="277"/>
      <c r="H29" s="277"/>
      <c r="I29" s="278"/>
      <c r="J29" s="12"/>
      <c r="K29" s="12"/>
      <c r="L29" s="12"/>
      <c r="M29" s="12"/>
      <c r="N29" s="12"/>
      <c r="O29" s="12"/>
      <c r="P29" s="12"/>
    </row>
    <row r="30" spans="1:16" ht="16.5" customHeight="1">
      <c r="A30" s="42"/>
      <c r="D30" s="12"/>
      <c r="E30" s="12"/>
      <c r="F30" s="12"/>
      <c r="G30" s="12"/>
      <c r="H30" s="12"/>
      <c r="I30" s="12"/>
      <c r="J30" s="12"/>
      <c r="K30" s="12"/>
      <c r="L30" s="12"/>
      <c r="M30" s="12"/>
      <c r="N30" s="12"/>
      <c r="O30" s="12"/>
      <c r="P30" s="12"/>
    </row>
    <row r="31" spans="1:16" ht="39.950000000000003" customHeight="1">
      <c r="A31" s="42"/>
      <c r="B31" s="227" t="s">
        <v>79</v>
      </c>
      <c r="C31" s="228"/>
      <c r="D31" s="228"/>
      <c r="E31" s="228"/>
      <c r="F31" s="228"/>
      <c r="G31" s="228"/>
      <c r="H31" s="228"/>
      <c r="I31" s="228"/>
      <c r="J31" s="1"/>
      <c r="K31" s="1"/>
      <c r="L31" s="1"/>
      <c r="M31" s="1"/>
      <c r="N31" s="1"/>
      <c r="O31" s="1"/>
      <c r="P31" s="1"/>
    </row>
    <row r="32" spans="1:16" customFormat="1" ht="18.75">
      <c r="A32" s="45"/>
      <c r="B32" s="9"/>
    </row>
    <row r="33" spans="1:13" customFormat="1" ht="19.5" thickBot="1">
      <c r="A33" s="45"/>
      <c r="B33" s="37" t="s">
        <v>80</v>
      </c>
    </row>
    <row r="34" spans="1:13" ht="180" customHeight="1" thickBot="1">
      <c r="A34" s="42"/>
      <c r="C34" s="242" t="s">
        <v>738</v>
      </c>
      <c r="D34" s="246"/>
      <c r="E34" s="246"/>
      <c r="F34" s="246"/>
      <c r="G34" s="246"/>
      <c r="H34" s="246"/>
      <c r="I34" s="247"/>
    </row>
    <row r="35" spans="1:13" customFormat="1" ht="19.5" thickBot="1">
      <c r="A35" s="45"/>
      <c r="B35" s="37" t="s">
        <v>81</v>
      </c>
    </row>
    <row r="36" spans="1:13" ht="140.1" customHeight="1" thickBot="1">
      <c r="A36" s="42"/>
      <c r="C36" s="242" t="s">
        <v>739</v>
      </c>
      <c r="D36" s="243"/>
      <c r="E36" s="243"/>
      <c r="F36" s="243"/>
      <c r="G36" s="243"/>
      <c r="H36" s="243"/>
      <c r="I36" s="244"/>
    </row>
    <row r="37" spans="1:13" customFormat="1" ht="19.5" thickBot="1">
      <c r="A37" s="45"/>
      <c r="B37" s="37" t="s">
        <v>82</v>
      </c>
    </row>
    <row r="38" spans="1:13" ht="45.75" customHeight="1" thickBot="1">
      <c r="A38" s="42"/>
      <c r="C38" s="314" t="s">
        <v>877</v>
      </c>
      <c r="D38" s="163"/>
      <c r="E38" s="163"/>
      <c r="F38" s="163"/>
      <c r="G38" s="163"/>
      <c r="H38" s="163"/>
      <c r="I38" s="164"/>
    </row>
    <row r="39" spans="1:13">
      <c r="A39" s="42"/>
      <c r="L39" s="18" t="s">
        <v>83</v>
      </c>
    </row>
    <row r="40" spans="1:13" ht="31.5">
      <c r="A40" s="42"/>
      <c r="B40" s="60" t="s">
        <v>84</v>
      </c>
      <c r="C40" s="60" t="s">
        <v>85</v>
      </c>
      <c r="D40" s="60" t="s">
        <v>121</v>
      </c>
      <c r="E40" s="60" t="s">
        <v>87</v>
      </c>
      <c r="F40" s="60" t="s">
        <v>122</v>
      </c>
      <c r="G40" s="60" t="s">
        <v>89</v>
      </c>
      <c r="H40" s="60" t="s">
        <v>90</v>
      </c>
      <c r="I40" s="87" t="s">
        <v>161</v>
      </c>
      <c r="J40" s="231" t="s">
        <v>92</v>
      </c>
      <c r="K40" s="232"/>
      <c r="L40" s="81" t="s">
        <v>93</v>
      </c>
      <c r="M40" s="60" t="s">
        <v>94</v>
      </c>
    </row>
    <row r="41" spans="1:13">
      <c r="A41" s="42"/>
      <c r="B41" s="262" t="s">
        <v>162</v>
      </c>
      <c r="C41" s="262" t="s">
        <v>163</v>
      </c>
      <c r="D41" s="262" t="s">
        <v>164</v>
      </c>
      <c r="E41" s="250" t="str">
        <f>$D$5</f>
        <v/>
      </c>
      <c r="F41" s="262" t="s">
        <v>165</v>
      </c>
      <c r="G41" s="250" t="str">
        <f>IF($D$15 = "", "", _xlfn.CONCAT($D$15, " (", $B$15, ")"))</f>
        <v/>
      </c>
      <c r="H41" s="250" t="str">
        <f>$D$7</f>
        <v>からことができない</v>
      </c>
      <c r="I41" s="311"/>
      <c r="J41" s="64" t="s">
        <v>98</v>
      </c>
      <c r="K41" s="21" t="s">
        <v>301</v>
      </c>
      <c r="L41" s="124"/>
      <c r="M41" s="249" t="str">
        <f>IF(OR(L41="",L42="",L43="",L44=""),"",IF(OR(L41="大",L42="大",L43="大",L44="大",L41="不明",L42="不明",L43="不明",L44="不明"),"大",IF(OR(L41="中",L42="中",L43="中",L44="中"),"中",IF(OR(L41="小",L42="小",L43="小",L44="小"),"小","無"))))</f>
        <v/>
      </c>
    </row>
    <row r="42" spans="1:13">
      <c r="A42" s="42"/>
      <c r="B42" s="263"/>
      <c r="C42" s="263"/>
      <c r="D42" s="263"/>
      <c r="E42" s="251"/>
      <c r="F42" s="263"/>
      <c r="G42" s="254"/>
      <c r="H42" s="254"/>
      <c r="I42" s="174"/>
      <c r="J42" s="64" t="s">
        <v>99</v>
      </c>
      <c r="K42" s="21" t="s">
        <v>301</v>
      </c>
      <c r="L42" s="124"/>
      <c r="M42" s="249"/>
    </row>
    <row r="43" spans="1:13">
      <c r="A43" s="42"/>
      <c r="B43" s="263"/>
      <c r="C43" s="263"/>
      <c r="D43" s="263"/>
      <c r="E43" s="251"/>
      <c r="F43" s="263"/>
      <c r="G43" s="254"/>
      <c r="H43" s="254"/>
      <c r="I43" s="174"/>
      <c r="J43" s="64" t="s">
        <v>100</v>
      </c>
      <c r="K43" s="21" t="s">
        <v>301</v>
      </c>
      <c r="L43" s="124"/>
      <c r="M43" s="249"/>
    </row>
    <row r="44" spans="1:13">
      <c r="A44" s="42"/>
      <c r="B44" s="263"/>
      <c r="C44" s="263"/>
      <c r="D44" s="263"/>
      <c r="E44" s="251"/>
      <c r="F44" s="263"/>
      <c r="G44" s="255"/>
      <c r="H44" s="255"/>
      <c r="I44" s="175"/>
      <c r="J44" s="64" t="s">
        <v>101</v>
      </c>
      <c r="K44" s="21" t="s">
        <v>301</v>
      </c>
      <c r="L44" s="124"/>
      <c r="M44" s="249"/>
    </row>
    <row r="45" spans="1:13">
      <c r="A45" s="42"/>
      <c r="B45" s="262" t="s">
        <v>162</v>
      </c>
      <c r="C45" s="262" t="s">
        <v>163</v>
      </c>
      <c r="D45" s="262" t="s">
        <v>164</v>
      </c>
      <c r="E45" s="250" t="str">
        <f t="shared" ref="E45" si="0">$D$5</f>
        <v/>
      </c>
      <c r="F45" s="262" t="s">
        <v>165</v>
      </c>
      <c r="G45" s="250" t="str">
        <f>IF($D$12 = "", "", _xlfn.CONCAT($D$12, " (", $B$12, ")"))</f>
        <v/>
      </c>
      <c r="H45" s="250" t="str">
        <f t="shared" ref="H45" si="1">$D$7</f>
        <v>からことができない</v>
      </c>
      <c r="I45" s="311"/>
      <c r="J45" s="64" t="s">
        <v>98</v>
      </c>
      <c r="K45" s="21" t="s">
        <v>301</v>
      </c>
      <c r="L45" s="124"/>
      <c r="M45" s="249" t="str">
        <f>IF(OR(L45="",L46="",L47="",L48=""),"",IF(OR(L45="大",L46="大",L47="大",L48="大",L45="不明",L46="不明",L47="不明",L48="不明"),"大",IF(OR(L45="中",L46="中",L47="中",L48="中"),"中",IF(OR(L45="小",L46="小",L47="小",L48="小"),"小","無"))))</f>
        <v/>
      </c>
    </row>
    <row r="46" spans="1:13">
      <c r="A46" s="42"/>
      <c r="B46" s="263"/>
      <c r="C46" s="263"/>
      <c r="D46" s="263"/>
      <c r="E46" s="251"/>
      <c r="F46" s="263"/>
      <c r="G46" s="254"/>
      <c r="H46" s="254"/>
      <c r="I46" s="174"/>
      <c r="J46" s="64" t="s">
        <v>99</v>
      </c>
      <c r="K46" s="21" t="s">
        <v>301</v>
      </c>
      <c r="L46" s="124"/>
      <c r="M46" s="249"/>
    </row>
    <row r="47" spans="1:13">
      <c r="A47" s="42"/>
      <c r="B47" s="263"/>
      <c r="C47" s="263"/>
      <c r="D47" s="263"/>
      <c r="E47" s="251"/>
      <c r="F47" s="263"/>
      <c r="G47" s="254"/>
      <c r="H47" s="254"/>
      <c r="I47" s="174"/>
      <c r="J47" s="64" t="s">
        <v>100</v>
      </c>
      <c r="K47" s="21" t="s">
        <v>301</v>
      </c>
      <c r="L47" s="124"/>
      <c r="M47" s="249"/>
    </row>
    <row r="48" spans="1:13">
      <c r="A48" s="42"/>
      <c r="B48" s="263"/>
      <c r="C48" s="263"/>
      <c r="D48" s="263"/>
      <c r="E48" s="251"/>
      <c r="F48" s="263"/>
      <c r="G48" s="255"/>
      <c r="H48" s="255"/>
      <c r="I48" s="175"/>
      <c r="J48" s="64" t="s">
        <v>101</v>
      </c>
      <c r="K48" s="21" t="s">
        <v>301</v>
      </c>
      <c r="L48" s="124"/>
      <c r="M48" s="249"/>
    </row>
    <row r="49" spans="1:13">
      <c r="A49" s="42"/>
      <c r="B49" s="262" t="s">
        <v>162</v>
      </c>
      <c r="C49" s="262" t="s">
        <v>163</v>
      </c>
      <c r="D49" s="262" t="s">
        <v>164</v>
      </c>
      <c r="E49" s="250" t="str">
        <f t="shared" ref="E49" si="2">$D$5</f>
        <v/>
      </c>
      <c r="F49" s="262" t="s">
        <v>165</v>
      </c>
      <c r="G49" s="250" t="str">
        <f>IF($D$11 = "", "", _xlfn.CONCAT($D$11, " (", $B$11, ")"))</f>
        <v/>
      </c>
      <c r="H49" s="250" t="str">
        <f t="shared" ref="H49" si="3">$D$7</f>
        <v>からことができない</v>
      </c>
      <c r="I49" s="311"/>
      <c r="J49" s="64" t="s">
        <v>98</v>
      </c>
      <c r="K49" s="21" t="s">
        <v>301</v>
      </c>
      <c r="L49" s="124"/>
      <c r="M49" s="249" t="str">
        <f>IF(OR(L49="",L50="",L51="",L52=""),"",IF(OR(L49="大",L50="大",L51="大",L52="大",L49="不明",L50="不明",L51="不明",L52="不明"),"大",IF(OR(L49="中",L50="中",L51="中",L52="中"),"中",IF(OR(L49="小",L50="小",L51="小",L52="小"),"小","無"))))</f>
        <v/>
      </c>
    </row>
    <row r="50" spans="1:13">
      <c r="A50" s="42"/>
      <c r="B50" s="263"/>
      <c r="C50" s="263"/>
      <c r="D50" s="263"/>
      <c r="E50" s="251"/>
      <c r="F50" s="263"/>
      <c r="G50" s="254"/>
      <c r="H50" s="254"/>
      <c r="I50" s="312"/>
      <c r="J50" s="64" t="s">
        <v>99</v>
      </c>
      <c r="K50" s="21" t="s">
        <v>301</v>
      </c>
      <c r="L50" s="124"/>
      <c r="M50" s="249"/>
    </row>
    <row r="51" spans="1:13">
      <c r="A51" s="42"/>
      <c r="B51" s="263"/>
      <c r="C51" s="263"/>
      <c r="D51" s="263"/>
      <c r="E51" s="251"/>
      <c r="F51" s="263"/>
      <c r="G51" s="254"/>
      <c r="H51" s="254"/>
      <c r="I51" s="312"/>
      <c r="J51" s="64" t="s">
        <v>100</v>
      </c>
      <c r="K51" s="21" t="s">
        <v>301</v>
      </c>
      <c r="L51" s="124"/>
      <c r="M51" s="249"/>
    </row>
    <row r="52" spans="1:13">
      <c r="A52" s="42"/>
      <c r="B52" s="263"/>
      <c r="C52" s="263"/>
      <c r="D52" s="263"/>
      <c r="E52" s="251"/>
      <c r="F52" s="263"/>
      <c r="G52" s="255"/>
      <c r="H52" s="255"/>
      <c r="I52" s="313"/>
      <c r="J52" s="64" t="s">
        <v>101</v>
      </c>
      <c r="K52" s="21" t="s">
        <v>301</v>
      </c>
      <c r="L52" s="124"/>
      <c r="M52" s="249"/>
    </row>
    <row r="53" spans="1:13">
      <c r="A53" s="42"/>
      <c r="B53" s="262" t="s">
        <v>162</v>
      </c>
      <c r="C53" s="262" t="s">
        <v>163</v>
      </c>
      <c r="D53" s="262" t="s">
        <v>164</v>
      </c>
      <c r="E53" s="250" t="str">
        <f t="shared" ref="E53" si="4">$D$5</f>
        <v/>
      </c>
      <c r="F53" s="262" t="s">
        <v>165</v>
      </c>
      <c r="G53" s="250" t="str">
        <f>IF($D$13 = "", "", _xlfn.CONCAT($D$13, " (", $B$13, ")"))</f>
        <v/>
      </c>
      <c r="H53" s="250" t="str">
        <f t="shared" ref="H53" si="5">$D$7</f>
        <v>からことができない</v>
      </c>
      <c r="I53" s="311"/>
      <c r="J53" s="64" t="s">
        <v>98</v>
      </c>
      <c r="K53" s="21" t="s">
        <v>301</v>
      </c>
      <c r="L53" s="124"/>
      <c r="M53" s="249" t="str">
        <f>IF(OR(L53="",L54="",L55="",L56=""),"",IF(OR(L53="大",L54="大",L55="大",L56="大",L53="不明",L54="不明",L55="不明",L56="不明"),"大",IF(OR(L53="中",L54="中",L55="中",L56="中"),"中",IF(OR(L53="小",L54="小",L55="小",L56="小"),"小","無"))))</f>
        <v/>
      </c>
    </row>
    <row r="54" spans="1:13">
      <c r="A54" s="42"/>
      <c r="B54" s="263"/>
      <c r="C54" s="263"/>
      <c r="D54" s="263"/>
      <c r="E54" s="251"/>
      <c r="F54" s="263"/>
      <c r="G54" s="254"/>
      <c r="H54" s="254"/>
      <c r="I54" s="174"/>
      <c r="J54" s="64" t="s">
        <v>99</v>
      </c>
      <c r="K54" s="21" t="s">
        <v>301</v>
      </c>
      <c r="L54" s="124"/>
      <c r="M54" s="249"/>
    </row>
    <row r="55" spans="1:13">
      <c r="A55" s="42"/>
      <c r="B55" s="263"/>
      <c r="C55" s="263"/>
      <c r="D55" s="263"/>
      <c r="E55" s="251"/>
      <c r="F55" s="263"/>
      <c r="G55" s="254"/>
      <c r="H55" s="254"/>
      <c r="I55" s="174"/>
      <c r="J55" s="64" t="s">
        <v>100</v>
      </c>
      <c r="K55" s="21" t="s">
        <v>301</v>
      </c>
      <c r="L55" s="124"/>
      <c r="M55" s="249"/>
    </row>
    <row r="56" spans="1:13">
      <c r="A56" s="42"/>
      <c r="B56" s="263"/>
      <c r="C56" s="263"/>
      <c r="D56" s="263"/>
      <c r="E56" s="251"/>
      <c r="F56" s="263"/>
      <c r="G56" s="255"/>
      <c r="H56" s="255"/>
      <c r="I56" s="175"/>
      <c r="J56" s="64" t="s">
        <v>101</v>
      </c>
      <c r="K56" s="21" t="s">
        <v>301</v>
      </c>
      <c r="L56" s="124"/>
      <c r="M56" s="249"/>
    </row>
    <row r="57" spans="1:13">
      <c r="A57" s="42"/>
      <c r="B57" s="262" t="s">
        <v>162</v>
      </c>
      <c r="C57" s="262" t="s">
        <v>163</v>
      </c>
      <c r="D57" s="262" t="s">
        <v>164</v>
      </c>
      <c r="E57" s="250" t="str">
        <f t="shared" ref="E57" si="6">$D$5</f>
        <v/>
      </c>
      <c r="F57" s="262" t="s">
        <v>165</v>
      </c>
      <c r="G57" s="250" t="str">
        <f>IF($D$8 = "", "", _xlfn.CONCAT($D$8, " (", $B$8, ")"))</f>
        <v/>
      </c>
      <c r="H57" s="250" t="str">
        <f t="shared" ref="H57" si="7">$D$7</f>
        <v>からことができない</v>
      </c>
      <c r="I57" s="311"/>
      <c r="J57" s="64" t="s">
        <v>98</v>
      </c>
      <c r="K57" s="21" t="s">
        <v>301</v>
      </c>
      <c r="L57" s="124"/>
      <c r="M57" s="249" t="str">
        <f>IF(OR(L57="",L58="",L59="",L60=""),"",IF(OR(L57="大",L58="大",L59="大",L60="大",L57="不明",L58="不明",L59="不明",L60="不明"),"大",IF(OR(L57="中",L58="中",L59="中",L60="中"),"中",IF(OR(L57="小",L58="小",L59="小",L60="小"),"小","無"))))</f>
        <v/>
      </c>
    </row>
    <row r="58" spans="1:13">
      <c r="A58" s="42"/>
      <c r="B58" s="263"/>
      <c r="C58" s="263"/>
      <c r="D58" s="263"/>
      <c r="E58" s="251"/>
      <c r="F58" s="263"/>
      <c r="G58" s="254"/>
      <c r="H58" s="254"/>
      <c r="I58" s="174"/>
      <c r="J58" s="64" t="s">
        <v>99</v>
      </c>
      <c r="K58" s="21" t="s">
        <v>301</v>
      </c>
      <c r="L58" s="124"/>
      <c r="M58" s="249"/>
    </row>
    <row r="59" spans="1:13">
      <c r="A59" s="42"/>
      <c r="B59" s="263"/>
      <c r="C59" s="263"/>
      <c r="D59" s="263"/>
      <c r="E59" s="251"/>
      <c r="F59" s="263"/>
      <c r="G59" s="254"/>
      <c r="H59" s="254"/>
      <c r="I59" s="174"/>
      <c r="J59" s="64" t="s">
        <v>100</v>
      </c>
      <c r="K59" s="21" t="s">
        <v>301</v>
      </c>
      <c r="L59" s="124"/>
      <c r="M59" s="249"/>
    </row>
    <row r="60" spans="1:13">
      <c r="A60" s="42"/>
      <c r="B60" s="263"/>
      <c r="C60" s="263"/>
      <c r="D60" s="263"/>
      <c r="E60" s="251"/>
      <c r="F60" s="263"/>
      <c r="G60" s="255"/>
      <c r="H60" s="255"/>
      <c r="I60" s="175"/>
      <c r="J60" s="64" t="s">
        <v>101</v>
      </c>
      <c r="K60" s="21" t="s">
        <v>301</v>
      </c>
      <c r="L60" s="124"/>
      <c r="M60" s="249"/>
    </row>
    <row r="61" spans="1:13">
      <c r="A61" s="42"/>
      <c r="B61" s="262" t="s">
        <v>162</v>
      </c>
      <c r="C61" s="262" t="s">
        <v>163</v>
      </c>
      <c r="D61" s="262" t="s">
        <v>164</v>
      </c>
      <c r="E61" s="250" t="str">
        <f t="shared" ref="E61" si="8">$D$5</f>
        <v/>
      </c>
      <c r="F61" s="262" t="s">
        <v>165</v>
      </c>
      <c r="G61" s="250" t="str">
        <f>IF($D$9 = "", "", _xlfn.CONCAT($D$9, " (", $B$9, ")"))</f>
        <v/>
      </c>
      <c r="H61" s="250" t="str">
        <f t="shared" ref="H61" si="9">$D$7</f>
        <v>からことができない</v>
      </c>
      <c r="I61" s="311"/>
      <c r="J61" s="64" t="s">
        <v>98</v>
      </c>
      <c r="K61" s="21" t="s">
        <v>301</v>
      </c>
      <c r="L61" s="124"/>
      <c r="M61" s="249" t="str">
        <f>IF(OR(L61="",L62="",L63="",L64=""),"",IF(OR(L61="大",L62="大",L63="大",L64="大",L61="不明",L62="不明",L63="不明",L64="不明"),"大",IF(OR(L61="中",L62="中",L63="中",L64="中"),"中",IF(OR(L61="小",L62="小",L63="小",L64="小"),"小","無"))))</f>
        <v/>
      </c>
    </row>
    <row r="62" spans="1:13">
      <c r="A62" s="42"/>
      <c r="B62" s="263"/>
      <c r="C62" s="263"/>
      <c r="D62" s="263"/>
      <c r="E62" s="251"/>
      <c r="F62" s="263"/>
      <c r="G62" s="254"/>
      <c r="H62" s="254"/>
      <c r="I62" s="174"/>
      <c r="J62" s="64" t="s">
        <v>99</v>
      </c>
      <c r="K62" s="21" t="s">
        <v>301</v>
      </c>
      <c r="L62" s="124"/>
      <c r="M62" s="249"/>
    </row>
    <row r="63" spans="1:13">
      <c r="A63" s="42"/>
      <c r="B63" s="263"/>
      <c r="C63" s="263"/>
      <c r="D63" s="263"/>
      <c r="E63" s="251"/>
      <c r="F63" s="263"/>
      <c r="G63" s="254"/>
      <c r="H63" s="254"/>
      <c r="I63" s="174"/>
      <c r="J63" s="64" t="s">
        <v>100</v>
      </c>
      <c r="K63" s="21" t="s">
        <v>301</v>
      </c>
      <c r="L63" s="124"/>
      <c r="M63" s="249"/>
    </row>
    <row r="64" spans="1:13">
      <c r="A64" s="42"/>
      <c r="B64" s="263"/>
      <c r="C64" s="263"/>
      <c r="D64" s="263"/>
      <c r="E64" s="251"/>
      <c r="F64" s="263"/>
      <c r="G64" s="255"/>
      <c r="H64" s="255"/>
      <c r="I64" s="175"/>
      <c r="J64" s="64" t="s">
        <v>101</v>
      </c>
      <c r="K64" s="21" t="s">
        <v>301</v>
      </c>
      <c r="L64" s="124"/>
      <c r="M64" s="249"/>
    </row>
    <row r="65" spans="1:15">
      <c r="A65" s="42"/>
      <c r="B65" s="262" t="s">
        <v>162</v>
      </c>
      <c r="C65" s="262" t="s">
        <v>163</v>
      </c>
      <c r="D65" s="262" t="s">
        <v>164</v>
      </c>
      <c r="E65" s="250" t="str">
        <f t="shared" ref="E65" si="10">$D$5</f>
        <v/>
      </c>
      <c r="F65" s="262" t="s">
        <v>165</v>
      </c>
      <c r="G65" s="250" t="str">
        <f>IF($D$10 = "", "", _xlfn.CONCAT($D$10, " (", $B$10, ")"))</f>
        <v/>
      </c>
      <c r="H65" s="250" t="str">
        <f t="shared" ref="H65" si="11">$D$7</f>
        <v>からことができない</v>
      </c>
      <c r="I65" s="311"/>
      <c r="J65" s="64" t="s">
        <v>98</v>
      </c>
      <c r="K65" s="21" t="s">
        <v>301</v>
      </c>
      <c r="L65" s="124"/>
      <c r="M65" s="249" t="str">
        <f>IF(OR(L65="",L66="",L67="",L68=""),"",IF(OR(L65="大",L66="大",L67="大",L68="大",L65="不明",L66="不明",L67="不明",L68="不明"),"大",IF(OR(L65="中",L66="中",L67="中",L68="中"),"中",IF(OR(L65="小",L66="小",L67="小",L68="小"),"小","無"))))</f>
        <v/>
      </c>
    </row>
    <row r="66" spans="1:15">
      <c r="A66" s="42"/>
      <c r="B66" s="263"/>
      <c r="C66" s="263"/>
      <c r="D66" s="263"/>
      <c r="E66" s="251"/>
      <c r="F66" s="263"/>
      <c r="G66" s="254"/>
      <c r="H66" s="254"/>
      <c r="I66" s="174"/>
      <c r="J66" s="64" t="s">
        <v>99</v>
      </c>
      <c r="K66" s="21" t="s">
        <v>301</v>
      </c>
      <c r="L66" s="124"/>
      <c r="M66" s="249"/>
    </row>
    <row r="67" spans="1:15">
      <c r="A67" s="42"/>
      <c r="B67" s="263"/>
      <c r="C67" s="263"/>
      <c r="D67" s="263"/>
      <c r="E67" s="251"/>
      <c r="F67" s="263"/>
      <c r="G67" s="254"/>
      <c r="H67" s="254"/>
      <c r="I67" s="174"/>
      <c r="J67" s="64" t="s">
        <v>100</v>
      </c>
      <c r="K67" s="21" t="s">
        <v>301</v>
      </c>
      <c r="L67" s="124"/>
      <c r="M67" s="249"/>
    </row>
    <row r="68" spans="1:15">
      <c r="A68" s="42"/>
      <c r="B68" s="263"/>
      <c r="C68" s="263"/>
      <c r="D68" s="263"/>
      <c r="E68" s="251"/>
      <c r="F68" s="263"/>
      <c r="G68" s="255"/>
      <c r="H68" s="255"/>
      <c r="I68" s="175"/>
      <c r="J68" s="64" t="s">
        <v>101</v>
      </c>
      <c r="K68" s="21" t="s">
        <v>301</v>
      </c>
      <c r="L68" s="124"/>
      <c r="M68" s="249"/>
    </row>
    <row r="69" spans="1:15">
      <c r="A69" s="42"/>
      <c r="B69" s="262"/>
      <c r="C69" s="262"/>
      <c r="D69" s="262"/>
      <c r="E69" s="250"/>
      <c r="F69" s="262"/>
      <c r="G69" s="250"/>
      <c r="H69" s="250"/>
      <c r="I69" s="311"/>
      <c r="J69" s="64" t="s">
        <v>98</v>
      </c>
      <c r="K69" s="21" t="s">
        <v>301</v>
      </c>
      <c r="L69" s="124"/>
      <c r="M69" s="249" t="str">
        <f>IF(OR(L69="",L70="",L71="",L72=""),"",IF(OR(L69="大",L70="大",L71="大",L72="大",L69="不明",L70="不明",L71="不明",L72="不明"),"大",IF(OR(L69="中",L70="中",L71="中",L72="中"),"中",IF(OR(L69="小",L70="小",L71="小",L72="小"),"小","無"))))</f>
        <v/>
      </c>
    </row>
    <row r="70" spans="1:15">
      <c r="A70" s="42"/>
      <c r="B70" s="263"/>
      <c r="C70" s="263"/>
      <c r="D70" s="263"/>
      <c r="E70" s="251"/>
      <c r="F70" s="263"/>
      <c r="G70" s="254"/>
      <c r="H70" s="254"/>
      <c r="I70" s="174"/>
      <c r="J70" s="64" t="s">
        <v>99</v>
      </c>
      <c r="K70" s="21" t="s">
        <v>301</v>
      </c>
      <c r="L70" s="124"/>
      <c r="M70" s="249"/>
    </row>
    <row r="71" spans="1:15">
      <c r="A71" s="42"/>
      <c r="B71" s="263"/>
      <c r="C71" s="263"/>
      <c r="D71" s="263"/>
      <c r="E71" s="251"/>
      <c r="F71" s="263"/>
      <c r="G71" s="254"/>
      <c r="H71" s="254"/>
      <c r="I71" s="174"/>
      <c r="J71" s="64" t="s">
        <v>100</v>
      </c>
      <c r="K71" s="21" t="s">
        <v>301</v>
      </c>
      <c r="L71" s="124"/>
      <c r="M71" s="249"/>
    </row>
    <row r="72" spans="1:15">
      <c r="A72" s="42"/>
      <c r="B72" s="264"/>
      <c r="C72" s="264"/>
      <c r="D72" s="264"/>
      <c r="E72" s="252"/>
      <c r="F72" s="264"/>
      <c r="G72" s="255"/>
      <c r="H72" s="255"/>
      <c r="I72" s="175"/>
      <c r="J72" s="64" t="s">
        <v>101</v>
      </c>
      <c r="K72" s="21" t="s">
        <v>301</v>
      </c>
      <c r="L72" s="124"/>
      <c r="M72" s="249"/>
    </row>
    <row r="73" spans="1:15">
      <c r="L73" s="41"/>
      <c r="M73" s="41"/>
    </row>
    <row r="74" spans="1:15">
      <c r="L74" s="107" t="s">
        <v>102</v>
      </c>
      <c r="M74" s="106" t="str">
        <f>IF(COUNTIF(M41:M73, "大") &gt; 0, "大", IF(COUNTIF(M41:M73, "中") &gt; 0, "中", IF(COUNTIF(M41:M73, "小") &gt; 0, "小", IF(COUNTIF(M41:M73, "無") &gt; 0, "無", ""))))</f>
        <v/>
      </c>
    </row>
    <row r="76" spans="1:15" ht="19.5">
      <c r="A76" s="42"/>
      <c r="B76" s="50" t="s">
        <v>166</v>
      </c>
      <c r="C76" s="42"/>
      <c r="D76" s="42"/>
      <c r="E76" s="49"/>
    </row>
    <row r="77" spans="1:15">
      <c r="A77" s="42"/>
      <c r="B77" s="8"/>
    </row>
    <row r="78" spans="1:15" ht="17.25" thickBot="1">
      <c r="A78" s="42"/>
      <c r="B78" s="37" t="s">
        <v>78</v>
      </c>
    </row>
    <row r="79" spans="1:15" ht="80.099999999999994" customHeight="1" thickBot="1">
      <c r="A79" s="42"/>
      <c r="C79" s="282" t="s">
        <v>167</v>
      </c>
      <c r="D79" s="277"/>
      <c r="E79" s="277"/>
      <c r="F79" s="277"/>
      <c r="G79" s="277"/>
      <c r="H79" s="277"/>
      <c r="I79" s="278"/>
      <c r="J79" s="12"/>
      <c r="K79" s="12"/>
      <c r="L79" s="12"/>
      <c r="M79" s="12"/>
      <c r="N79" s="12"/>
      <c r="O79" s="12"/>
    </row>
    <row r="80" spans="1:15">
      <c r="A80" s="42"/>
      <c r="C80" s="12"/>
      <c r="D80" s="12"/>
      <c r="E80" s="12"/>
      <c r="F80" s="12"/>
      <c r="G80" s="12"/>
      <c r="H80" s="12"/>
      <c r="I80" s="12"/>
      <c r="J80" s="12"/>
      <c r="K80" s="12"/>
      <c r="L80" s="12"/>
      <c r="M80" s="12"/>
      <c r="N80" s="12"/>
      <c r="O80" s="12"/>
    </row>
    <row r="81" spans="1:16" ht="39.950000000000003" customHeight="1">
      <c r="A81" s="42"/>
      <c r="B81" s="227" t="s">
        <v>79</v>
      </c>
      <c r="C81" s="228"/>
      <c r="D81" s="228"/>
      <c r="E81" s="228"/>
      <c r="F81" s="228"/>
      <c r="G81" s="228"/>
      <c r="H81" s="228"/>
      <c r="I81" s="228"/>
      <c r="J81" s="1"/>
      <c r="K81" s="1"/>
      <c r="L81" s="1"/>
      <c r="M81" s="1"/>
      <c r="N81" s="1"/>
      <c r="O81" s="1"/>
      <c r="P81" s="1"/>
    </row>
    <row r="82" spans="1:16">
      <c r="A82" s="42"/>
      <c r="C82" s="12"/>
      <c r="D82" s="12"/>
      <c r="E82" s="12"/>
      <c r="F82" s="12"/>
      <c r="G82" s="12"/>
      <c r="H82" s="12"/>
      <c r="I82" s="12"/>
      <c r="J82" s="12"/>
      <c r="K82" s="12"/>
      <c r="L82" s="12"/>
      <c r="M82" s="12"/>
      <c r="N82" s="12"/>
      <c r="O82" s="12"/>
    </row>
    <row r="83" spans="1:16" ht="17.25" thickBot="1">
      <c r="A83" s="42"/>
      <c r="B83" s="37" t="s">
        <v>81</v>
      </c>
      <c r="C83" s="12"/>
      <c r="D83" s="12"/>
      <c r="E83" s="12"/>
      <c r="F83" s="12"/>
      <c r="G83" s="12"/>
      <c r="H83" s="12"/>
      <c r="I83" s="12"/>
      <c r="J83" s="12"/>
      <c r="K83" s="12"/>
      <c r="L83" s="12"/>
      <c r="M83" s="12"/>
      <c r="N83" s="12"/>
      <c r="O83" s="12"/>
    </row>
    <row r="84" spans="1:16" ht="90" customHeight="1" thickBot="1">
      <c r="A84" s="42"/>
      <c r="C84" s="242" t="s">
        <v>740</v>
      </c>
      <c r="D84" s="243"/>
      <c r="E84" s="243"/>
      <c r="F84" s="243"/>
      <c r="G84" s="243"/>
      <c r="H84" s="243"/>
      <c r="I84" s="244"/>
    </row>
    <row r="85" spans="1:16" ht="17.25" thickBot="1">
      <c r="A85" s="42"/>
      <c r="B85" s="37" t="s">
        <v>146</v>
      </c>
      <c r="C85" s="12"/>
      <c r="D85" s="12"/>
      <c r="E85" s="12"/>
      <c r="F85" s="12"/>
      <c r="G85" s="12"/>
      <c r="H85" s="12"/>
      <c r="I85" s="12"/>
      <c r="J85" s="12"/>
      <c r="K85" s="12"/>
      <c r="L85" s="12"/>
      <c r="M85" s="12"/>
      <c r="N85" s="12"/>
      <c r="O85" s="12"/>
    </row>
    <row r="86" spans="1:16" ht="48" customHeight="1" thickBot="1">
      <c r="A86" s="42"/>
      <c r="C86" s="242" t="s">
        <v>878</v>
      </c>
      <c r="D86" s="243"/>
      <c r="E86" s="243"/>
      <c r="F86" s="243"/>
      <c r="G86" s="243"/>
      <c r="H86" s="243"/>
      <c r="I86" s="244"/>
    </row>
    <row r="87" spans="1:16">
      <c r="A87" s="42"/>
      <c r="B87" s="17"/>
      <c r="L87" s="18" t="s">
        <v>83</v>
      </c>
    </row>
    <row r="88" spans="1:16" ht="31.5">
      <c r="A88" s="42"/>
      <c r="B88" s="60" t="s">
        <v>84</v>
      </c>
      <c r="C88" s="60" t="s">
        <v>85</v>
      </c>
      <c r="D88" s="60" t="s">
        <v>121</v>
      </c>
      <c r="E88" s="60" t="s">
        <v>87</v>
      </c>
      <c r="F88" s="60" t="s">
        <v>122</v>
      </c>
      <c r="G88" s="60" t="s">
        <v>89</v>
      </c>
      <c r="H88" s="60" t="s">
        <v>90</v>
      </c>
      <c r="I88" s="231" t="s">
        <v>92</v>
      </c>
      <c r="J88" s="232"/>
      <c r="K88" s="81" t="s">
        <v>93</v>
      </c>
      <c r="L88" s="60" t="s">
        <v>94</v>
      </c>
    </row>
    <row r="89" spans="1:16" ht="15.75" customHeight="1">
      <c r="A89" s="42"/>
      <c r="B89" s="262" t="s">
        <v>162</v>
      </c>
      <c r="C89" s="262" t="s">
        <v>163</v>
      </c>
      <c r="D89" s="265" t="s">
        <v>164</v>
      </c>
      <c r="E89" s="250" t="str">
        <f>$D$5</f>
        <v/>
      </c>
      <c r="F89" s="262" t="s">
        <v>168</v>
      </c>
      <c r="G89" s="250" t="str">
        <f>IF($D$8 = "", "", _xlfn.CONCAT($D$8, " (", $B$8, ")"))</f>
        <v/>
      </c>
      <c r="H89" s="262" t="s">
        <v>169</v>
      </c>
      <c r="I89" s="64" t="s">
        <v>170</v>
      </c>
      <c r="J89" s="21" t="s">
        <v>301</v>
      </c>
      <c r="K89" s="124"/>
      <c r="L89" s="308" t="str">
        <f>IF(OR(K89="",K90="",K91="",K92=""),"",IF(OR(K89="大",K90="大",K91="大",K92="大",K89="不明",K90="不明",K91="不明",K92="不明"),"大",IF(OR(K89="中",K90="中",K91="中",K92="中"),"中",IF(OR(K89="小",K90="小",K91="小",K92="小"),"小","無"))))</f>
        <v/>
      </c>
    </row>
    <row r="90" spans="1:16" ht="15.75" customHeight="1">
      <c r="A90" s="42"/>
      <c r="B90" s="263"/>
      <c r="C90" s="263"/>
      <c r="D90" s="266"/>
      <c r="E90" s="251"/>
      <c r="F90" s="263"/>
      <c r="G90" s="251"/>
      <c r="H90" s="263"/>
      <c r="I90" s="64" t="s">
        <v>171</v>
      </c>
      <c r="J90" s="21" t="s">
        <v>301</v>
      </c>
      <c r="K90" s="124"/>
      <c r="L90" s="309"/>
    </row>
    <row r="91" spans="1:16" ht="15.75" customHeight="1">
      <c r="A91" s="42"/>
      <c r="B91" s="263"/>
      <c r="C91" s="263"/>
      <c r="D91" s="266"/>
      <c r="E91" s="251"/>
      <c r="F91" s="263"/>
      <c r="G91" s="251"/>
      <c r="H91" s="263"/>
      <c r="I91" s="64" t="s">
        <v>111</v>
      </c>
      <c r="J91" s="21" t="s">
        <v>301</v>
      </c>
      <c r="K91" s="124"/>
      <c r="L91" s="309"/>
    </row>
    <row r="92" spans="1:16" ht="15.75" customHeight="1">
      <c r="A92" s="42"/>
      <c r="B92" s="255"/>
      <c r="C92" s="255"/>
      <c r="D92" s="267"/>
      <c r="E92" s="255"/>
      <c r="F92" s="255"/>
      <c r="G92" s="255"/>
      <c r="H92" s="255"/>
      <c r="I92" s="64" t="s">
        <v>172</v>
      </c>
      <c r="J92" s="21" t="s">
        <v>301</v>
      </c>
      <c r="K92" s="124"/>
      <c r="L92" s="310"/>
    </row>
    <row r="93" spans="1:16" ht="15.75" customHeight="1">
      <c r="A93" s="42"/>
      <c r="B93" s="262" t="s">
        <v>162</v>
      </c>
      <c r="C93" s="262" t="s">
        <v>163</v>
      </c>
      <c r="D93" s="265" t="s">
        <v>164</v>
      </c>
      <c r="E93" s="250" t="str">
        <f t="shared" ref="E93" si="12">$D$5</f>
        <v/>
      </c>
      <c r="F93" s="262" t="s">
        <v>168</v>
      </c>
      <c r="G93" s="250" t="str">
        <f>IF($D$9 = "", "", _xlfn.CONCAT($D$9, " (", $B$9, ")"))</f>
        <v/>
      </c>
      <c r="H93" s="262" t="s">
        <v>169</v>
      </c>
      <c r="I93" s="64" t="s">
        <v>170</v>
      </c>
      <c r="J93" s="21" t="s">
        <v>301</v>
      </c>
      <c r="K93" s="124"/>
      <c r="L93" s="308" t="str">
        <f>IF(OR(K93="",K94="",K95="",K96=""),"",IF(OR(K93="大",K94="大",K95="大",K96="大",K93="不明",K94="不明",K95="不明",K96="不明"),"大",IF(OR(K93="中",K94="中",K95="中",K96="中"),"中",IF(OR(K93="小",K94="小",K95="小",K96="小"),"小","無"))))</f>
        <v/>
      </c>
    </row>
    <row r="94" spans="1:16" ht="15.75" customHeight="1">
      <c r="A94" s="42"/>
      <c r="B94" s="263"/>
      <c r="C94" s="263"/>
      <c r="D94" s="266"/>
      <c r="E94" s="251"/>
      <c r="F94" s="263"/>
      <c r="G94" s="251"/>
      <c r="H94" s="263"/>
      <c r="I94" s="64" t="s">
        <v>171</v>
      </c>
      <c r="J94" s="21" t="s">
        <v>301</v>
      </c>
      <c r="K94" s="124"/>
      <c r="L94" s="309"/>
    </row>
    <row r="95" spans="1:16" ht="15.75" customHeight="1">
      <c r="A95" s="42"/>
      <c r="B95" s="263"/>
      <c r="C95" s="263"/>
      <c r="D95" s="266"/>
      <c r="E95" s="251"/>
      <c r="F95" s="263"/>
      <c r="G95" s="251"/>
      <c r="H95" s="263"/>
      <c r="I95" s="64" t="s">
        <v>111</v>
      </c>
      <c r="J95" s="21" t="s">
        <v>301</v>
      </c>
      <c r="K95" s="124"/>
      <c r="L95" s="309"/>
    </row>
    <row r="96" spans="1:16" ht="15.75" customHeight="1">
      <c r="A96" s="42"/>
      <c r="B96" s="255"/>
      <c r="C96" s="255"/>
      <c r="D96" s="267"/>
      <c r="E96" s="255"/>
      <c r="F96" s="255"/>
      <c r="G96" s="255"/>
      <c r="H96" s="255"/>
      <c r="I96" s="64" t="s">
        <v>172</v>
      </c>
      <c r="J96" s="21" t="s">
        <v>301</v>
      </c>
      <c r="K96" s="124"/>
      <c r="L96" s="310"/>
    </row>
    <row r="97" spans="1:12" ht="15.75" customHeight="1">
      <c r="A97" s="42"/>
      <c r="B97" s="262" t="s">
        <v>162</v>
      </c>
      <c r="C97" s="262" t="s">
        <v>163</v>
      </c>
      <c r="D97" s="265" t="s">
        <v>164</v>
      </c>
      <c r="E97" s="250" t="str">
        <f t="shared" ref="E97" si="13">$D$5</f>
        <v/>
      </c>
      <c r="F97" s="262" t="s">
        <v>168</v>
      </c>
      <c r="G97" s="250" t="str">
        <f>IF($D$13 = "", "", _xlfn.CONCAT($D$13, " (", $B$13, ")"))</f>
        <v/>
      </c>
      <c r="H97" s="262" t="s">
        <v>169</v>
      </c>
      <c r="I97" s="64" t="s">
        <v>170</v>
      </c>
      <c r="J97" s="21" t="s">
        <v>301</v>
      </c>
      <c r="K97" s="124"/>
      <c r="L97" s="308" t="str">
        <f>IF(OR(K97="",K98="",K99="",K100=""),"",IF(OR(K97="大",K98="大",K99="大",K100="大",K97="不明",K98="不明",K99="不明",K100="不明"),"大",IF(OR(K97="中",K98="中",K99="中",K100="中"),"中",IF(OR(K97="小",K98="小",K99="小",K100="小"),"小","無"))))</f>
        <v/>
      </c>
    </row>
    <row r="98" spans="1:12" ht="15.75" customHeight="1">
      <c r="A98" s="42"/>
      <c r="B98" s="263"/>
      <c r="C98" s="263"/>
      <c r="D98" s="266"/>
      <c r="E98" s="251"/>
      <c r="F98" s="263"/>
      <c r="G98" s="251"/>
      <c r="H98" s="263"/>
      <c r="I98" s="64" t="s">
        <v>171</v>
      </c>
      <c r="J98" s="21" t="s">
        <v>301</v>
      </c>
      <c r="K98" s="124"/>
      <c r="L98" s="309"/>
    </row>
    <row r="99" spans="1:12" ht="15.75" customHeight="1">
      <c r="A99" s="42"/>
      <c r="B99" s="263"/>
      <c r="C99" s="263"/>
      <c r="D99" s="266"/>
      <c r="E99" s="251"/>
      <c r="F99" s="263"/>
      <c r="G99" s="251"/>
      <c r="H99" s="263"/>
      <c r="I99" s="64" t="s">
        <v>111</v>
      </c>
      <c r="J99" s="21" t="s">
        <v>301</v>
      </c>
      <c r="K99" s="124"/>
      <c r="L99" s="309"/>
    </row>
    <row r="100" spans="1:12" ht="15.75" customHeight="1">
      <c r="A100" s="42"/>
      <c r="B100" s="255"/>
      <c r="C100" s="255"/>
      <c r="D100" s="267"/>
      <c r="E100" s="255"/>
      <c r="F100" s="255"/>
      <c r="G100" s="255"/>
      <c r="H100" s="255"/>
      <c r="I100" s="64" t="s">
        <v>172</v>
      </c>
      <c r="J100" s="21" t="s">
        <v>301</v>
      </c>
      <c r="K100" s="124"/>
      <c r="L100" s="310"/>
    </row>
    <row r="101" spans="1:12" ht="15.75" customHeight="1">
      <c r="A101" s="42"/>
      <c r="B101" s="262" t="s">
        <v>162</v>
      </c>
      <c r="C101" s="262" t="s">
        <v>163</v>
      </c>
      <c r="D101" s="265" t="s">
        <v>164</v>
      </c>
      <c r="E101" s="250" t="str">
        <f t="shared" ref="E101" si="14">$D$5</f>
        <v/>
      </c>
      <c r="F101" s="262" t="s">
        <v>168</v>
      </c>
      <c r="G101" s="250" t="str">
        <f>IF($D$12 = "", "", _xlfn.CONCAT($D$12, " (", $B$12, ")"))</f>
        <v/>
      </c>
      <c r="H101" s="262" t="s">
        <v>169</v>
      </c>
      <c r="I101" s="64" t="s">
        <v>170</v>
      </c>
      <c r="J101" s="21" t="s">
        <v>301</v>
      </c>
      <c r="K101" s="124"/>
      <c r="L101" s="308" t="str">
        <f>IF(OR(K101="",K102="",K103="",K104=""),"",IF(OR(K101="大",K102="大",K103="大",K104="大",K101="不明",K102="不明",K103="不明",K104="不明"),"大",IF(OR(K101="中",K102="中",K103="中",K104="中"),"中",IF(OR(K101="小",K102="小",K103="小",K104="小"),"小","無"))))</f>
        <v/>
      </c>
    </row>
    <row r="102" spans="1:12" ht="15.75" customHeight="1">
      <c r="A102" s="42"/>
      <c r="B102" s="263"/>
      <c r="C102" s="263"/>
      <c r="D102" s="266"/>
      <c r="E102" s="251"/>
      <c r="F102" s="263"/>
      <c r="G102" s="251"/>
      <c r="H102" s="263"/>
      <c r="I102" s="64" t="s">
        <v>171</v>
      </c>
      <c r="J102" s="21" t="s">
        <v>301</v>
      </c>
      <c r="K102" s="124"/>
      <c r="L102" s="309"/>
    </row>
    <row r="103" spans="1:12" ht="15.75" customHeight="1">
      <c r="A103" s="42"/>
      <c r="B103" s="263"/>
      <c r="C103" s="263"/>
      <c r="D103" s="266"/>
      <c r="E103" s="251"/>
      <c r="F103" s="263"/>
      <c r="G103" s="251"/>
      <c r="H103" s="263"/>
      <c r="I103" s="64" t="s">
        <v>111</v>
      </c>
      <c r="J103" s="21" t="s">
        <v>301</v>
      </c>
      <c r="K103" s="124"/>
      <c r="L103" s="309"/>
    </row>
    <row r="104" spans="1:12" ht="15.75" customHeight="1">
      <c r="A104" s="42"/>
      <c r="B104" s="255"/>
      <c r="C104" s="255"/>
      <c r="D104" s="267"/>
      <c r="E104" s="255"/>
      <c r="F104" s="255"/>
      <c r="G104" s="255"/>
      <c r="H104" s="255"/>
      <c r="I104" s="64" t="s">
        <v>172</v>
      </c>
      <c r="J104" s="21" t="s">
        <v>301</v>
      </c>
      <c r="K104" s="124"/>
      <c r="L104" s="310"/>
    </row>
    <row r="105" spans="1:12" ht="15.75" customHeight="1">
      <c r="A105" s="42"/>
      <c r="B105" s="262" t="s">
        <v>162</v>
      </c>
      <c r="C105" s="262" t="s">
        <v>163</v>
      </c>
      <c r="D105" s="265" t="s">
        <v>164</v>
      </c>
      <c r="E105" s="250" t="str">
        <f t="shared" ref="E105" si="15">$D$5</f>
        <v/>
      </c>
      <c r="F105" s="262" t="s">
        <v>168</v>
      </c>
      <c r="G105" s="250" t="str">
        <f>IF($D$11 = "", "", _xlfn.CONCAT($D$11, " (", $B$11, ")"))</f>
        <v/>
      </c>
      <c r="H105" s="262" t="s">
        <v>169</v>
      </c>
      <c r="I105" s="64" t="s">
        <v>170</v>
      </c>
      <c r="J105" s="21" t="s">
        <v>301</v>
      </c>
      <c r="K105" s="124"/>
      <c r="L105" s="308" t="str">
        <f>IF(OR(K105="",K106="",K107="",K108=""),"",IF(OR(K105="大",K106="大",K107="大",K108="大",K105="不明",K106="不明",K107="不明",K108="不明"),"大",IF(OR(K105="中",K106="中",K107="中",K108="中"),"中",IF(OR(K105="小",K106="小",K107="小",K108="小"),"小","無"))))</f>
        <v/>
      </c>
    </row>
    <row r="106" spans="1:12" ht="15.75" customHeight="1">
      <c r="A106" s="42"/>
      <c r="B106" s="263"/>
      <c r="C106" s="263"/>
      <c r="D106" s="266"/>
      <c r="E106" s="251"/>
      <c r="F106" s="263"/>
      <c r="G106" s="251"/>
      <c r="H106" s="263"/>
      <c r="I106" s="64" t="s">
        <v>171</v>
      </c>
      <c r="J106" s="21" t="s">
        <v>301</v>
      </c>
      <c r="K106" s="124"/>
      <c r="L106" s="309"/>
    </row>
    <row r="107" spans="1:12" ht="15.75" customHeight="1">
      <c r="A107" s="42"/>
      <c r="B107" s="263"/>
      <c r="C107" s="263"/>
      <c r="D107" s="266"/>
      <c r="E107" s="251"/>
      <c r="F107" s="263"/>
      <c r="G107" s="251"/>
      <c r="H107" s="263"/>
      <c r="I107" s="64" t="s">
        <v>111</v>
      </c>
      <c r="J107" s="21" t="s">
        <v>301</v>
      </c>
      <c r="K107" s="124"/>
      <c r="L107" s="309"/>
    </row>
    <row r="108" spans="1:12" ht="15.75" customHeight="1">
      <c r="A108" s="42"/>
      <c r="B108" s="255"/>
      <c r="C108" s="255"/>
      <c r="D108" s="267"/>
      <c r="E108" s="255"/>
      <c r="F108" s="255"/>
      <c r="G108" s="255"/>
      <c r="H108" s="255"/>
      <c r="I108" s="64" t="s">
        <v>172</v>
      </c>
      <c r="J108" s="21" t="s">
        <v>301</v>
      </c>
      <c r="K108" s="124"/>
      <c r="L108" s="310"/>
    </row>
    <row r="109" spans="1:12" ht="15.75" customHeight="1">
      <c r="A109" s="42"/>
      <c r="B109" s="262"/>
      <c r="C109" s="262"/>
      <c r="D109" s="265"/>
      <c r="E109" s="250"/>
      <c r="F109" s="262"/>
      <c r="G109" s="250"/>
      <c r="H109" s="262"/>
      <c r="I109" s="64" t="s">
        <v>170</v>
      </c>
      <c r="J109" s="21" t="s">
        <v>301</v>
      </c>
      <c r="K109" s="124"/>
      <c r="L109" s="308" t="str">
        <f>IF(OR(K109="",K110="",K111="",K112=""),"",IF(OR(K109="大",K110="大",K111="大",K112="大",K109="不明",K110="不明",K111="不明",K112="不明"),"大",IF(OR(K109="中",K110="中",K111="中",K112="中"),"中",IF(OR(K109="小",K110="小",K111="小",K112="小"),"小","無"))))</f>
        <v/>
      </c>
    </row>
    <row r="110" spans="1:12" ht="15.75" customHeight="1">
      <c r="A110" s="42"/>
      <c r="B110" s="263"/>
      <c r="C110" s="263"/>
      <c r="D110" s="266"/>
      <c r="E110" s="251"/>
      <c r="F110" s="263"/>
      <c r="G110" s="251"/>
      <c r="H110" s="263"/>
      <c r="I110" s="64" t="s">
        <v>171</v>
      </c>
      <c r="J110" s="21" t="s">
        <v>301</v>
      </c>
      <c r="K110" s="124"/>
      <c r="L110" s="309"/>
    </row>
    <row r="111" spans="1:12" ht="15.75" customHeight="1">
      <c r="A111" s="42"/>
      <c r="B111" s="263"/>
      <c r="C111" s="263"/>
      <c r="D111" s="266"/>
      <c r="E111" s="251"/>
      <c r="F111" s="263"/>
      <c r="G111" s="251"/>
      <c r="H111" s="263"/>
      <c r="I111" s="64" t="s">
        <v>111</v>
      </c>
      <c r="J111" s="21" t="s">
        <v>301</v>
      </c>
      <c r="K111" s="124"/>
      <c r="L111" s="309"/>
    </row>
    <row r="112" spans="1:12" ht="15.75" customHeight="1">
      <c r="A112" s="42"/>
      <c r="B112" s="255"/>
      <c r="C112" s="255"/>
      <c r="D112" s="267"/>
      <c r="E112" s="255"/>
      <c r="F112" s="255"/>
      <c r="G112" s="255"/>
      <c r="H112" s="255"/>
      <c r="I112" s="64" t="s">
        <v>172</v>
      </c>
      <c r="J112" s="21" t="s">
        <v>301</v>
      </c>
      <c r="K112" s="124"/>
      <c r="L112" s="310"/>
    </row>
    <row r="113" spans="1:16" ht="15.75" customHeight="1">
      <c r="A113" s="42"/>
      <c r="B113" s="262"/>
      <c r="C113" s="262"/>
      <c r="D113" s="265"/>
      <c r="E113" s="250"/>
      <c r="F113" s="262"/>
      <c r="G113" s="250"/>
      <c r="H113" s="262"/>
      <c r="I113" s="64" t="s">
        <v>170</v>
      </c>
      <c r="J113" s="21" t="s">
        <v>301</v>
      </c>
      <c r="K113" s="124"/>
      <c r="L113" s="308" t="str">
        <f>IF(OR(K113="",K114="",K115="",K116=""),"",IF(OR(K113="大",K114="大",K115="大",K116="大",K113="不明",K114="不明",K115="不明",K116="不明"),"大",IF(OR(K113="中",K114="中",K115="中",K116="中"),"中",IF(OR(K113="小",K114="小",K115="小",K116="小"),"小","無"))))</f>
        <v/>
      </c>
    </row>
    <row r="114" spans="1:16" ht="15.75" customHeight="1">
      <c r="A114" s="42"/>
      <c r="B114" s="263"/>
      <c r="C114" s="263"/>
      <c r="D114" s="266"/>
      <c r="E114" s="251"/>
      <c r="F114" s="263"/>
      <c r="G114" s="251"/>
      <c r="H114" s="263"/>
      <c r="I114" s="64" t="s">
        <v>171</v>
      </c>
      <c r="J114" s="21" t="s">
        <v>301</v>
      </c>
      <c r="K114" s="124"/>
      <c r="L114" s="309"/>
    </row>
    <row r="115" spans="1:16" ht="15.75" customHeight="1">
      <c r="A115" s="42"/>
      <c r="B115" s="263"/>
      <c r="C115" s="263"/>
      <c r="D115" s="266"/>
      <c r="E115" s="251"/>
      <c r="F115" s="263"/>
      <c r="G115" s="251"/>
      <c r="H115" s="263"/>
      <c r="I115" s="64" t="s">
        <v>111</v>
      </c>
      <c r="J115" s="21" t="s">
        <v>301</v>
      </c>
      <c r="K115" s="124"/>
      <c r="L115" s="309"/>
    </row>
    <row r="116" spans="1:16" ht="15.75" customHeight="1">
      <c r="A116" s="42"/>
      <c r="B116" s="255"/>
      <c r="C116" s="255"/>
      <c r="D116" s="267"/>
      <c r="E116" s="255"/>
      <c r="F116" s="255"/>
      <c r="G116" s="255"/>
      <c r="H116" s="255"/>
      <c r="I116" s="64" t="s">
        <v>172</v>
      </c>
      <c r="J116" s="21" t="s">
        <v>301</v>
      </c>
      <c r="K116" s="124"/>
      <c r="L116" s="310"/>
    </row>
    <row r="117" spans="1:16">
      <c r="K117" s="41"/>
      <c r="L117" s="41"/>
    </row>
    <row r="118" spans="1:16" ht="15.75" customHeight="1">
      <c r="K118" s="107" t="s">
        <v>102</v>
      </c>
      <c r="L118" s="106" t="str">
        <f>IF(COUNTIF(L89:L117, "大") &gt; 0, "大", IF(COUNTIF(L89:L117, "中") &gt; 0, "中", IF(COUNTIF(L89:L117, "小") &gt; 0, "小", IF(COUNTIF(L89:L117, "無") &gt; 0, "無", ""))))</f>
        <v/>
      </c>
    </row>
    <row r="120" spans="1:16" ht="19.5">
      <c r="A120" s="42"/>
      <c r="B120" s="50" t="s">
        <v>173</v>
      </c>
      <c r="C120" s="42"/>
      <c r="D120" s="42"/>
      <c r="E120" s="49"/>
    </row>
    <row r="121" spans="1:16">
      <c r="A121" s="42"/>
      <c r="B121" s="8"/>
    </row>
    <row r="122" spans="1:16" ht="17.25" thickBot="1">
      <c r="A122" s="42"/>
      <c r="B122" s="37" t="s">
        <v>78</v>
      </c>
    </row>
    <row r="123" spans="1:16" ht="99.95" customHeight="1" thickBot="1">
      <c r="A123" s="42"/>
      <c r="C123" s="282" t="s">
        <v>174</v>
      </c>
      <c r="D123" s="277"/>
      <c r="E123" s="277"/>
      <c r="F123" s="277"/>
      <c r="G123" s="277"/>
      <c r="H123" s="277"/>
      <c r="I123" s="278"/>
      <c r="J123" s="12"/>
      <c r="K123" s="12"/>
      <c r="L123" s="12"/>
      <c r="M123" s="12"/>
      <c r="N123" s="12"/>
      <c r="O123" s="12"/>
    </row>
    <row r="124" spans="1:16">
      <c r="A124" s="42"/>
    </row>
    <row r="125" spans="1:16" ht="39.950000000000003" customHeight="1">
      <c r="A125" s="42"/>
      <c r="B125" s="227" t="s">
        <v>79</v>
      </c>
      <c r="C125" s="228"/>
      <c r="D125" s="228"/>
      <c r="E125" s="228"/>
      <c r="F125" s="228"/>
      <c r="G125" s="228"/>
      <c r="H125" s="228"/>
      <c r="I125" s="228"/>
      <c r="J125" s="1"/>
      <c r="K125" s="1"/>
      <c r="L125" s="1"/>
      <c r="M125" s="1"/>
      <c r="N125" s="1"/>
      <c r="O125" s="1"/>
      <c r="P125" s="1"/>
    </row>
    <row r="126" spans="1:16">
      <c r="A126" s="42"/>
      <c r="C126" s="12"/>
      <c r="D126" s="12"/>
      <c r="E126" s="12"/>
      <c r="F126" s="12"/>
      <c r="G126" s="12"/>
      <c r="H126" s="12"/>
      <c r="I126" s="12"/>
      <c r="J126" s="12"/>
      <c r="K126" s="12"/>
      <c r="L126" s="12"/>
      <c r="M126" s="12"/>
      <c r="N126" s="12"/>
      <c r="O126" s="12"/>
    </row>
    <row r="127" spans="1:16" ht="17.25" thickBot="1">
      <c r="A127" s="42"/>
      <c r="B127" s="37" t="s">
        <v>145</v>
      </c>
      <c r="C127" s="12"/>
      <c r="D127" s="12"/>
      <c r="E127" s="12"/>
      <c r="F127" s="12"/>
      <c r="G127" s="12"/>
      <c r="H127" s="12"/>
      <c r="I127" s="12"/>
      <c r="J127" s="12"/>
      <c r="K127" s="12"/>
      <c r="L127" s="12"/>
      <c r="M127" s="12"/>
      <c r="N127" s="12"/>
      <c r="O127" s="12"/>
    </row>
    <row r="128" spans="1:16" ht="90" customHeight="1" thickBot="1">
      <c r="A128" s="42"/>
      <c r="C128" s="242" t="s">
        <v>741</v>
      </c>
      <c r="D128" s="243"/>
      <c r="E128" s="243"/>
      <c r="F128" s="243"/>
      <c r="G128" s="243"/>
      <c r="H128" s="243"/>
      <c r="I128" s="244"/>
    </row>
    <row r="129" spans="1:15" ht="17.25" thickBot="1">
      <c r="A129" s="42"/>
      <c r="B129" s="37" t="s">
        <v>146</v>
      </c>
      <c r="C129" s="12"/>
      <c r="D129" s="12"/>
      <c r="E129" s="12"/>
      <c r="F129" s="12"/>
      <c r="G129" s="12"/>
      <c r="H129" s="12"/>
      <c r="I129" s="12"/>
      <c r="J129" s="12"/>
      <c r="K129" s="12"/>
      <c r="L129" s="12"/>
      <c r="M129" s="12"/>
      <c r="N129" s="12"/>
      <c r="O129" s="12"/>
    </row>
    <row r="130" spans="1:15" ht="46.5" customHeight="1" thickBot="1">
      <c r="A130" s="42"/>
      <c r="C130" s="242" t="s">
        <v>879</v>
      </c>
      <c r="D130" s="243"/>
      <c r="E130" s="243"/>
      <c r="F130" s="243"/>
      <c r="G130" s="243"/>
      <c r="H130" s="243"/>
      <c r="I130" s="244"/>
    </row>
    <row r="131" spans="1:15">
      <c r="A131" s="42"/>
      <c r="B131" s="17"/>
      <c r="L131" s="18" t="s">
        <v>83</v>
      </c>
    </row>
    <row r="132" spans="1:15" ht="31.5">
      <c r="A132" s="42"/>
      <c r="B132" s="60" t="s">
        <v>84</v>
      </c>
      <c r="C132" s="60" t="s">
        <v>85</v>
      </c>
      <c r="D132" s="60" t="s">
        <v>121</v>
      </c>
      <c r="E132" s="60" t="s">
        <v>87</v>
      </c>
      <c r="F132" s="60" t="s">
        <v>122</v>
      </c>
      <c r="G132" s="60" t="s">
        <v>89</v>
      </c>
      <c r="H132" s="60" t="s">
        <v>90</v>
      </c>
      <c r="I132" s="231" t="s">
        <v>92</v>
      </c>
      <c r="J132" s="232"/>
      <c r="K132" s="81" t="s">
        <v>93</v>
      </c>
      <c r="L132" s="60" t="s">
        <v>94</v>
      </c>
    </row>
    <row r="133" spans="1:15">
      <c r="A133" s="42"/>
      <c r="B133" s="302" t="s">
        <v>162</v>
      </c>
      <c r="C133" s="302" t="s">
        <v>163</v>
      </c>
      <c r="D133" s="265" t="s">
        <v>164</v>
      </c>
      <c r="E133" s="250" t="str">
        <f>$D$5</f>
        <v/>
      </c>
      <c r="F133" s="262" t="s">
        <v>175</v>
      </c>
      <c r="G133" s="250" t="str">
        <f>IF($D$14 = "", "", _xlfn.CONCAT($D$14, " (", $B$14, ")"))</f>
        <v/>
      </c>
      <c r="H133" s="262" t="s">
        <v>176</v>
      </c>
      <c r="I133" s="64" t="s">
        <v>170</v>
      </c>
      <c r="J133" s="21" t="s">
        <v>301</v>
      </c>
      <c r="K133" s="124"/>
      <c r="L133" s="308" t="str">
        <f>IF(OR(K133="",K134="",K135="",K136=""),"",IF(OR(K133="大",K134="大",K135="大",K136="大",K133="不明",K134="不明",K135="不明",K136="不明"),"大",IF(OR(K133="中",K134="中",K135="中",K136="中"),"中",IF(OR(K133="小",K134="小",K135="小",K136="小"),"小","無"))))</f>
        <v/>
      </c>
    </row>
    <row r="134" spans="1:15" ht="15.75" customHeight="1">
      <c r="A134" s="42"/>
      <c r="B134" s="303"/>
      <c r="C134" s="303"/>
      <c r="D134" s="266"/>
      <c r="E134" s="251"/>
      <c r="F134" s="254"/>
      <c r="G134" s="254"/>
      <c r="H134" s="254"/>
      <c r="I134" s="64" t="s">
        <v>177</v>
      </c>
      <c r="J134" s="21" t="s">
        <v>301</v>
      </c>
      <c r="K134" s="124"/>
      <c r="L134" s="309"/>
    </row>
    <row r="135" spans="1:15" ht="15.75" customHeight="1">
      <c r="A135" s="42"/>
      <c r="B135" s="303"/>
      <c r="C135" s="303"/>
      <c r="D135" s="266"/>
      <c r="E135" s="251"/>
      <c r="F135" s="254"/>
      <c r="G135" s="254"/>
      <c r="H135" s="254"/>
      <c r="I135" s="64" t="s">
        <v>111</v>
      </c>
      <c r="J135" s="21" t="s">
        <v>301</v>
      </c>
      <c r="K135" s="124"/>
      <c r="L135" s="309"/>
    </row>
    <row r="136" spans="1:15" ht="15.75" customHeight="1">
      <c r="A136" s="42"/>
      <c r="B136" s="304"/>
      <c r="C136" s="304"/>
      <c r="D136" s="267"/>
      <c r="E136" s="255"/>
      <c r="F136" s="255"/>
      <c r="G136" s="255"/>
      <c r="H136" s="255"/>
      <c r="I136" s="64" t="s">
        <v>172</v>
      </c>
      <c r="J136" s="21" t="s">
        <v>301</v>
      </c>
      <c r="K136" s="124"/>
      <c r="L136" s="310"/>
    </row>
    <row r="137" spans="1:15" ht="15.75" customHeight="1">
      <c r="A137" s="42"/>
      <c r="B137" s="302" t="s">
        <v>162</v>
      </c>
      <c r="C137" s="302" t="s">
        <v>163</v>
      </c>
      <c r="D137" s="265" t="s">
        <v>164</v>
      </c>
      <c r="E137" s="250" t="str">
        <f t="shared" ref="E137" si="16">$D$5</f>
        <v/>
      </c>
      <c r="F137" s="262" t="s">
        <v>175</v>
      </c>
      <c r="G137" s="250" t="str">
        <f>IF($D$8 = "", "", _xlfn.CONCAT($D$8, " (", $B$8, ")"))</f>
        <v/>
      </c>
      <c r="H137" s="262" t="s">
        <v>176</v>
      </c>
      <c r="I137" s="64" t="s">
        <v>170</v>
      </c>
      <c r="J137" s="21" t="s">
        <v>301</v>
      </c>
      <c r="K137" s="124"/>
      <c r="L137" s="308" t="str">
        <f>IF(OR(K137="",K138="",K139="",K140=""),"",IF(OR(K137="大",K138="大",K139="大",K140="大",K137="不明",K138="不明",K139="不明",K140="不明"),"大",IF(OR(K137="中",K138="中",K139="中",K140="中"),"中",IF(OR(K137="小",K138="小",K139="小",K140="小"),"小","無"))))</f>
        <v/>
      </c>
    </row>
    <row r="138" spans="1:15">
      <c r="A138" s="42"/>
      <c r="B138" s="303"/>
      <c r="C138" s="303"/>
      <c r="D138" s="266"/>
      <c r="E138" s="251"/>
      <c r="F138" s="254"/>
      <c r="G138" s="254"/>
      <c r="H138" s="254"/>
      <c r="I138" s="64" t="s">
        <v>177</v>
      </c>
      <c r="J138" s="21" t="s">
        <v>301</v>
      </c>
      <c r="K138" s="124"/>
      <c r="L138" s="309"/>
    </row>
    <row r="139" spans="1:15" ht="15.75" customHeight="1">
      <c r="A139" s="42"/>
      <c r="B139" s="303"/>
      <c r="C139" s="303"/>
      <c r="D139" s="266"/>
      <c r="E139" s="251"/>
      <c r="F139" s="254"/>
      <c r="G139" s="254"/>
      <c r="H139" s="254"/>
      <c r="I139" s="64" t="s">
        <v>111</v>
      </c>
      <c r="J139" s="21" t="s">
        <v>301</v>
      </c>
      <c r="K139" s="124"/>
      <c r="L139" s="309"/>
    </row>
    <row r="140" spans="1:15" ht="15.75" customHeight="1">
      <c r="A140" s="42"/>
      <c r="B140" s="304"/>
      <c r="C140" s="304"/>
      <c r="D140" s="267"/>
      <c r="E140" s="255"/>
      <c r="F140" s="255"/>
      <c r="G140" s="255"/>
      <c r="H140" s="255"/>
      <c r="I140" s="64" t="s">
        <v>172</v>
      </c>
      <c r="J140" s="21" t="s">
        <v>301</v>
      </c>
      <c r="K140" s="124"/>
      <c r="L140" s="310"/>
    </row>
    <row r="141" spans="1:15" ht="15.75" customHeight="1">
      <c r="A141" s="42"/>
      <c r="B141" s="302" t="s">
        <v>162</v>
      </c>
      <c r="C141" s="302" t="s">
        <v>163</v>
      </c>
      <c r="D141" s="265" t="s">
        <v>164</v>
      </c>
      <c r="E141" s="250" t="str">
        <f t="shared" ref="E141" si="17">$D$5</f>
        <v/>
      </c>
      <c r="F141" s="262" t="s">
        <v>175</v>
      </c>
      <c r="G141" s="250" t="str">
        <f>IF($D$9 = "", "", _xlfn.CONCAT($D$9, " (", $B$9, ")"))</f>
        <v/>
      </c>
      <c r="H141" s="262" t="s">
        <v>176</v>
      </c>
      <c r="I141" s="64" t="s">
        <v>170</v>
      </c>
      <c r="J141" s="21" t="s">
        <v>301</v>
      </c>
      <c r="K141" s="124"/>
      <c r="L141" s="308" t="str">
        <f>IF(OR(K141="",K142="",K143="",K144=""),"",IF(OR(K141="大",K142="大",K143="大",K144="大",K141="不明",K142="不明",K143="不明",K144="不明"),"大",IF(OR(K141="中",K142="中",K143="中",K144="中"),"中",IF(OR(K141="小",K142="小",K143="小",K144="小"),"小","無"))))</f>
        <v/>
      </c>
    </row>
    <row r="142" spans="1:15">
      <c r="A142" s="42"/>
      <c r="B142" s="303"/>
      <c r="C142" s="303"/>
      <c r="D142" s="266"/>
      <c r="E142" s="251"/>
      <c r="F142" s="254"/>
      <c r="G142" s="254"/>
      <c r="H142" s="254"/>
      <c r="I142" s="64" t="s">
        <v>177</v>
      </c>
      <c r="J142" s="21" t="s">
        <v>301</v>
      </c>
      <c r="K142" s="124"/>
      <c r="L142" s="309"/>
    </row>
    <row r="143" spans="1:15" ht="15.75" customHeight="1">
      <c r="A143" s="42"/>
      <c r="B143" s="303"/>
      <c r="C143" s="303"/>
      <c r="D143" s="266"/>
      <c r="E143" s="251"/>
      <c r="F143" s="254"/>
      <c r="G143" s="254"/>
      <c r="H143" s="254"/>
      <c r="I143" s="64" t="s">
        <v>111</v>
      </c>
      <c r="J143" s="21" t="s">
        <v>301</v>
      </c>
      <c r="K143" s="124"/>
      <c r="L143" s="309"/>
    </row>
    <row r="144" spans="1:15" ht="15.75" customHeight="1">
      <c r="A144" s="42"/>
      <c r="B144" s="304"/>
      <c r="C144" s="304"/>
      <c r="D144" s="267"/>
      <c r="E144" s="255"/>
      <c r="F144" s="255"/>
      <c r="G144" s="255"/>
      <c r="H144" s="255"/>
      <c r="I144" s="64" t="s">
        <v>172</v>
      </c>
      <c r="J144" s="21" t="s">
        <v>301</v>
      </c>
      <c r="K144" s="124"/>
      <c r="L144" s="310"/>
    </row>
    <row r="145" spans="1:12" ht="15.75" customHeight="1">
      <c r="A145" s="42"/>
      <c r="B145" s="302" t="s">
        <v>162</v>
      </c>
      <c r="C145" s="302" t="s">
        <v>163</v>
      </c>
      <c r="D145" s="265" t="s">
        <v>164</v>
      </c>
      <c r="E145" s="250" t="str">
        <f t="shared" ref="E145" si="18">$D$5</f>
        <v/>
      </c>
      <c r="F145" s="262" t="s">
        <v>175</v>
      </c>
      <c r="G145" s="250" t="str">
        <f>IF($D$13 = "", "", _xlfn.CONCAT($D$13, " (", $B$13, ")"))</f>
        <v/>
      </c>
      <c r="H145" s="262" t="s">
        <v>176</v>
      </c>
      <c r="I145" s="64" t="s">
        <v>170</v>
      </c>
      <c r="J145" s="21" t="s">
        <v>301</v>
      </c>
      <c r="K145" s="124"/>
      <c r="L145" s="308" t="str">
        <f>IF(OR(K145="",K146="",K147="",K148=""),"",IF(OR(K145="大",K146="大",K147="大",K148="大",K145="不明",K146="不明",K147="不明",K148="不明"),"大",IF(OR(K145="中",K146="中",K147="中",K148="中"),"中",IF(OR(K145="小",K146="小",K147="小",K148="小"),"小","無"))))</f>
        <v/>
      </c>
    </row>
    <row r="146" spans="1:12">
      <c r="A146" s="42"/>
      <c r="B146" s="303"/>
      <c r="C146" s="303"/>
      <c r="D146" s="266"/>
      <c r="E146" s="251"/>
      <c r="F146" s="254"/>
      <c r="G146" s="254"/>
      <c r="H146" s="254"/>
      <c r="I146" s="64" t="s">
        <v>177</v>
      </c>
      <c r="J146" s="21" t="s">
        <v>301</v>
      </c>
      <c r="K146" s="124"/>
      <c r="L146" s="309"/>
    </row>
    <row r="147" spans="1:12" ht="15.75" customHeight="1">
      <c r="A147" s="42"/>
      <c r="B147" s="303"/>
      <c r="C147" s="303"/>
      <c r="D147" s="266"/>
      <c r="E147" s="251"/>
      <c r="F147" s="254"/>
      <c r="G147" s="254"/>
      <c r="H147" s="254"/>
      <c r="I147" s="64" t="s">
        <v>111</v>
      </c>
      <c r="J147" s="21" t="s">
        <v>301</v>
      </c>
      <c r="K147" s="124"/>
      <c r="L147" s="309"/>
    </row>
    <row r="148" spans="1:12" ht="15.75" customHeight="1">
      <c r="A148" s="42"/>
      <c r="B148" s="304"/>
      <c r="C148" s="304"/>
      <c r="D148" s="267"/>
      <c r="E148" s="255"/>
      <c r="F148" s="255"/>
      <c r="G148" s="255"/>
      <c r="H148" s="255"/>
      <c r="I148" s="64" t="s">
        <v>172</v>
      </c>
      <c r="J148" s="21" t="s">
        <v>301</v>
      </c>
      <c r="K148" s="124"/>
      <c r="L148" s="310"/>
    </row>
    <row r="149" spans="1:12" ht="15.75" customHeight="1">
      <c r="A149" s="42"/>
      <c r="B149" s="302" t="s">
        <v>162</v>
      </c>
      <c r="C149" s="302" t="s">
        <v>163</v>
      </c>
      <c r="D149" s="265" t="s">
        <v>164</v>
      </c>
      <c r="E149" s="250" t="str">
        <f t="shared" ref="E149" si="19">$D$5</f>
        <v/>
      </c>
      <c r="F149" s="262" t="s">
        <v>175</v>
      </c>
      <c r="G149" s="250" t="str">
        <f>IF($D$12 = "", "", _xlfn.CONCAT($D$12, " (", $B$12, ")"))</f>
        <v/>
      </c>
      <c r="H149" s="262" t="s">
        <v>176</v>
      </c>
      <c r="I149" s="64" t="s">
        <v>170</v>
      </c>
      <c r="J149" s="21" t="s">
        <v>301</v>
      </c>
      <c r="K149" s="124"/>
      <c r="L149" s="308" t="str">
        <f>IF(OR(K149="",K150="",K151="",K152=""),"",IF(OR(K149="大",K150="大",K151="大",K152="大",K149="不明",K150="不明",K151="不明",K152="不明"),"大",IF(OR(K149="中",K150="中",K151="中",K152="中"),"中",IF(OR(K149="小",K150="小",K151="小",K152="小"),"小","無"))))</f>
        <v/>
      </c>
    </row>
    <row r="150" spans="1:12">
      <c r="A150" s="42"/>
      <c r="B150" s="303"/>
      <c r="C150" s="303"/>
      <c r="D150" s="266"/>
      <c r="E150" s="251"/>
      <c r="F150" s="254"/>
      <c r="G150" s="254"/>
      <c r="H150" s="254"/>
      <c r="I150" s="64" t="s">
        <v>177</v>
      </c>
      <c r="J150" s="21" t="s">
        <v>301</v>
      </c>
      <c r="K150" s="124"/>
      <c r="L150" s="309"/>
    </row>
    <row r="151" spans="1:12" ht="15.75" customHeight="1">
      <c r="A151" s="42"/>
      <c r="B151" s="303"/>
      <c r="C151" s="303"/>
      <c r="D151" s="266"/>
      <c r="E151" s="251"/>
      <c r="F151" s="254"/>
      <c r="G151" s="254"/>
      <c r="H151" s="254"/>
      <c r="I151" s="64" t="s">
        <v>111</v>
      </c>
      <c r="J151" s="21" t="s">
        <v>301</v>
      </c>
      <c r="K151" s="124"/>
      <c r="L151" s="309"/>
    </row>
    <row r="152" spans="1:12" ht="15.75" customHeight="1">
      <c r="A152" s="42"/>
      <c r="B152" s="304"/>
      <c r="C152" s="304"/>
      <c r="D152" s="267"/>
      <c r="E152" s="255"/>
      <c r="F152" s="255"/>
      <c r="G152" s="255"/>
      <c r="H152" s="255"/>
      <c r="I152" s="64" t="s">
        <v>172</v>
      </c>
      <c r="J152" s="21" t="s">
        <v>301</v>
      </c>
      <c r="K152" s="124"/>
      <c r="L152" s="310"/>
    </row>
    <row r="153" spans="1:12" ht="15.75" customHeight="1">
      <c r="A153" s="42"/>
      <c r="B153" s="302" t="s">
        <v>162</v>
      </c>
      <c r="C153" s="302" t="s">
        <v>163</v>
      </c>
      <c r="D153" s="265" t="s">
        <v>164</v>
      </c>
      <c r="E153" s="250" t="str">
        <f t="shared" ref="E153" si="20">$D$5</f>
        <v/>
      </c>
      <c r="F153" s="262" t="s">
        <v>175</v>
      </c>
      <c r="G153" s="250" t="str">
        <f>IF($D$11 = "", "", _xlfn.CONCAT($D$11, " (", $B$11, ")"))</f>
        <v/>
      </c>
      <c r="H153" s="262" t="s">
        <v>176</v>
      </c>
      <c r="I153" s="64" t="s">
        <v>170</v>
      </c>
      <c r="J153" s="21" t="s">
        <v>301</v>
      </c>
      <c r="K153" s="124"/>
      <c r="L153" s="308" t="str">
        <f>IF(OR(K153="",K154="",K155="",K156=""),"",IF(OR(K153="大",K154="大",K155="大",K156="大",K153="不明",K154="不明",K155="不明",K156="不明"),"大",IF(OR(K153="中",K154="中",K155="中",K156="中"),"中",IF(OR(K153="小",K154="小",K155="小",K156="小"),"小","無"))))</f>
        <v/>
      </c>
    </row>
    <row r="154" spans="1:12">
      <c r="A154" s="42"/>
      <c r="B154" s="303"/>
      <c r="C154" s="303"/>
      <c r="D154" s="266"/>
      <c r="E154" s="251"/>
      <c r="F154" s="254"/>
      <c r="G154" s="254"/>
      <c r="H154" s="254"/>
      <c r="I154" s="64" t="s">
        <v>177</v>
      </c>
      <c r="J154" s="21" t="s">
        <v>301</v>
      </c>
      <c r="K154" s="124"/>
      <c r="L154" s="309"/>
    </row>
    <row r="155" spans="1:12">
      <c r="A155" s="42"/>
      <c r="B155" s="303"/>
      <c r="C155" s="303"/>
      <c r="D155" s="266"/>
      <c r="E155" s="251"/>
      <c r="F155" s="254"/>
      <c r="G155" s="254"/>
      <c r="H155" s="254"/>
      <c r="I155" s="64" t="s">
        <v>111</v>
      </c>
      <c r="J155" s="21" t="s">
        <v>301</v>
      </c>
      <c r="K155" s="124"/>
      <c r="L155" s="309"/>
    </row>
    <row r="156" spans="1:12">
      <c r="A156" s="42"/>
      <c r="B156" s="304"/>
      <c r="C156" s="304"/>
      <c r="D156" s="267"/>
      <c r="E156" s="255"/>
      <c r="F156" s="255"/>
      <c r="G156" s="255"/>
      <c r="H156" s="255"/>
      <c r="I156" s="64" t="s">
        <v>172</v>
      </c>
      <c r="J156" s="21" t="s">
        <v>301</v>
      </c>
      <c r="K156" s="124"/>
      <c r="L156" s="310"/>
    </row>
    <row r="157" spans="1:12">
      <c r="A157" s="42"/>
      <c r="B157" s="302"/>
      <c r="C157" s="302"/>
      <c r="D157" s="265"/>
      <c r="E157" s="250"/>
      <c r="F157" s="262"/>
      <c r="G157" s="250"/>
      <c r="H157" s="262"/>
      <c r="I157" s="64" t="s">
        <v>170</v>
      </c>
      <c r="J157" s="21" t="s">
        <v>301</v>
      </c>
      <c r="K157" s="124"/>
      <c r="L157" s="308" t="str">
        <f>IF(OR(K157="",K158="",K159="",K160=""),"",IF(OR(K157="大",K158="大",K159="大",K160="大",K157="不明",K158="不明",K159="不明",K160="不明"),"大",IF(OR(K157="中",K158="中",K159="中",K160="中"),"中",IF(OR(K157="小",K158="小",K159="小",K160="小"),"小","無"))))</f>
        <v/>
      </c>
    </row>
    <row r="158" spans="1:12">
      <c r="A158" s="42"/>
      <c r="B158" s="303"/>
      <c r="C158" s="303"/>
      <c r="D158" s="266"/>
      <c r="E158" s="251"/>
      <c r="F158" s="254"/>
      <c r="G158" s="254"/>
      <c r="H158" s="254"/>
      <c r="I158" s="64" t="s">
        <v>177</v>
      </c>
      <c r="J158" s="21" t="s">
        <v>301</v>
      </c>
      <c r="K158" s="124"/>
      <c r="L158" s="309"/>
    </row>
    <row r="159" spans="1:12">
      <c r="A159" s="42"/>
      <c r="B159" s="303"/>
      <c r="C159" s="303"/>
      <c r="D159" s="266"/>
      <c r="E159" s="251"/>
      <c r="F159" s="254"/>
      <c r="G159" s="254"/>
      <c r="H159" s="254"/>
      <c r="I159" s="64" t="s">
        <v>111</v>
      </c>
      <c r="J159" s="21" t="s">
        <v>301</v>
      </c>
      <c r="K159" s="124"/>
      <c r="L159" s="309"/>
    </row>
    <row r="160" spans="1:12">
      <c r="A160" s="42"/>
      <c r="B160" s="304"/>
      <c r="C160" s="304"/>
      <c r="D160" s="267"/>
      <c r="E160" s="252"/>
      <c r="F160" s="255"/>
      <c r="G160" s="255"/>
      <c r="H160" s="255"/>
      <c r="I160" s="64" t="s">
        <v>172</v>
      </c>
      <c r="J160" s="21" t="s">
        <v>301</v>
      </c>
      <c r="K160" s="124"/>
      <c r="L160" s="310"/>
    </row>
    <row r="161" spans="1:16">
      <c r="K161" s="41"/>
      <c r="L161" s="41"/>
    </row>
    <row r="162" spans="1:16">
      <c r="K162" s="107" t="s">
        <v>102</v>
      </c>
      <c r="L162" s="106" t="str">
        <f>IF(COUNTIF(L133:L161, "大") &gt; 0, "大", IF(COUNTIF(L133:L161, "中") &gt; 0, "中", IF(COUNTIF(L133:L161, "小") &gt; 0, "小", IF(COUNTIF(L133:L161, "無") &gt; 0, "無", ""))))</f>
        <v/>
      </c>
    </row>
    <row r="164" spans="1:16" ht="19.5">
      <c r="A164" s="42"/>
      <c r="B164" s="50" t="s">
        <v>178</v>
      </c>
      <c r="C164" s="42"/>
      <c r="D164" s="42"/>
      <c r="E164" s="42"/>
      <c r="F164" s="49"/>
    </row>
    <row r="165" spans="1:16">
      <c r="A165" s="42"/>
      <c r="B165" s="8"/>
    </row>
    <row r="166" spans="1:16" ht="17.25" thickBot="1">
      <c r="A166" s="42"/>
      <c r="B166" s="37" t="s">
        <v>78</v>
      </c>
    </row>
    <row r="167" spans="1:16" ht="99.95" customHeight="1" thickBot="1">
      <c r="A167" s="42"/>
      <c r="C167" s="282" t="s">
        <v>871</v>
      </c>
      <c r="D167" s="277"/>
      <c r="E167" s="277"/>
      <c r="F167" s="277"/>
      <c r="G167" s="277"/>
      <c r="H167" s="277"/>
      <c r="I167" s="278"/>
      <c r="J167" s="12"/>
      <c r="K167" s="12"/>
      <c r="L167" s="12"/>
      <c r="M167" s="12"/>
      <c r="N167" s="12"/>
      <c r="O167" s="12"/>
    </row>
    <row r="168" spans="1:16">
      <c r="A168" s="42"/>
    </row>
    <row r="169" spans="1:16" ht="39.950000000000003" customHeight="1">
      <c r="A169" s="42"/>
      <c r="B169" s="227" t="s">
        <v>79</v>
      </c>
      <c r="C169" s="228"/>
      <c r="D169" s="228"/>
      <c r="E169" s="228"/>
      <c r="F169" s="228"/>
      <c r="G169" s="228"/>
      <c r="H169" s="228"/>
      <c r="I169" s="228"/>
      <c r="J169" s="1"/>
      <c r="K169" s="1"/>
      <c r="L169" s="1"/>
      <c r="M169" s="1"/>
      <c r="N169" s="1"/>
      <c r="O169" s="1"/>
      <c r="P169" s="1"/>
    </row>
    <row r="170" spans="1:16">
      <c r="A170" s="42"/>
      <c r="C170" s="12"/>
      <c r="D170" s="12"/>
      <c r="E170" s="12"/>
      <c r="F170" s="12"/>
      <c r="G170" s="12"/>
      <c r="H170" s="12"/>
      <c r="I170" s="12"/>
      <c r="J170" s="12"/>
      <c r="K170" s="12"/>
      <c r="L170" s="12"/>
      <c r="M170" s="12"/>
      <c r="N170" s="12"/>
      <c r="O170" s="12"/>
    </row>
    <row r="171" spans="1:16" ht="17.25" thickBot="1">
      <c r="A171" s="42"/>
      <c r="B171" s="37" t="s">
        <v>145</v>
      </c>
      <c r="C171" s="12"/>
      <c r="D171" s="12"/>
      <c r="E171" s="12"/>
      <c r="F171" s="12"/>
      <c r="G171" s="12"/>
      <c r="H171" s="12"/>
      <c r="I171" s="12"/>
      <c r="J171" s="12"/>
      <c r="K171" s="12"/>
      <c r="L171" s="12"/>
      <c r="M171" s="12"/>
      <c r="N171" s="12"/>
      <c r="O171" s="12"/>
    </row>
    <row r="172" spans="1:16" ht="80.099999999999994" customHeight="1" thickBot="1">
      <c r="A172" s="42"/>
      <c r="C172" s="242" t="s">
        <v>741</v>
      </c>
      <c r="D172" s="243"/>
      <c r="E172" s="243"/>
      <c r="F172" s="243"/>
      <c r="G172" s="243"/>
      <c r="H172" s="243"/>
      <c r="I172" s="244"/>
    </row>
    <row r="173" spans="1:16" ht="17.25" thickBot="1">
      <c r="A173" s="42"/>
      <c r="B173" s="37" t="s">
        <v>146</v>
      </c>
      <c r="C173" s="12"/>
      <c r="D173" s="12"/>
      <c r="E173" s="12"/>
      <c r="F173" s="12"/>
      <c r="G173" s="12"/>
      <c r="H173" s="12"/>
      <c r="I173" s="12"/>
      <c r="J173" s="12"/>
      <c r="K173" s="12"/>
      <c r="L173" s="12"/>
      <c r="M173" s="12"/>
      <c r="N173" s="12"/>
      <c r="O173" s="12"/>
    </row>
    <row r="174" spans="1:16" ht="43.5" customHeight="1" thickBot="1">
      <c r="A174" s="42"/>
      <c r="C174" s="242" t="s">
        <v>874</v>
      </c>
      <c r="D174" s="243"/>
      <c r="E174" s="243"/>
      <c r="F174" s="243"/>
      <c r="G174" s="243"/>
      <c r="H174" s="243"/>
      <c r="I174" s="244"/>
    </row>
    <row r="175" spans="1:16">
      <c r="A175" s="42"/>
      <c r="L175" s="18" t="s">
        <v>83</v>
      </c>
    </row>
    <row r="176" spans="1:16" ht="31.5">
      <c r="A176" s="42"/>
      <c r="B176" s="60" t="s">
        <v>84</v>
      </c>
      <c r="C176" s="60" t="s">
        <v>85</v>
      </c>
      <c r="D176" s="60" t="s">
        <v>121</v>
      </c>
      <c r="E176" s="60" t="s">
        <v>87</v>
      </c>
      <c r="F176" s="60" t="s">
        <v>122</v>
      </c>
      <c r="G176" s="60" t="s">
        <v>89</v>
      </c>
      <c r="H176" s="60" t="s">
        <v>90</v>
      </c>
      <c r="I176" s="231" t="s">
        <v>92</v>
      </c>
      <c r="J176" s="232"/>
      <c r="K176" s="81" t="s">
        <v>93</v>
      </c>
      <c r="L176" s="60" t="s">
        <v>94</v>
      </c>
    </row>
    <row r="177" spans="1:12">
      <c r="A177" s="42"/>
      <c r="B177" s="293" t="str">
        <f>IF($D$9 = "", "", _xlfn.CONCAT($D$9, " (", $B$9, ")"))</f>
        <v/>
      </c>
      <c r="C177" s="262" t="s">
        <v>179</v>
      </c>
      <c r="D177" s="265" t="s">
        <v>164</v>
      </c>
      <c r="E177" s="250" t="str">
        <f>$D$5</f>
        <v/>
      </c>
      <c r="F177" s="262" t="s">
        <v>180</v>
      </c>
      <c r="G177" s="250" t="str">
        <f>IF($D$12 = "", "", _xlfn.CONCAT($D$12, " (", $B$12, ")"))</f>
        <v/>
      </c>
      <c r="H177" s="262" t="s">
        <v>181</v>
      </c>
      <c r="I177" s="64" t="s">
        <v>170</v>
      </c>
      <c r="J177" s="21" t="s">
        <v>301</v>
      </c>
      <c r="K177" s="124"/>
      <c r="L177" s="308" t="str">
        <f>IF(OR(K177="",K178="",K179="",K180=""),"",IF(OR(K177="大",K178="大",K179="大",K180="大",K177="不明",K178="不明",K179="不明",K180="不明"),"大",IF(OR(K177="中",K178="中",K179="中",K180="中"),"中",IF(OR(K177="小",K178="小",K179="小",K180="小"),"小","無"))))</f>
        <v/>
      </c>
    </row>
    <row r="178" spans="1:12">
      <c r="A178" s="42"/>
      <c r="B178" s="294"/>
      <c r="C178" s="263"/>
      <c r="D178" s="266"/>
      <c r="E178" s="251"/>
      <c r="F178" s="254"/>
      <c r="G178" s="254"/>
      <c r="H178" s="254"/>
      <c r="I178" s="64" t="s">
        <v>177</v>
      </c>
      <c r="J178" s="21" t="s">
        <v>301</v>
      </c>
      <c r="K178" s="124"/>
      <c r="L178" s="309"/>
    </row>
    <row r="179" spans="1:12">
      <c r="A179" s="42"/>
      <c r="B179" s="294"/>
      <c r="C179" s="263"/>
      <c r="D179" s="266"/>
      <c r="E179" s="251"/>
      <c r="F179" s="254"/>
      <c r="G179" s="254"/>
      <c r="H179" s="254"/>
      <c r="I179" s="64" t="s">
        <v>111</v>
      </c>
      <c r="J179" s="21" t="s">
        <v>301</v>
      </c>
      <c r="K179" s="124"/>
      <c r="L179" s="309"/>
    </row>
    <row r="180" spans="1:12">
      <c r="A180" s="42"/>
      <c r="B180" s="295"/>
      <c r="C180" s="264"/>
      <c r="D180" s="267"/>
      <c r="E180" s="255"/>
      <c r="F180" s="255"/>
      <c r="G180" s="255"/>
      <c r="H180" s="255"/>
      <c r="I180" s="64" t="s">
        <v>172</v>
      </c>
      <c r="J180" s="21" t="s">
        <v>301</v>
      </c>
      <c r="K180" s="124"/>
      <c r="L180" s="310"/>
    </row>
    <row r="181" spans="1:12" ht="15.75" customHeight="1">
      <c r="A181" s="42"/>
      <c r="B181" s="293" t="str">
        <f>IF($D$9 = "", "", _xlfn.CONCAT($D$9, " (", $B$9, ")"))</f>
        <v/>
      </c>
      <c r="C181" s="262" t="s">
        <v>179</v>
      </c>
      <c r="D181" s="265" t="s">
        <v>164</v>
      </c>
      <c r="E181" s="250" t="str">
        <f>$D$5</f>
        <v/>
      </c>
      <c r="F181" s="262" t="s">
        <v>180</v>
      </c>
      <c r="G181" s="250" t="str">
        <f>IF($D$12 = "", "", _xlfn.CONCAT($D$12, " (", $B$12, ")"))</f>
        <v/>
      </c>
      <c r="H181" s="262" t="s">
        <v>182</v>
      </c>
      <c r="I181" s="64" t="s">
        <v>170</v>
      </c>
      <c r="J181" s="21" t="s">
        <v>301</v>
      </c>
      <c r="K181" s="124"/>
      <c r="L181" s="308" t="str">
        <f>IF(OR(K181="",K182="",K183="",K184=""),"",IF(OR(K181="大",K182="大",K183="大",K184="大",K181="不明",K182="不明",K183="不明",K184="不明"),"大",IF(OR(K181="中",K182="中",K183="中",K184="中"),"中",IF(OR(K181="小",K182="小",K183="小",K184="小"),"小","無"))))</f>
        <v/>
      </c>
    </row>
    <row r="182" spans="1:12">
      <c r="A182" s="42"/>
      <c r="B182" s="294"/>
      <c r="C182" s="263"/>
      <c r="D182" s="266"/>
      <c r="E182" s="251"/>
      <c r="F182" s="254"/>
      <c r="G182" s="254"/>
      <c r="H182" s="254"/>
      <c r="I182" s="64" t="s">
        <v>177</v>
      </c>
      <c r="J182" s="21" t="s">
        <v>301</v>
      </c>
      <c r="K182" s="124"/>
      <c r="L182" s="309"/>
    </row>
    <row r="183" spans="1:12">
      <c r="A183" s="42"/>
      <c r="B183" s="294"/>
      <c r="C183" s="263"/>
      <c r="D183" s="266"/>
      <c r="E183" s="251"/>
      <c r="F183" s="254"/>
      <c r="G183" s="254"/>
      <c r="H183" s="254"/>
      <c r="I183" s="64" t="s">
        <v>111</v>
      </c>
      <c r="J183" s="21" t="s">
        <v>301</v>
      </c>
      <c r="K183" s="124"/>
      <c r="L183" s="309"/>
    </row>
    <row r="184" spans="1:12">
      <c r="A184" s="42"/>
      <c r="B184" s="295"/>
      <c r="C184" s="264"/>
      <c r="D184" s="267"/>
      <c r="E184" s="255"/>
      <c r="F184" s="255"/>
      <c r="G184" s="255"/>
      <c r="H184" s="255"/>
      <c r="I184" s="64" t="s">
        <v>172</v>
      </c>
      <c r="J184" s="21" t="s">
        <v>301</v>
      </c>
      <c r="K184" s="124"/>
      <c r="L184" s="310"/>
    </row>
    <row r="185" spans="1:12" ht="15.75" customHeight="1">
      <c r="A185" s="42"/>
      <c r="B185" s="293" t="str">
        <f>IF($D$9 = "", "", _xlfn.CONCAT($D$9, " (", $B$9, ")"))</f>
        <v/>
      </c>
      <c r="C185" s="262" t="s">
        <v>179</v>
      </c>
      <c r="D185" s="265" t="s">
        <v>164</v>
      </c>
      <c r="E185" s="250" t="str">
        <f>$D$5</f>
        <v/>
      </c>
      <c r="F185" s="262" t="s">
        <v>180</v>
      </c>
      <c r="G185" s="250" t="str">
        <f>IF($D$12 = "", "", _xlfn.CONCAT($D$12, " (", $B$12, ")"))</f>
        <v/>
      </c>
      <c r="H185" s="262" t="s">
        <v>183</v>
      </c>
      <c r="I185" s="64" t="s">
        <v>170</v>
      </c>
      <c r="J185" s="21" t="s">
        <v>301</v>
      </c>
      <c r="K185" s="124"/>
      <c r="L185" s="308" t="str">
        <f>IF(OR(K185="",K186="",K187="",K188=""),"",IF(OR(K185="大",K186="大",K187="大",K188="大",K185="不明",K186="不明",K187="不明",K188="不明"),"大",IF(OR(K185="中",K186="中",K187="中",K188="中"),"中",IF(OR(K185="小",K186="小",K187="小",K188="小"),"小","無"))))</f>
        <v/>
      </c>
    </row>
    <row r="186" spans="1:12">
      <c r="A186" s="42"/>
      <c r="B186" s="294"/>
      <c r="C186" s="263"/>
      <c r="D186" s="266"/>
      <c r="E186" s="251"/>
      <c r="F186" s="254"/>
      <c r="G186" s="254"/>
      <c r="H186" s="254"/>
      <c r="I186" s="64" t="s">
        <v>177</v>
      </c>
      <c r="J186" s="21" t="s">
        <v>301</v>
      </c>
      <c r="K186" s="124"/>
      <c r="L186" s="309"/>
    </row>
    <row r="187" spans="1:12">
      <c r="A187" s="42"/>
      <c r="B187" s="294"/>
      <c r="C187" s="263"/>
      <c r="D187" s="266"/>
      <c r="E187" s="251"/>
      <c r="F187" s="254"/>
      <c r="G187" s="254"/>
      <c r="H187" s="254"/>
      <c r="I187" s="64" t="s">
        <v>111</v>
      </c>
      <c r="J187" s="21" t="s">
        <v>301</v>
      </c>
      <c r="K187" s="124"/>
      <c r="L187" s="309"/>
    </row>
    <row r="188" spans="1:12">
      <c r="A188" s="42"/>
      <c r="B188" s="295"/>
      <c r="C188" s="264"/>
      <c r="D188" s="267"/>
      <c r="E188" s="255"/>
      <c r="F188" s="255"/>
      <c r="G188" s="255"/>
      <c r="H188" s="255"/>
      <c r="I188" s="64" t="s">
        <v>172</v>
      </c>
      <c r="J188" s="21" t="s">
        <v>301</v>
      </c>
      <c r="K188" s="124"/>
      <c r="L188" s="310"/>
    </row>
    <row r="189" spans="1:12" ht="18.75" customHeight="1">
      <c r="A189" s="42"/>
      <c r="B189" s="293" t="str">
        <f>IF($D$9 = "", "", _xlfn.CONCAT($D$9, " (", $B$9, ")"))</f>
        <v/>
      </c>
      <c r="C189" s="262" t="s">
        <v>184</v>
      </c>
      <c r="D189" s="265" t="s">
        <v>164</v>
      </c>
      <c r="E189" s="250" t="str">
        <f t="shared" ref="E189" si="21">$D$5</f>
        <v/>
      </c>
      <c r="F189" s="262" t="s">
        <v>180</v>
      </c>
      <c r="G189" s="250" t="str">
        <f>IF($D$13 = "", "", _xlfn.CONCAT($D$13, " (", $B$13, ")"))</f>
        <v/>
      </c>
      <c r="H189" s="262" t="s">
        <v>181</v>
      </c>
      <c r="I189" s="64" t="s">
        <v>170</v>
      </c>
      <c r="J189" s="21" t="s">
        <v>301</v>
      </c>
      <c r="K189" s="124"/>
      <c r="L189" s="308" t="str">
        <f>IF(OR(K189="",K190="",K191="",K192=""),"",IF(OR(K189="大",K190="大",K191="大",K192="大",K189="不明",K190="不明",K191="不明",K192="不明"),"大",IF(OR(K189="中",K190="中",K191="中",K192="中"),"中",IF(OR(K189="小",K190="小",K191="小",K192="小"),"小","無"))))</f>
        <v/>
      </c>
    </row>
    <row r="190" spans="1:12">
      <c r="A190" s="42"/>
      <c r="B190" s="294"/>
      <c r="C190" s="263"/>
      <c r="D190" s="266"/>
      <c r="E190" s="251"/>
      <c r="F190" s="254"/>
      <c r="G190" s="254"/>
      <c r="H190" s="254"/>
      <c r="I190" s="64" t="s">
        <v>177</v>
      </c>
      <c r="J190" s="21" t="s">
        <v>301</v>
      </c>
      <c r="K190" s="124"/>
      <c r="L190" s="309"/>
    </row>
    <row r="191" spans="1:12">
      <c r="A191" s="42"/>
      <c r="B191" s="294"/>
      <c r="C191" s="263"/>
      <c r="D191" s="266"/>
      <c r="E191" s="251"/>
      <c r="F191" s="254"/>
      <c r="G191" s="254"/>
      <c r="H191" s="254"/>
      <c r="I191" s="64" t="s">
        <v>111</v>
      </c>
      <c r="J191" s="21" t="s">
        <v>301</v>
      </c>
      <c r="K191" s="124"/>
      <c r="L191" s="309"/>
    </row>
    <row r="192" spans="1:12">
      <c r="A192" s="42"/>
      <c r="B192" s="295"/>
      <c r="C192" s="264"/>
      <c r="D192" s="267"/>
      <c r="E192" s="255"/>
      <c r="F192" s="255"/>
      <c r="G192" s="255"/>
      <c r="H192" s="255"/>
      <c r="I192" s="64" t="s">
        <v>172</v>
      </c>
      <c r="J192" s="21" t="s">
        <v>301</v>
      </c>
      <c r="K192" s="124"/>
      <c r="L192" s="310"/>
    </row>
    <row r="193" spans="1:12" ht="18.75" customHeight="1">
      <c r="A193" s="42"/>
      <c r="B193" s="293" t="str">
        <f>IF($D$9 = "", "", _xlfn.CONCAT($D$9, " (", $B$9, ")"))</f>
        <v/>
      </c>
      <c r="C193" s="262" t="s">
        <v>184</v>
      </c>
      <c r="D193" s="265" t="s">
        <v>164</v>
      </c>
      <c r="E193" s="250" t="str">
        <f t="shared" ref="E193" si="22">$D$5</f>
        <v/>
      </c>
      <c r="F193" s="262" t="s">
        <v>180</v>
      </c>
      <c r="G193" s="250" t="str">
        <f>IF($D$13 = "", "", _xlfn.CONCAT($D$13, " (", $B$13, ")"))</f>
        <v/>
      </c>
      <c r="H193" s="262" t="s">
        <v>182</v>
      </c>
      <c r="I193" s="64" t="s">
        <v>170</v>
      </c>
      <c r="J193" s="21" t="s">
        <v>301</v>
      </c>
      <c r="K193" s="124"/>
      <c r="L193" s="308" t="str">
        <f>IF(OR(K193="",K194="",K195="",K196=""),"",IF(OR(K193="大",K194="大",K195="大",K196="大",K193="不明",K194="不明",K195="不明",K196="不明"),"大",IF(OR(K193="中",K194="中",K195="中",K196="中"),"中",IF(OR(K193="小",K194="小",K195="小",K196="小"),"小","無"))))</f>
        <v/>
      </c>
    </row>
    <row r="194" spans="1:12">
      <c r="A194" s="42"/>
      <c r="B194" s="294"/>
      <c r="C194" s="263"/>
      <c r="D194" s="266"/>
      <c r="E194" s="251"/>
      <c r="F194" s="254"/>
      <c r="G194" s="254"/>
      <c r="H194" s="254"/>
      <c r="I194" s="64" t="s">
        <v>177</v>
      </c>
      <c r="J194" s="21" t="s">
        <v>301</v>
      </c>
      <c r="K194" s="124"/>
      <c r="L194" s="309"/>
    </row>
    <row r="195" spans="1:12">
      <c r="A195" s="42"/>
      <c r="B195" s="294"/>
      <c r="C195" s="263"/>
      <c r="D195" s="266"/>
      <c r="E195" s="251"/>
      <c r="F195" s="254"/>
      <c r="G195" s="254"/>
      <c r="H195" s="254"/>
      <c r="I195" s="64" t="s">
        <v>111</v>
      </c>
      <c r="J195" s="21" t="s">
        <v>301</v>
      </c>
      <c r="K195" s="124"/>
      <c r="L195" s="309"/>
    </row>
    <row r="196" spans="1:12">
      <c r="A196" s="42"/>
      <c r="B196" s="295"/>
      <c r="C196" s="264"/>
      <c r="D196" s="267"/>
      <c r="E196" s="255"/>
      <c r="F196" s="255"/>
      <c r="G196" s="255"/>
      <c r="H196" s="255"/>
      <c r="I196" s="64" t="s">
        <v>172</v>
      </c>
      <c r="J196" s="21" t="s">
        <v>301</v>
      </c>
      <c r="K196" s="124"/>
      <c r="L196" s="310"/>
    </row>
    <row r="197" spans="1:12" ht="18.75" customHeight="1">
      <c r="A197" s="42"/>
      <c r="B197" s="293" t="str">
        <f>IF($D$9 = "", "", _xlfn.CONCAT($D$9, " (", $B$9, ")"))</f>
        <v/>
      </c>
      <c r="C197" s="262" t="s">
        <v>184</v>
      </c>
      <c r="D197" s="265" t="s">
        <v>164</v>
      </c>
      <c r="E197" s="250" t="str">
        <f t="shared" ref="E197" si="23">$D$5</f>
        <v/>
      </c>
      <c r="F197" s="262" t="s">
        <v>180</v>
      </c>
      <c r="G197" s="250" t="str">
        <f>IF($D$13 = "", "", _xlfn.CONCAT($D$13, " (", $B$13, ")"))</f>
        <v/>
      </c>
      <c r="H197" s="262" t="s">
        <v>183</v>
      </c>
      <c r="I197" s="64" t="s">
        <v>170</v>
      </c>
      <c r="J197" s="21" t="s">
        <v>301</v>
      </c>
      <c r="K197" s="124"/>
      <c r="L197" s="308" t="str">
        <f>IF(OR(K197="",K198="",K199="",K200=""),"",IF(OR(K197="大",K198="大",K199="大",K200="大",K197="不明",K198="不明",K199="不明",K200="不明"),"大",IF(OR(K197="中",K198="中",K199="中",K200="中"),"中",IF(OR(K197="小",K198="小",K199="小",K200="小"),"小","無"))))</f>
        <v/>
      </c>
    </row>
    <row r="198" spans="1:12">
      <c r="A198" s="42"/>
      <c r="B198" s="294"/>
      <c r="C198" s="263"/>
      <c r="D198" s="266"/>
      <c r="E198" s="251"/>
      <c r="F198" s="254"/>
      <c r="G198" s="254"/>
      <c r="H198" s="254"/>
      <c r="I198" s="64" t="s">
        <v>177</v>
      </c>
      <c r="J198" s="21" t="s">
        <v>301</v>
      </c>
      <c r="K198" s="124"/>
      <c r="L198" s="309"/>
    </row>
    <row r="199" spans="1:12">
      <c r="A199" s="42"/>
      <c r="B199" s="294"/>
      <c r="C199" s="263"/>
      <c r="D199" s="266"/>
      <c r="E199" s="251"/>
      <c r="F199" s="254"/>
      <c r="G199" s="254"/>
      <c r="H199" s="254"/>
      <c r="I199" s="64" t="s">
        <v>111</v>
      </c>
      <c r="J199" s="21" t="s">
        <v>301</v>
      </c>
      <c r="K199" s="124"/>
      <c r="L199" s="309"/>
    </row>
    <row r="200" spans="1:12">
      <c r="A200" s="42"/>
      <c r="B200" s="295"/>
      <c r="C200" s="264"/>
      <c r="D200" s="267"/>
      <c r="E200" s="255"/>
      <c r="F200" s="255"/>
      <c r="G200" s="255"/>
      <c r="H200" s="255"/>
      <c r="I200" s="64" t="s">
        <v>172</v>
      </c>
      <c r="J200" s="21" t="s">
        <v>301</v>
      </c>
      <c r="K200" s="124"/>
      <c r="L200" s="310"/>
    </row>
    <row r="201" spans="1:12" ht="18.75" customHeight="1">
      <c r="A201" s="42"/>
      <c r="B201" s="293" t="str">
        <f>IF($D$9 = "", "", _xlfn.CONCAT($D$9, " (", $B$9, ")"))</f>
        <v/>
      </c>
      <c r="C201" s="262" t="s">
        <v>184</v>
      </c>
      <c r="D201" s="265" t="s">
        <v>164</v>
      </c>
      <c r="E201" s="250" t="str">
        <f t="shared" ref="E201" si="24">$D$5</f>
        <v/>
      </c>
      <c r="F201" s="262" t="s">
        <v>180</v>
      </c>
      <c r="G201" s="250" t="str">
        <f>IF($D$11 = "", "", _xlfn.CONCAT($D$11, " (", $B$11, ")"))</f>
        <v/>
      </c>
      <c r="H201" s="262" t="s">
        <v>181</v>
      </c>
      <c r="I201" s="64" t="s">
        <v>170</v>
      </c>
      <c r="J201" s="21" t="s">
        <v>301</v>
      </c>
      <c r="K201" s="124"/>
      <c r="L201" s="308" t="str">
        <f>IF(OR(K201="",K202="",K203="",K204=""),"",IF(OR(K201="大",K202="大",K203="大",K204="大",K201="不明",K202="不明",K203="不明",K204="不明"),"大",IF(OR(K201="中",K202="中",K203="中",K204="中"),"中",IF(OR(K201="小",K202="小",K203="小",K204="小"),"小","無"))))</f>
        <v/>
      </c>
    </row>
    <row r="202" spans="1:12">
      <c r="A202" s="42"/>
      <c r="B202" s="294"/>
      <c r="C202" s="263"/>
      <c r="D202" s="266"/>
      <c r="E202" s="251"/>
      <c r="F202" s="254"/>
      <c r="G202" s="254"/>
      <c r="H202" s="254"/>
      <c r="I202" s="64" t="s">
        <v>177</v>
      </c>
      <c r="J202" s="21" t="s">
        <v>301</v>
      </c>
      <c r="K202" s="124"/>
      <c r="L202" s="309"/>
    </row>
    <row r="203" spans="1:12">
      <c r="A203" s="42"/>
      <c r="B203" s="294"/>
      <c r="C203" s="263"/>
      <c r="D203" s="266"/>
      <c r="E203" s="251"/>
      <c r="F203" s="254"/>
      <c r="G203" s="254"/>
      <c r="H203" s="254"/>
      <c r="I203" s="64" t="s">
        <v>111</v>
      </c>
      <c r="J203" s="21" t="s">
        <v>301</v>
      </c>
      <c r="K203" s="124"/>
      <c r="L203" s="309"/>
    </row>
    <row r="204" spans="1:12">
      <c r="A204" s="42"/>
      <c r="B204" s="295"/>
      <c r="C204" s="264"/>
      <c r="D204" s="267"/>
      <c r="E204" s="255"/>
      <c r="F204" s="255"/>
      <c r="G204" s="255"/>
      <c r="H204" s="255"/>
      <c r="I204" s="64" t="s">
        <v>172</v>
      </c>
      <c r="J204" s="21" t="s">
        <v>301</v>
      </c>
      <c r="K204" s="124"/>
      <c r="L204" s="310"/>
    </row>
    <row r="205" spans="1:12" ht="18.75" customHeight="1">
      <c r="A205" s="42"/>
      <c r="B205" s="293" t="str">
        <f>IF($D$9 = "", "", _xlfn.CONCAT($D$9, " (", $B$9, ")"))</f>
        <v/>
      </c>
      <c r="C205" s="262" t="s">
        <v>184</v>
      </c>
      <c r="D205" s="265" t="s">
        <v>164</v>
      </c>
      <c r="E205" s="250" t="str">
        <f t="shared" ref="E205" si="25">$D$5</f>
        <v/>
      </c>
      <c r="F205" s="262" t="s">
        <v>180</v>
      </c>
      <c r="G205" s="250" t="str">
        <f>IF($D$11 = "", "", _xlfn.CONCAT($D$11, " (", $B$11, ")"))</f>
        <v/>
      </c>
      <c r="H205" s="262" t="s">
        <v>182</v>
      </c>
      <c r="I205" s="64" t="s">
        <v>170</v>
      </c>
      <c r="J205" s="21" t="s">
        <v>301</v>
      </c>
      <c r="K205" s="124"/>
      <c r="L205" s="308" t="str">
        <f>IF(OR(K205="",K206="",K207="",K208=""),"",IF(OR(K205="大",K206="大",K207="大",K208="大",K205="不明",K206="不明",K207="不明",K208="不明"),"大",IF(OR(K205="中",K206="中",K207="中",K208="中"),"中",IF(OR(K205="小",K206="小",K207="小",K208="小"),"小","無"))))</f>
        <v/>
      </c>
    </row>
    <row r="206" spans="1:12">
      <c r="A206" s="42"/>
      <c r="B206" s="294"/>
      <c r="C206" s="263"/>
      <c r="D206" s="266"/>
      <c r="E206" s="251"/>
      <c r="F206" s="254"/>
      <c r="G206" s="254"/>
      <c r="H206" s="254"/>
      <c r="I206" s="64" t="s">
        <v>177</v>
      </c>
      <c r="J206" s="21" t="s">
        <v>301</v>
      </c>
      <c r="K206" s="124"/>
      <c r="L206" s="309"/>
    </row>
    <row r="207" spans="1:12">
      <c r="A207" s="42"/>
      <c r="B207" s="294"/>
      <c r="C207" s="263"/>
      <c r="D207" s="266"/>
      <c r="E207" s="251"/>
      <c r="F207" s="254"/>
      <c r="G207" s="254"/>
      <c r="H207" s="254"/>
      <c r="I207" s="64" t="s">
        <v>111</v>
      </c>
      <c r="J207" s="21" t="s">
        <v>301</v>
      </c>
      <c r="K207" s="124"/>
      <c r="L207" s="309"/>
    </row>
    <row r="208" spans="1:12">
      <c r="A208" s="42"/>
      <c r="B208" s="295"/>
      <c r="C208" s="264"/>
      <c r="D208" s="267"/>
      <c r="E208" s="255"/>
      <c r="F208" s="255"/>
      <c r="G208" s="255"/>
      <c r="H208" s="255"/>
      <c r="I208" s="64" t="s">
        <v>172</v>
      </c>
      <c r="J208" s="21" t="s">
        <v>301</v>
      </c>
      <c r="K208" s="124"/>
      <c r="L208" s="310"/>
    </row>
    <row r="209" spans="1:12" ht="18.75" customHeight="1">
      <c r="A209" s="42"/>
      <c r="B209" s="293" t="str">
        <f>IF($D$9 = "", "", _xlfn.CONCAT($D$9, " (", $B$9, ")"))</f>
        <v/>
      </c>
      <c r="C209" s="262" t="s">
        <v>184</v>
      </c>
      <c r="D209" s="265" t="s">
        <v>164</v>
      </c>
      <c r="E209" s="250" t="str">
        <f t="shared" ref="E209" si="26">$D$5</f>
        <v/>
      </c>
      <c r="F209" s="262" t="s">
        <v>180</v>
      </c>
      <c r="G209" s="250" t="str">
        <f>IF($D$11 = "", "", _xlfn.CONCAT($D$11, " (", $B$11, ")"))</f>
        <v/>
      </c>
      <c r="H209" s="262" t="s">
        <v>183</v>
      </c>
      <c r="I209" s="64" t="s">
        <v>170</v>
      </c>
      <c r="J209" s="21" t="s">
        <v>301</v>
      </c>
      <c r="K209" s="124"/>
      <c r="L209" s="308" t="str">
        <f>IF(OR(K209="",K210="",K211="",K212=""),"",IF(OR(K209="大",K210="大",K211="大",K212="大",K209="不明",K210="不明",K211="不明",K212="不明"),"大",IF(OR(K209="中",K210="中",K211="中",K212="中"),"中",IF(OR(K209="小",K210="小",K211="小",K212="小"),"小","無"))))</f>
        <v/>
      </c>
    </row>
    <row r="210" spans="1:12">
      <c r="A210" s="42"/>
      <c r="B210" s="294"/>
      <c r="C210" s="263"/>
      <c r="D210" s="266"/>
      <c r="E210" s="251"/>
      <c r="F210" s="254"/>
      <c r="G210" s="254"/>
      <c r="H210" s="254"/>
      <c r="I210" s="64" t="s">
        <v>177</v>
      </c>
      <c r="J210" s="21" t="s">
        <v>301</v>
      </c>
      <c r="K210" s="124"/>
      <c r="L210" s="309"/>
    </row>
    <row r="211" spans="1:12">
      <c r="A211" s="42"/>
      <c r="B211" s="294"/>
      <c r="C211" s="263"/>
      <c r="D211" s="266"/>
      <c r="E211" s="251"/>
      <c r="F211" s="254"/>
      <c r="G211" s="254"/>
      <c r="H211" s="254"/>
      <c r="I211" s="64" t="s">
        <v>111</v>
      </c>
      <c r="J211" s="21" t="s">
        <v>301</v>
      </c>
      <c r="K211" s="124"/>
      <c r="L211" s="309"/>
    </row>
    <row r="212" spans="1:12">
      <c r="A212" s="42"/>
      <c r="B212" s="295"/>
      <c r="C212" s="264"/>
      <c r="D212" s="267"/>
      <c r="E212" s="255"/>
      <c r="F212" s="255"/>
      <c r="G212" s="255"/>
      <c r="H212" s="255"/>
      <c r="I212" s="64" t="s">
        <v>172</v>
      </c>
      <c r="J212" s="21" t="s">
        <v>301</v>
      </c>
      <c r="K212" s="124"/>
      <c r="L212" s="310"/>
    </row>
    <row r="213" spans="1:12" ht="18.75" customHeight="1">
      <c r="A213" s="42"/>
      <c r="B213" s="293" t="str">
        <f>IF($D$9 = "", "", _xlfn.CONCAT($D$9, " (", $B$9, ")"))</f>
        <v/>
      </c>
      <c r="C213" s="262" t="s">
        <v>184</v>
      </c>
      <c r="D213" s="265" t="s">
        <v>164</v>
      </c>
      <c r="E213" s="250" t="str">
        <f t="shared" ref="E213" si="27">$D$5</f>
        <v/>
      </c>
      <c r="F213" s="262" t="s">
        <v>180</v>
      </c>
      <c r="G213" s="250" t="str">
        <f>IF($D$8 = "", "", _xlfn.CONCAT($D$8, " (", $B$8, ")"))</f>
        <v/>
      </c>
      <c r="H213" s="262" t="s">
        <v>181</v>
      </c>
      <c r="I213" s="64" t="s">
        <v>170</v>
      </c>
      <c r="J213" s="21" t="s">
        <v>301</v>
      </c>
      <c r="K213" s="124"/>
      <c r="L213" s="308" t="str">
        <f>IF(OR(K213="",K214="",K215="",K216=""),"",IF(OR(K213="大",K214="大",K215="大",K216="大",K213="不明",K214="不明",K215="不明",K216="不明"),"大",IF(OR(K213="中",K214="中",K215="中",K216="中"),"中",IF(OR(K213="小",K214="小",K215="小",K216="小"),"小","無"))))</f>
        <v/>
      </c>
    </row>
    <row r="214" spans="1:12">
      <c r="A214" s="42"/>
      <c r="B214" s="294"/>
      <c r="C214" s="263"/>
      <c r="D214" s="266"/>
      <c r="E214" s="251"/>
      <c r="F214" s="254"/>
      <c r="G214" s="254"/>
      <c r="H214" s="254"/>
      <c r="I214" s="64" t="s">
        <v>177</v>
      </c>
      <c r="J214" s="21" t="s">
        <v>301</v>
      </c>
      <c r="K214" s="124"/>
      <c r="L214" s="309"/>
    </row>
    <row r="215" spans="1:12">
      <c r="A215" s="42"/>
      <c r="B215" s="294"/>
      <c r="C215" s="263"/>
      <c r="D215" s="266"/>
      <c r="E215" s="251"/>
      <c r="F215" s="254"/>
      <c r="G215" s="254"/>
      <c r="H215" s="254"/>
      <c r="I215" s="64" t="s">
        <v>111</v>
      </c>
      <c r="J215" s="21" t="s">
        <v>301</v>
      </c>
      <c r="K215" s="124"/>
      <c r="L215" s="309"/>
    </row>
    <row r="216" spans="1:12">
      <c r="A216" s="42"/>
      <c r="B216" s="295"/>
      <c r="C216" s="264"/>
      <c r="D216" s="267"/>
      <c r="E216" s="255"/>
      <c r="F216" s="255"/>
      <c r="G216" s="255"/>
      <c r="H216" s="255"/>
      <c r="I216" s="64" t="s">
        <v>172</v>
      </c>
      <c r="J216" s="21" t="s">
        <v>301</v>
      </c>
      <c r="K216" s="124"/>
      <c r="L216" s="310"/>
    </row>
    <row r="217" spans="1:12" ht="18.75" customHeight="1">
      <c r="A217" s="42"/>
      <c r="B217" s="293" t="str">
        <f>IF($D$9 = "", "", _xlfn.CONCAT($D$9, " (", $B$9, ")"))</f>
        <v/>
      </c>
      <c r="C217" s="262" t="s">
        <v>184</v>
      </c>
      <c r="D217" s="265" t="s">
        <v>164</v>
      </c>
      <c r="E217" s="250" t="str">
        <f t="shared" ref="E217" si="28">$D$5</f>
        <v/>
      </c>
      <c r="F217" s="262" t="s">
        <v>180</v>
      </c>
      <c r="G217" s="250" t="str">
        <f>IF($D$8 = "", "", _xlfn.CONCAT($D$8, " (", $B$8, ")"))</f>
        <v/>
      </c>
      <c r="H217" s="262" t="s">
        <v>182</v>
      </c>
      <c r="I217" s="64" t="s">
        <v>170</v>
      </c>
      <c r="J217" s="21" t="s">
        <v>301</v>
      </c>
      <c r="K217" s="124"/>
      <c r="L217" s="308" t="str">
        <f>IF(OR(K217="",K218="",K219="",K220=""),"",IF(OR(K217="大",K218="大",K219="大",K220="大",K217="不明",K218="不明",K219="不明",K220="不明"),"大",IF(OR(K217="中",K218="中",K219="中",K220="中"),"中",IF(OR(K217="小",K218="小",K219="小",K220="小"),"小","無"))))</f>
        <v/>
      </c>
    </row>
    <row r="218" spans="1:12">
      <c r="A218" s="42"/>
      <c r="B218" s="294"/>
      <c r="C218" s="263"/>
      <c r="D218" s="266"/>
      <c r="E218" s="251"/>
      <c r="F218" s="254"/>
      <c r="G218" s="254"/>
      <c r="H218" s="254"/>
      <c r="I218" s="64" t="s">
        <v>177</v>
      </c>
      <c r="J218" s="21" t="s">
        <v>301</v>
      </c>
      <c r="K218" s="124"/>
      <c r="L218" s="309"/>
    </row>
    <row r="219" spans="1:12">
      <c r="A219" s="42"/>
      <c r="B219" s="294"/>
      <c r="C219" s="263"/>
      <c r="D219" s="266"/>
      <c r="E219" s="251"/>
      <c r="F219" s="254"/>
      <c r="G219" s="254"/>
      <c r="H219" s="254"/>
      <c r="I219" s="64" t="s">
        <v>111</v>
      </c>
      <c r="J219" s="21" t="s">
        <v>301</v>
      </c>
      <c r="K219" s="124"/>
      <c r="L219" s="309"/>
    </row>
    <row r="220" spans="1:12">
      <c r="A220" s="42"/>
      <c r="B220" s="295"/>
      <c r="C220" s="264"/>
      <c r="D220" s="267"/>
      <c r="E220" s="255"/>
      <c r="F220" s="255"/>
      <c r="G220" s="255"/>
      <c r="H220" s="255"/>
      <c r="I220" s="64" t="s">
        <v>172</v>
      </c>
      <c r="J220" s="21" t="s">
        <v>301</v>
      </c>
      <c r="K220" s="124"/>
      <c r="L220" s="310"/>
    </row>
    <row r="221" spans="1:12" ht="18.75" customHeight="1">
      <c r="A221" s="42"/>
      <c r="B221" s="293" t="str">
        <f>IF($D$9 = "", "", _xlfn.CONCAT($D$9, " (", $B$9, ")"))</f>
        <v/>
      </c>
      <c r="C221" s="262" t="s">
        <v>184</v>
      </c>
      <c r="D221" s="265" t="s">
        <v>164</v>
      </c>
      <c r="E221" s="250" t="str">
        <f t="shared" ref="E221" si="29">$D$5</f>
        <v/>
      </c>
      <c r="F221" s="262" t="s">
        <v>180</v>
      </c>
      <c r="G221" s="250" t="str">
        <f>IF($D$8 = "", "", _xlfn.CONCAT($D$8, " (", $B$8, ")"))</f>
        <v/>
      </c>
      <c r="H221" s="262" t="s">
        <v>183</v>
      </c>
      <c r="I221" s="64" t="s">
        <v>170</v>
      </c>
      <c r="J221" s="21" t="s">
        <v>301</v>
      </c>
      <c r="K221" s="124"/>
      <c r="L221" s="308" t="str">
        <f>IF(OR(K221="",K222="",K223="",K224=""),"",IF(OR(K221="大",K222="大",K223="大",K224="大",K221="不明",K222="不明",K223="不明",K224="不明"),"大",IF(OR(K221="中",K222="中",K223="中",K224="中"),"中",IF(OR(K221="小",K222="小",K223="小",K224="小"),"小","無"))))</f>
        <v/>
      </c>
    </row>
    <row r="222" spans="1:12">
      <c r="A222" s="42"/>
      <c r="B222" s="294"/>
      <c r="C222" s="263"/>
      <c r="D222" s="266"/>
      <c r="E222" s="251"/>
      <c r="F222" s="254"/>
      <c r="G222" s="254"/>
      <c r="H222" s="254"/>
      <c r="I222" s="64" t="s">
        <v>177</v>
      </c>
      <c r="J222" s="21" t="s">
        <v>301</v>
      </c>
      <c r="K222" s="124"/>
      <c r="L222" s="309"/>
    </row>
    <row r="223" spans="1:12">
      <c r="A223" s="42"/>
      <c r="B223" s="294"/>
      <c r="C223" s="263"/>
      <c r="D223" s="266"/>
      <c r="E223" s="251"/>
      <c r="F223" s="254"/>
      <c r="G223" s="254"/>
      <c r="H223" s="254"/>
      <c r="I223" s="64" t="s">
        <v>111</v>
      </c>
      <c r="J223" s="21" t="s">
        <v>301</v>
      </c>
      <c r="K223" s="124"/>
      <c r="L223" s="309"/>
    </row>
    <row r="224" spans="1:12">
      <c r="A224" s="42"/>
      <c r="B224" s="295"/>
      <c r="C224" s="264"/>
      <c r="D224" s="267"/>
      <c r="E224" s="255"/>
      <c r="F224" s="255"/>
      <c r="G224" s="255"/>
      <c r="H224" s="255"/>
      <c r="I224" s="64" t="s">
        <v>172</v>
      </c>
      <c r="J224" s="21" t="s">
        <v>301</v>
      </c>
      <c r="K224" s="124"/>
      <c r="L224" s="310"/>
    </row>
    <row r="225" spans="1:12" ht="18.75" customHeight="1">
      <c r="A225" s="42"/>
      <c r="B225" s="293" t="str">
        <f>IF($D$9 = "", "", _xlfn.CONCAT($D$9, " (", $B$9, ")"))</f>
        <v/>
      </c>
      <c r="C225" s="262" t="s">
        <v>184</v>
      </c>
      <c r="D225" s="265" t="s">
        <v>164</v>
      </c>
      <c r="E225" s="250" t="str">
        <f t="shared" ref="E225" si="30">$D$5</f>
        <v/>
      </c>
      <c r="F225" s="262" t="s">
        <v>180</v>
      </c>
      <c r="G225" s="250" t="str">
        <f>IF($D$9 = "", "", _xlfn.CONCAT($D$9, " (", $B$9, ")"))</f>
        <v/>
      </c>
      <c r="H225" s="262" t="s">
        <v>181</v>
      </c>
      <c r="I225" s="64" t="s">
        <v>170</v>
      </c>
      <c r="J225" s="21" t="s">
        <v>301</v>
      </c>
      <c r="K225" s="124"/>
      <c r="L225" s="308" t="str">
        <f>IF(OR(K225="",K226="",K227="",K228=""),"",IF(OR(K225="大",K226="大",K227="大",K228="大",K225="不明",K226="不明",K227="不明",K228="不明"),"大",IF(OR(K225="中",K226="中",K227="中",K228="中"),"中",IF(OR(K225="小",K226="小",K227="小",K228="小"),"小","無"))))</f>
        <v/>
      </c>
    </row>
    <row r="226" spans="1:12">
      <c r="A226" s="42"/>
      <c r="B226" s="294"/>
      <c r="C226" s="263"/>
      <c r="D226" s="266"/>
      <c r="E226" s="251"/>
      <c r="F226" s="254"/>
      <c r="G226" s="254"/>
      <c r="H226" s="254"/>
      <c r="I226" s="64" t="s">
        <v>177</v>
      </c>
      <c r="J226" s="21" t="s">
        <v>301</v>
      </c>
      <c r="K226" s="124"/>
      <c r="L226" s="309"/>
    </row>
    <row r="227" spans="1:12">
      <c r="A227" s="42"/>
      <c r="B227" s="294"/>
      <c r="C227" s="263"/>
      <c r="D227" s="266"/>
      <c r="E227" s="251"/>
      <c r="F227" s="254"/>
      <c r="G227" s="254"/>
      <c r="H227" s="254"/>
      <c r="I227" s="64" t="s">
        <v>111</v>
      </c>
      <c r="J227" s="21" t="s">
        <v>301</v>
      </c>
      <c r="K227" s="124"/>
      <c r="L227" s="309"/>
    </row>
    <row r="228" spans="1:12">
      <c r="A228" s="42"/>
      <c r="B228" s="295"/>
      <c r="C228" s="264"/>
      <c r="D228" s="267"/>
      <c r="E228" s="255"/>
      <c r="F228" s="255"/>
      <c r="G228" s="255"/>
      <c r="H228" s="255"/>
      <c r="I228" s="64" t="s">
        <v>172</v>
      </c>
      <c r="J228" s="21" t="s">
        <v>301</v>
      </c>
      <c r="K228" s="124"/>
      <c r="L228" s="310"/>
    </row>
    <row r="229" spans="1:12" ht="18.75" customHeight="1">
      <c r="A229" s="42"/>
      <c r="B229" s="293" t="str">
        <f>IF($D$9 = "", "", _xlfn.CONCAT($D$9, " (", $B$9, ")"))</f>
        <v/>
      </c>
      <c r="C229" s="262" t="s">
        <v>184</v>
      </c>
      <c r="D229" s="265" t="s">
        <v>164</v>
      </c>
      <c r="E229" s="250" t="str">
        <f t="shared" ref="E229" si="31">$D$5</f>
        <v/>
      </c>
      <c r="F229" s="262" t="s">
        <v>180</v>
      </c>
      <c r="G229" s="250" t="str">
        <f>IF($D$9 = "", "", _xlfn.CONCAT($D$9, " (", $B$9, ")"))</f>
        <v/>
      </c>
      <c r="H229" s="262" t="s">
        <v>182</v>
      </c>
      <c r="I229" s="64" t="s">
        <v>170</v>
      </c>
      <c r="J229" s="21" t="s">
        <v>301</v>
      </c>
      <c r="K229" s="124"/>
      <c r="L229" s="308" t="str">
        <f>IF(OR(K229="",K230="",K231="",K232=""),"",IF(OR(K229="大",K230="大",K231="大",K232="大",K229="不明",K230="不明",K231="不明",K232="不明"),"大",IF(OR(K229="中",K230="中",K231="中",K232="中"),"中",IF(OR(K229="小",K230="小",K231="小",K232="小"),"小","無"))))</f>
        <v/>
      </c>
    </row>
    <row r="230" spans="1:12">
      <c r="A230" s="42"/>
      <c r="B230" s="294"/>
      <c r="C230" s="263"/>
      <c r="D230" s="266"/>
      <c r="E230" s="251"/>
      <c r="F230" s="254"/>
      <c r="G230" s="254"/>
      <c r="H230" s="254"/>
      <c r="I230" s="64" t="s">
        <v>177</v>
      </c>
      <c r="J230" s="21" t="s">
        <v>301</v>
      </c>
      <c r="K230" s="124"/>
      <c r="L230" s="309"/>
    </row>
    <row r="231" spans="1:12">
      <c r="A231" s="42"/>
      <c r="B231" s="294"/>
      <c r="C231" s="263"/>
      <c r="D231" s="266"/>
      <c r="E231" s="251"/>
      <c r="F231" s="254"/>
      <c r="G231" s="254"/>
      <c r="H231" s="254"/>
      <c r="I231" s="64" t="s">
        <v>111</v>
      </c>
      <c r="J231" s="21" t="s">
        <v>301</v>
      </c>
      <c r="K231" s="124"/>
      <c r="L231" s="309"/>
    </row>
    <row r="232" spans="1:12">
      <c r="A232" s="42"/>
      <c r="B232" s="295"/>
      <c r="C232" s="264"/>
      <c r="D232" s="267"/>
      <c r="E232" s="255"/>
      <c r="F232" s="255"/>
      <c r="G232" s="255"/>
      <c r="H232" s="255"/>
      <c r="I232" s="64" t="s">
        <v>172</v>
      </c>
      <c r="J232" s="21" t="s">
        <v>301</v>
      </c>
      <c r="K232" s="124"/>
      <c r="L232" s="310"/>
    </row>
    <row r="233" spans="1:12" ht="18.75" customHeight="1">
      <c r="A233" s="42"/>
      <c r="B233" s="293" t="str">
        <f>IF($D$9 = "", "", _xlfn.CONCAT($D$9, " (", $B$9, ")"))</f>
        <v/>
      </c>
      <c r="C233" s="262" t="s">
        <v>184</v>
      </c>
      <c r="D233" s="265" t="s">
        <v>164</v>
      </c>
      <c r="E233" s="250" t="str">
        <f t="shared" ref="E233" si="32">$D$5</f>
        <v/>
      </c>
      <c r="F233" s="262" t="s">
        <v>180</v>
      </c>
      <c r="G233" s="250" t="str">
        <f>IF($D$9 = "", "", _xlfn.CONCAT($D$9, " (", $B$9, ")"))</f>
        <v/>
      </c>
      <c r="H233" s="262" t="s">
        <v>183</v>
      </c>
      <c r="I233" s="64" t="s">
        <v>170</v>
      </c>
      <c r="J233" s="21" t="s">
        <v>301</v>
      </c>
      <c r="K233" s="124"/>
      <c r="L233" s="308" t="str">
        <f>IF(OR(K233="",K234="",K235="",K236=""),"",IF(OR(K233="大",K234="大",K235="大",K236="大",K233="不明",K234="不明",K235="不明",K236="不明"),"大",IF(OR(K233="中",K234="中",K235="中",K236="中"),"中",IF(OR(K233="小",K234="小",K235="小",K236="小"),"小","無"))))</f>
        <v/>
      </c>
    </row>
    <row r="234" spans="1:12">
      <c r="A234" s="42"/>
      <c r="B234" s="294"/>
      <c r="C234" s="263"/>
      <c r="D234" s="266"/>
      <c r="E234" s="251"/>
      <c r="F234" s="254"/>
      <c r="G234" s="254"/>
      <c r="H234" s="254"/>
      <c r="I234" s="64" t="s">
        <v>177</v>
      </c>
      <c r="J234" s="21" t="s">
        <v>301</v>
      </c>
      <c r="K234" s="124"/>
      <c r="L234" s="309"/>
    </row>
    <row r="235" spans="1:12">
      <c r="A235" s="42"/>
      <c r="B235" s="294"/>
      <c r="C235" s="263"/>
      <c r="D235" s="266"/>
      <c r="E235" s="251"/>
      <c r="F235" s="254"/>
      <c r="G235" s="254"/>
      <c r="H235" s="254"/>
      <c r="I235" s="64" t="s">
        <v>111</v>
      </c>
      <c r="J235" s="21" t="s">
        <v>301</v>
      </c>
      <c r="K235" s="124"/>
      <c r="L235" s="309"/>
    </row>
    <row r="236" spans="1:12">
      <c r="A236" s="42"/>
      <c r="B236" s="295"/>
      <c r="C236" s="264"/>
      <c r="D236" s="267"/>
      <c r="E236" s="255"/>
      <c r="F236" s="255"/>
      <c r="G236" s="255"/>
      <c r="H236" s="255"/>
      <c r="I236" s="64" t="s">
        <v>172</v>
      </c>
      <c r="J236" s="21" t="s">
        <v>301</v>
      </c>
      <c r="K236" s="124"/>
      <c r="L236" s="310"/>
    </row>
    <row r="237" spans="1:12" ht="18.75" customHeight="1">
      <c r="A237" s="42"/>
      <c r="B237" s="293" t="str">
        <f>IF($D$9 = "", "", _xlfn.CONCAT($D$9, " (", $B$9, ")"))</f>
        <v/>
      </c>
      <c r="C237" s="262" t="s">
        <v>184</v>
      </c>
      <c r="D237" s="265" t="s">
        <v>164</v>
      </c>
      <c r="E237" s="250" t="str">
        <f t="shared" ref="E237" si="33">$D$5</f>
        <v/>
      </c>
      <c r="F237" s="262" t="s">
        <v>180</v>
      </c>
      <c r="G237" s="250" t="str">
        <f>IF($D$14 = "", "", _xlfn.CONCAT($D$14, " (", $B$14, ")"))</f>
        <v/>
      </c>
      <c r="H237" s="262" t="s">
        <v>181</v>
      </c>
      <c r="I237" s="64" t="s">
        <v>170</v>
      </c>
      <c r="J237" s="21" t="s">
        <v>301</v>
      </c>
      <c r="K237" s="124"/>
      <c r="L237" s="308" t="str">
        <f>IF(OR(K237="",K238="",K239="",K240=""),"",IF(OR(K237="大",K238="大",K239="大",K240="大",K237="不明",K238="不明",K239="不明",K240="不明"),"大",IF(OR(K237="中",K238="中",K239="中",K240="中"),"中",IF(OR(K237="小",K238="小",K239="小",K240="小"),"小","無"))))</f>
        <v/>
      </c>
    </row>
    <row r="238" spans="1:12">
      <c r="A238" s="42"/>
      <c r="B238" s="294"/>
      <c r="C238" s="263"/>
      <c r="D238" s="266"/>
      <c r="E238" s="251"/>
      <c r="F238" s="254"/>
      <c r="G238" s="254"/>
      <c r="H238" s="254"/>
      <c r="I238" s="64" t="s">
        <v>177</v>
      </c>
      <c r="J238" s="21" t="s">
        <v>301</v>
      </c>
      <c r="K238" s="124"/>
      <c r="L238" s="309"/>
    </row>
    <row r="239" spans="1:12">
      <c r="A239" s="42"/>
      <c r="B239" s="294"/>
      <c r="C239" s="263"/>
      <c r="D239" s="266"/>
      <c r="E239" s="251"/>
      <c r="F239" s="254"/>
      <c r="G239" s="254"/>
      <c r="H239" s="254"/>
      <c r="I239" s="64" t="s">
        <v>111</v>
      </c>
      <c r="J239" s="21" t="s">
        <v>301</v>
      </c>
      <c r="K239" s="124"/>
      <c r="L239" s="309"/>
    </row>
    <row r="240" spans="1:12">
      <c r="A240" s="42"/>
      <c r="B240" s="295"/>
      <c r="C240" s="264"/>
      <c r="D240" s="267"/>
      <c r="E240" s="255"/>
      <c r="F240" s="255"/>
      <c r="G240" s="255"/>
      <c r="H240" s="255"/>
      <c r="I240" s="64" t="s">
        <v>172</v>
      </c>
      <c r="J240" s="21" t="s">
        <v>301</v>
      </c>
      <c r="K240" s="124"/>
      <c r="L240" s="310"/>
    </row>
    <row r="241" spans="1:12" ht="18.75" customHeight="1">
      <c r="A241" s="42"/>
      <c r="B241" s="293" t="str">
        <f>IF($D$9 = "", "", _xlfn.CONCAT($D$9, " (", $B$9, ")"))</f>
        <v/>
      </c>
      <c r="C241" s="262" t="s">
        <v>184</v>
      </c>
      <c r="D241" s="265" t="s">
        <v>164</v>
      </c>
      <c r="E241" s="250" t="str">
        <f t="shared" ref="E241" si="34">$D$5</f>
        <v/>
      </c>
      <c r="F241" s="262" t="s">
        <v>180</v>
      </c>
      <c r="G241" s="250" t="str">
        <f>IF($D$14 = "", "", _xlfn.CONCAT($D$14, " (", $B$14, ")"))</f>
        <v/>
      </c>
      <c r="H241" s="262" t="s">
        <v>182</v>
      </c>
      <c r="I241" s="64" t="s">
        <v>170</v>
      </c>
      <c r="J241" s="21" t="s">
        <v>301</v>
      </c>
      <c r="K241" s="124"/>
      <c r="L241" s="308" t="str">
        <f>IF(OR(K241="",K242="",K243="",K244=""),"",IF(OR(K241="大",K242="大",K243="大",K244="大",K241="不明",K242="不明",K243="不明",K244="不明"),"大",IF(OR(K241="中",K242="中",K243="中",K244="中"),"中",IF(OR(K241="小",K242="小",K243="小",K244="小"),"小","無"))))</f>
        <v/>
      </c>
    </row>
    <row r="242" spans="1:12">
      <c r="A242" s="42"/>
      <c r="B242" s="294"/>
      <c r="C242" s="263"/>
      <c r="D242" s="266"/>
      <c r="E242" s="251"/>
      <c r="F242" s="254"/>
      <c r="G242" s="254"/>
      <c r="H242" s="254"/>
      <c r="I242" s="64" t="s">
        <v>177</v>
      </c>
      <c r="J242" s="21" t="s">
        <v>301</v>
      </c>
      <c r="K242" s="124"/>
      <c r="L242" s="309"/>
    </row>
    <row r="243" spans="1:12">
      <c r="A243" s="42"/>
      <c r="B243" s="294"/>
      <c r="C243" s="263"/>
      <c r="D243" s="266"/>
      <c r="E243" s="251"/>
      <c r="F243" s="254"/>
      <c r="G243" s="254"/>
      <c r="H243" s="254"/>
      <c r="I243" s="64" t="s">
        <v>111</v>
      </c>
      <c r="J243" s="21" t="s">
        <v>301</v>
      </c>
      <c r="K243" s="124"/>
      <c r="L243" s="309"/>
    </row>
    <row r="244" spans="1:12">
      <c r="A244" s="42"/>
      <c r="B244" s="295"/>
      <c r="C244" s="264"/>
      <c r="D244" s="267"/>
      <c r="E244" s="255"/>
      <c r="F244" s="255"/>
      <c r="G244" s="255"/>
      <c r="H244" s="255"/>
      <c r="I244" s="64" t="s">
        <v>172</v>
      </c>
      <c r="J244" s="21" t="s">
        <v>301</v>
      </c>
      <c r="K244" s="124"/>
      <c r="L244" s="310"/>
    </row>
    <row r="245" spans="1:12" ht="18.75" customHeight="1">
      <c r="A245" s="42"/>
      <c r="B245" s="293" t="str">
        <f>IF($D$9 = "", "", _xlfn.CONCAT($D$9, " (", $B$9, ")"))</f>
        <v/>
      </c>
      <c r="C245" s="262" t="s">
        <v>184</v>
      </c>
      <c r="D245" s="265" t="s">
        <v>164</v>
      </c>
      <c r="E245" s="250" t="str">
        <f t="shared" ref="E245" si="35">$D$5</f>
        <v/>
      </c>
      <c r="F245" s="262" t="s">
        <v>180</v>
      </c>
      <c r="G245" s="250" t="str">
        <f>IF($D$14 = "", "", _xlfn.CONCAT($D$14, " (", $B$14, ")"))</f>
        <v/>
      </c>
      <c r="H245" s="262" t="s">
        <v>183</v>
      </c>
      <c r="I245" s="64" t="s">
        <v>170</v>
      </c>
      <c r="J245" s="21" t="s">
        <v>301</v>
      </c>
      <c r="K245" s="124"/>
      <c r="L245" s="308" t="str">
        <f>IF(OR(K245="",K246="",K247="",K248=""),"",IF(OR(K245="大",K246="大",K247="大",K248="大",K245="不明",K246="不明",K247="不明",K248="不明"),"大",IF(OR(K245="中",K246="中",K247="中",K248="中"),"中",IF(OR(K245="小",K246="小",K247="小",K248="小"),"小","無"))))</f>
        <v/>
      </c>
    </row>
    <row r="246" spans="1:12">
      <c r="A246" s="42"/>
      <c r="B246" s="294"/>
      <c r="C246" s="263"/>
      <c r="D246" s="266"/>
      <c r="E246" s="251"/>
      <c r="F246" s="254"/>
      <c r="G246" s="254"/>
      <c r="H246" s="254"/>
      <c r="I246" s="64" t="s">
        <v>177</v>
      </c>
      <c r="J246" s="21" t="s">
        <v>301</v>
      </c>
      <c r="K246" s="124"/>
      <c r="L246" s="309"/>
    </row>
    <row r="247" spans="1:12">
      <c r="A247" s="42"/>
      <c r="B247" s="294"/>
      <c r="C247" s="263"/>
      <c r="D247" s="266"/>
      <c r="E247" s="251"/>
      <c r="F247" s="254"/>
      <c r="G247" s="254"/>
      <c r="H247" s="254"/>
      <c r="I247" s="64" t="s">
        <v>111</v>
      </c>
      <c r="J247" s="21" t="s">
        <v>301</v>
      </c>
      <c r="K247" s="124"/>
      <c r="L247" s="309"/>
    </row>
    <row r="248" spans="1:12">
      <c r="A248" s="42"/>
      <c r="B248" s="295"/>
      <c r="C248" s="264"/>
      <c r="D248" s="267"/>
      <c r="E248" s="255"/>
      <c r="F248" s="255"/>
      <c r="G248" s="255"/>
      <c r="H248" s="255"/>
      <c r="I248" s="64" t="s">
        <v>172</v>
      </c>
      <c r="J248" s="21" t="s">
        <v>301</v>
      </c>
      <c r="K248" s="124"/>
      <c r="L248" s="310"/>
    </row>
    <row r="249" spans="1:12" ht="18.75" customHeight="1">
      <c r="A249" s="42"/>
      <c r="B249" s="293" t="str">
        <f>IF($D$9 = "", "", _xlfn.CONCAT($D$9, " (", $B$9, ")"))</f>
        <v/>
      </c>
      <c r="C249" s="262" t="s">
        <v>184</v>
      </c>
      <c r="D249" s="265" t="s">
        <v>164</v>
      </c>
      <c r="E249" s="250" t="str">
        <f t="shared" ref="E249" si="36">$D$5</f>
        <v/>
      </c>
      <c r="F249" s="262" t="s">
        <v>180</v>
      </c>
      <c r="G249" s="250" t="str">
        <f>IF($D$15 = "", "", _xlfn.CONCAT($D$15, " (", $B$15, ")"))</f>
        <v/>
      </c>
      <c r="H249" s="262" t="s">
        <v>181</v>
      </c>
      <c r="I249" s="64" t="s">
        <v>170</v>
      </c>
      <c r="J249" s="21" t="s">
        <v>301</v>
      </c>
      <c r="K249" s="124"/>
      <c r="L249" s="308" t="str">
        <f>IF(OR(K249="",K250="",K251="",K252=""),"",IF(OR(K249="大",K250="大",K251="大",K252="大",K249="不明",K250="不明",K251="不明",K252="不明"),"大",IF(OR(K249="中",K250="中",K251="中",K252="中"),"中",IF(OR(K249="小",K250="小",K251="小",K252="小"),"小","無"))))</f>
        <v/>
      </c>
    </row>
    <row r="250" spans="1:12">
      <c r="A250" s="42"/>
      <c r="B250" s="294"/>
      <c r="C250" s="263"/>
      <c r="D250" s="266"/>
      <c r="E250" s="251"/>
      <c r="F250" s="254"/>
      <c r="G250" s="254"/>
      <c r="H250" s="254"/>
      <c r="I250" s="64" t="s">
        <v>177</v>
      </c>
      <c r="J250" s="21" t="s">
        <v>301</v>
      </c>
      <c r="K250" s="124"/>
      <c r="L250" s="309"/>
    </row>
    <row r="251" spans="1:12">
      <c r="A251" s="42"/>
      <c r="B251" s="294"/>
      <c r="C251" s="263"/>
      <c r="D251" s="266"/>
      <c r="E251" s="251"/>
      <c r="F251" s="254"/>
      <c r="G251" s="254"/>
      <c r="H251" s="254"/>
      <c r="I251" s="64" t="s">
        <v>111</v>
      </c>
      <c r="J251" s="21" t="s">
        <v>301</v>
      </c>
      <c r="K251" s="124"/>
      <c r="L251" s="309"/>
    </row>
    <row r="252" spans="1:12">
      <c r="A252" s="42"/>
      <c r="B252" s="295"/>
      <c r="C252" s="264"/>
      <c r="D252" s="267"/>
      <c r="E252" s="255"/>
      <c r="F252" s="255"/>
      <c r="G252" s="255"/>
      <c r="H252" s="255"/>
      <c r="I252" s="64" t="s">
        <v>172</v>
      </c>
      <c r="J252" s="21" t="s">
        <v>301</v>
      </c>
      <c r="K252" s="124"/>
      <c r="L252" s="310"/>
    </row>
    <row r="253" spans="1:12" ht="18.75" customHeight="1">
      <c r="A253" s="42"/>
      <c r="B253" s="293" t="str">
        <f>IF($D$9 = "", "", _xlfn.CONCAT($D$9, " (", $B$9, ")"))</f>
        <v/>
      </c>
      <c r="C253" s="262" t="s">
        <v>184</v>
      </c>
      <c r="D253" s="265" t="s">
        <v>164</v>
      </c>
      <c r="E253" s="250" t="str">
        <f t="shared" ref="E253" si="37">$D$5</f>
        <v/>
      </c>
      <c r="F253" s="262" t="s">
        <v>180</v>
      </c>
      <c r="G253" s="250" t="str">
        <f>IF($D$15 = "", "", _xlfn.CONCAT($D$15, " (", $B$15, ")"))</f>
        <v/>
      </c>
      <c r="H253" s="262" t="s">
        <v>182</v>
      </c>
      <c r="I253" s="64" t="s">
        <v>170</v>
      </c>
      <c r="J253" s="21" t="s">
        <v>301</v>
      </c>
      <c r="K253" s="124"/>
      <c r="L253" s="308" t="str">
        <f>IF(OR(K253="",K254="",K255="",K256=""),"",IF(OR(K253="大",K254="大",K255="大",K256="大",K253="不明",K254="不明",K255="不明",K256="不明"),"大",IF(OR(K253="中",K254="中",K255="中",K256="中"),"中",IF(OR(K253="小",K254="小",K255="小",K256="小"),"小","無"))))</f>
        <v/>
      </c>
    </row>
    <row r="254" spans="1:12">
      <c r="A254" s="42"/>
      <c r="B254" s="294"/>
      <c r="C254" s="263"/>
      <c r="D254" s="266"/>
      <c r="E254" s="251"/>
      <c r="F254" s="254"/>
      <c r="G254" s="254"/>
      <c r="H254" s="254"/>
      <c r="I254" s="64" t="s">
        <v>177</v>
      </c>
      <c r="J254" s="21" t="s">
        <v>301</v>
      </c>
      <c r="K254" s="124"/>
      <c r="L254" s="309"/>
    </row>
    <row r="255" spans="1:12">
      <c r="A255" s="42"/>
      <c r="B255" s="294"/>
      <c r="C255" s="263"/>
      <c r="D255" s="266"/>
      <c r="E255" s="251"/>
      <c r="F255" s="254"/>
      <c r="G255" s="254"/>
      <c r="H255" s="254"/>
      <c r="I255" s="64" t="s">
        <v>111</v>
      </c>
      <c r="J255" s="21" t="s">
        <v>301</v>
      </c>
      <c r="K255" s="124"/>
      <c r="L255" s="309"/>
    </row>
    <row r="256" spans="1:12">
      <c r="A256" s="42"/>
      <c r="B256" s="295"/>
      <c r="C256" s="264"/>
      <c r="D256" s="267"/>
      <c r="E256" s="255"/>
      <c r="F256" s="255"/>
      <c r="G256" s="255"/>
      <c r="H256" s="255"/>
      <c r="I256" s="64" t="s">
        <v>172</v>
      </c>
      <c r="J256" s="21" t="s">
        <v>301</v>
      </c>
      <c r="K256" s="124"/>
      <c r="L256" s="310"/>
    </row>
    <row r="257" spans="1:12" ht="18.75" customHeight="1">
      <c r="A257" s="42"/>
      <c r="B257" s="293" t="str">
        <f>IF($D$9 = "", "", _xlfn.CONCAT($D$9, " (", $B$9, ")"))</f>
        <v/>
      </c>
      <c r="C257" s="262" t="s">
        <v>184</v>
      </c>
      <c r="D257" s="265" t="s">
        <v>164</v>
      </c>
      <c r="E257" s="250" t="str">
        <f t="shared" ref="E257" si="38">$D$5</f>
        <v/>
      </c>
      <c r="F257" s="262" t="s">
        <v>180</v>
      </c>
      <c r="G257" s="250" t="str">
        <f>IF($D$15 = "", "", _xlfn.CONCAT($D$15, " (", $B$15, ")"))</f>
        <v/>
      </c>
      <c r="H257" s="262" t="s">
        <v>183</v>
      </c>
      <c r="I257" s="64" t="s">
        <v>170</v>
      </c>
      <c r="J257" s="21" t="s">
        <v>301</v>
      </c>
      <c r="K257" s="124"/>
      <c r="L257" s="308" t="str">
        <f>IF(OR(K257="",K258="",K259="",K260=""),"",IF(OR(K257="大",K258="大",K259="大",K260="大",K257="不明",K258="不明",K259="不明",K260="不明"),"大",IF(OR(K257="中",K258="中",K259="中",K260="中"),"中",IF(OR(K257="小",K258="小",K259="小",K260="小"),"小","無"))))</f>
        <v/>
      </c>
    </row>
    <row r="258" spans="1:12">
      <c r="A258" s="42"/>
      <c r="B258" s="294"/>
      <c r="C258" s="263"/>
      <c r="D258" s="266"/>
      <c r="E258" s="251"/>
      <c r="F258" s="254"/>
      <c r="G258" s="254"/>
      <c r="H258" s="254"/>
      <c r="I258" s="64" t="s">
        <v>177</v>
      </c>
      <c r="J258" s="21" t="s">
        <v>301</v>
      </c>
      <c r="K258" s="124"/>
      <c r="L258" s="309"/>
    </row>
    <row r="259" spans="1:12">
      <c r="A259" s="42"/>
      <c r="B259" s="294"/>
      <c r="C259" s="263"/>
      <c r="D259" s="266"/>
      <c r="E259" s="251"/>
      <c r="F259" s="254"/>
      <c r="G259" s="254"/>
      <c r="H259" s="254"/>
      <c r="I259" s="64" t="s">
        <v>111</v>
      </c>
      <c r="J259" s="21" t="s">
        <v>301</v>
      </c>
      <c r="K259" s="124"/>
      <c r="L259" s="309"/>
    </row>
    <row r="260" spans="1:12">
      <c r="A260" s="42"/>
      <c r="B260" s="295"/>
      <c r="C260" s="264"/>
      <c r="D260" s="267"/>
      <c r="E260" s="255"/>
      <c r="F260" s="255"/>
      <c r="G260" s="255"/>
      <c r="H260" s="255"/>
      <c r="I260" s="64" t="s">
        <v>172</v>
      </c>
      <c r="J260" s="21" t="s">
        <v>301</v>
      </c>
      <c r="K260" s="124"/>
      <c r="L260" s="310"/>
    </row>
    <row r="261" spans="1:12">
      <c r="K261" s="41"/>
      <c r="L261" s="41"/>
    </row>
    <row r="262" spans="1:12">
      <c r="K262" s="107" t="s">
        <v>102</v>
      </c>
      <c r="L262" s="106" t="str">
        <f>IF(COUNTIF(L177:L261, "大") &gt; 0, "大", IF(COUNTIF(L177:L261, "中") &gt; 0, "中", IF(COUNTIF(L177:L261, "小") &gt; 0, "小", IF(COUNTIF(L177:L261, "無") &gt; 0, "無", ""))))</f>
        <v/>
      </c>
    </row>
    <row r="263" spans="1:12" ht="6" customHeight="1"/>
    <row r="264" spans="1:12" ht="6" customHeight="1"/>
    <row r="265" spans="1:12" ht="19.5">
      <c r="J265" s="79"/>
    </row>
  </sheetData>
  <mergeCells count="399">
    <mergeCell ref="C79:I79"/>
    <mergeCell ref="B49:B52"/>
    <mergeCell ref="H49:H52"/>
    <mergeCell ref="G49:G52"/>
    <mergeCell ref="E53:E56"/>
    <mergeCell ref="F53:F56"/>
    <mergeCell ref="G53:G56"/>
    <mergeCell ref="G57:G60"/>
    <mergeCell ref="B53:B56"/>
    <mergeCell ref="C53:C56"/>
    <mergeCell ref="D53:D56"/>
    <mergeCell ref="B57:B60"/>
    <mergeCell ref="C57:C60"/>
    <mergeCell ref="D57:D60"/>
    <mergeCell ref="H61:H64"/>
    <mergeCell ref="H65:H68"/>
    <mergeCell ref="G61:G64"/>
    <mergeCell ref="G65:G68"/>
    <mergeCell ref="H69:H72"/>
    <mergeCell ref="B5:C5"/>
    <mergeCell ref="B6:C6"/>
    <mergeCell ref="B7:C7"/>
    <mergeCell ref="B8:C8"/>
    <mergeCell ref="B9:C9"/>
    <mergeCell ref="B10:C10"/>
    <mergeCell ref="B11:C11"/>
    <mergeCell ref="B12:C12"/>
    <mergeCell ref="B13:C13"/>
    <mergeCell ref="M49:M52"/>
    <mergeCell ref="B149:B152"/>
    <mergeCell ref="C149:C152"/>
    <mergeCell ref="D149:D152"/>
    <mergeCell ref="H153:H156"/>
    <mergeCell ref="B157:B160"/>
    <mergeCell ref="C157:C160"/>
    <mergeCell ref="D157:D160"/>
    <mergeCell ref="E157:E160"/>
    <mergeCell ref="F157:F160"/>
    <mergeCell ref="M53:M56"/>
    <mergeCell ref="M57:M60"/>
    <mergeCell ref="M61:M64"/>
    <mergeCell ref="M65:M68"/>
    <mergeCell ref="M69:M72"/>
    <mergeCell ref="C49:C52"/>
    <mergeCell ref="D49:D52"/>
    <mergeCell ref="B61:B64"/>
    <mergeCell ref="C61:C64"/>
    <mergeCell ref="D61:D64"/>
    <mergeCell ref="E61:E64"/>
    <mergeCell ref="F61:F64"/>
    <mergeCell ref="G89:G92"/>
    <mergeCell ref="G69:G72"/>
    <mergeCell ref="C84:I84"/>
    <mergeCell ref="C86:I86"/>
    <mergeCell ref="B153:B156"/>
    <mergeCell ref="E149:E152"/>
    <mergeCell ref="F149:F152"/>
    <mergeCell ref="G149:G152"/>
    <mergeCell ref="H89:H92"/>
    <mergeCell ref="G93:G96"/>
    <mergeCell ref="H93:H96"/>
    <mergeCell ref="F89:F92"/>
    <mergeCell ref="B93:B96"/>
    <mergeCell ref="E93:E96"/>
    <mergeCell ref="F93:F96"/>
    <mergeCell ref="C130:I130"/>
    <mergeCell ref="E113:E116"/>
    <mergeCell ref="F113:F116"/>
    <mergeCell ref="B141:B144"/>
    <mergeCell ref="G113:G116"/>
    <mergeCell ref="H113:H116"/>
    <mergeCell ref="G133:G136"/>
    <mergeCell ref="F109:F112"/>
    <mergeCell ref="B113:B116"/>
    <mergeCell ref="C113:C116"/>
    <mergeCell ref="D113:D116"/>
    <mergeCell ref="C123:I123"/>
    <mergeCell ref="C128:I128"/>
    <mergeCell ref="H109:H112"/>
    <mergeCell ref="G109:G112"/>
    <mergeCell ref="G157:G160"/>
    <mergeCell ref="H157:H160"/>
    <mergeCell ref="H149:H152"/>
    <mergeCell ref="G137:G140"/>
    <mergeCell ref="H137:H140"/>
    <mergeCell ref="E145:E148"/>
    <mergeCell ref="F145:F148"/>
    <mergeCell ref="C153:C156"/>
    <mergeCell ref="D153:D156"/>
    <mergeCell ref="E153:E156"/>
    <mergeCell ref="F153:F156"/>
    <mergeCell ref="G153:G156"/>
    <mergeCell ref="C141:C144"/>
    <mergeCell ref="D141:D144"/>
    <mergeCell ref="H145:H148"/>
    <mergeCell ref="G145:G148"/>
    <mergeCell ref="H133:H136"/>
    <mergeCell ref="G141:G144"/>
    <mergeCell ref="H141:H144"/>
    <mergeCell ref="B145:B148"/>
    <mergeCell ref="C145:C148"/>
    <mergeCell ref="D145:D148"/>
    <mergeCell ref="B133:B136"/>
    <mergeCell ref="B137:B140"/>
    <mergeCell ref="C137:C140"/>
    <mergeCell ref="D137:D140"/>
    <mergeCell ref="E137:E140"/>
    <mergeCell ref="F137:F140"/>
    <mergeCell ref="C133:C136"/>
    <mergeCell ref="D133:D136"/>
    <mergeCell ref="E133:E136"/>
    <mergeCell ref="F133:F136"/>
    <mergeCell ref="E141:E144"/>
    <mergeCell ref="F141:F144"/>
    <mergeCell ref="B89:B92"/>
    <mergeCell ref="C89:C92"/>
    <mergeCell ref="D89:D92"/>
    <mergeCell ref="E89:E92"/>
    <mergeCell ref="C93:C96"/>
    <mergeCell ref="D93:D96"/>
    <mergeCell ref="B109:B112"/>
    <mergeCell ref="C109:C112"/>
    <mergeCell ref="D109:D112"/>
    <mergeCell ref="E109:E112"/>
    <mergeCell ref="B101:B104"/>
    <mergeCell ref="C101:C104"/>
    <mergeCell ref="D101:D104"/>
    <mergeCell ref="E101:E104"/>
    <mergeCell ref="C105:C108"/>
    <mergeCell ref="F101:F104"/>
    <mergeCell ref="D105:D108"/>
    <mergeCell ref="E105:E108"/>
    <mergeCell ref="F105:F108"/>
    <mergeCell ref="B105:B108"/>
    <mergeCell ref="H97:H100"/>
    <mergeCell ref="B97:B100"/>
    <mergeCell ref="C97:C100"/>
    <mergeCell ref="D97:D100"/>
    <mergeCell ref="E97:E100"/>
    <mergeCell ref="F97:F100"/>
    <mergeCell ref="G97:G100"/>
    <mergeCell ref="G101:G104"/>
    <mergeCell ref="H101:H104"/>
    <mergeCell ref="G105:G108"/>
    <mergeCell ref="H105:H108"/>
    <mergeCell ref="E41:E44"/>
    <mergeCell ref="B14:C14"/>
    <mergeCell ref="B69:B72"/>
    <mergeCell ref="C69:C72"/>
    <mergeCell ref="D69:D72"/>
    <mergeCell ref="E69:E72"/>
    <mergeCell ref="F69:F72"/>
    <mergeCell ref="B65:B68"/>
    <mergeCell ref="C65:C68"/>
    <mergeCell ref="D65:D68"/>
    <mergeCell ref="E65:E68"/>
    <mergeCell ref="F65:F68"/>
    <mergeCell ref="B15:C15"/>
    <mergeCell ref="B16:C16"/>
    <mergeCell ref="C19:I19"/>
    <mergeCell ref="C29:I29"/>
    <mergeCell ref="C34:I34"/>
    <mergeCell ref="C38:I38"/>
    <mergeCell ref="C36:I36"/>
    <mergeCell ref="H41:H44"/>
    <mergeCell ref="H45:H48"/>
    <mergeCell ref="D12:H12"/>
    <mergeCell ref="D13:H13"/>
    <mergeCell ref="D15:H15"/>
    <mergeCell ref="D16:H16"/>
    <mergeCell ref="D14:H14"/>
    <mergeCell ref="J40:K40"/>
    <mergeCell ref="H53:H56"/>
    <mergeCell ref="H57:H60"/>
    <mergeCell ref="E49:E52"/>
    <mergeCell ref="F49:F52"/>
    <mergeCell ref="G41:G44"/>
    <mergeCell ref="G45:G48"/>
    <mergeCell ref="E57:E60"/>
    <mergeCell ref="F57:F60"/>
    <mergeCell ref="B31:I31"/>
    <mergeCell ref="B45:B48"/>
    <mergeCell ref="C45:C48"/>
    <mergeCell ref="D45:D48"/>
    <mergeCell ref="E45:E48"/>
    <mergeCell ref="F45:F48"/>
    <mergeCell ref="F41:F44"/>
    <mergeCell ref="B41:B44"/>
    <mergeCell ref="C41:C44"/>
    <mergeCell ref="D41:D44"/>
    <mergeCell ref="B177:B180"/>
    <mergeCell ref="C177:C180"/>
    <mergeCell ref="D177:D180"/>
    <mergeCell ref="E177:E180"/>
    <mergeCell ref="F177:F180"/>
    <mergeCell ref="G177:G180"/>
    <mergeCell ref="H177:H180"/>
    <mergeCell ref="C167:I167"/>
    <mergeCell ref="C172:I172"/>
    <mergeCell ref="C174:I174"/>
    <mergeCell ref="B189:B192"/>
    <mergeCell ref="C189:C192"/>
    <mergeCell ref="D189:D192"/>
    <mergeCell ref="E189:E192"/>
    <mergeCell ref="F189:F192"/>
    <mergeCell ref="G189:G192"/>
    <mergeCell ref="H189:H192"/>
    <mergeCell ref="B201:B204"/>
    <mergeCell ref="C201:C204"/>
    <mergeCell ref="D201:D204"/>
    <mergeCell ref="E201:E204"/>
    <mergeCell ref="F201:F204"/>
    <mergeCell ref="G201:G204"/>
    <mergeCell ref="H201:H204"/>
    <mergeCell ref="B193:B196"/>
    <mergeCell ref="C193:C196"/>
    <mergeCell ref="D193:D196"/>
    <mergeCell ref="E193:E196"/>
    <mergeCell ref="F193:F196"/>
    <mergeCell ref="G193:G196"/>
    <mergeCell ref="H193:H196"/>
    <mergeCell ref="B197:B200"/>
    <mergeCell ref="C197:C200"/>
    <mergeCell ref="D197:D200"/>
    <mergeCell ref="B225:B228"/>
    <mergeCell ref="C225:C228"/>
    <mergeCell ref="D225:D228"/>
    <mergeCell ref="E225:E228"/>
    <mergeCell ref="F225:F228"/>
    <mergeCell ref="G225:G228"/>
    <mergeCell ref="H225:H228"/>
    <mergeCell ref="B221:B224"/>
    <mergeCell ref="C221:C224"/>
    <mergeCell ref="D221:D224"/>
    <mergeCell ref="E221:E224"/>
    <mergeCell ref="F221:F224"/>
    <mergeCell ref="G221:G224"/>
    <mergeCell ref="H221:H224"/>
    <mergeCell ref="B237:B240"/>
    <mergeCell ref="C237:C240"/>
    <mergeCell ref="D237:D240"/>
    <mergeCell ref="E237:E240"/>
    <mergeCell ref="F237:F240"/>
    <mergeCell ref="G237:G240"/>
    <mergeCell ref="H237:H240"/>
    <mergeCell ref="B249:B252"/>
    <mergeCell ref="C249:C252"/>
    <mergeCell ref="D249:D252"/>
    <mergeCell ref="E249:E252"/>
    <mergeCell ref="F249:F252"/>
    <mergeCell ref="G249:G252"/>
    <mergeCell ref="H249:H252"/>
    <mergeCell ref="B241:B244"/>
    <mergeCell ref="C241:C244"/>
    <mergeCell ref="D241:D244"/>
    <mergeCell ref="E241:E244"/>
    <mergeCell ref="F241:F244"/>
    <mergeCell ref="G241:G244"/>
    <mergeCell ref="H241:H244"/>
    <mergeCell ref="B181:B184"/>
    <mergeCell ref="C181:C184"/>
    <mergeCell ref="D181:D184"/>
    <mergeCell ref="E181:E184"/>
    <mergeCell ref="F181:F184"/>
    <mergeCell ref="G181:G184"/>
    <mergeCell ref="H181:H184"/>
    <mergeCell ref="B185:B188"/>
    <mergeCell ref="C185:C188"/>
    <mergeCell ref="D185:D188"/>
    <mergeCell ref="E185:E188"/>
    <mergeCell ref="F185:F188"/>
    <mergeCell ref="G185:G188"/>
    <mergeCell ref="H185:H188"/>
    <mergeCell ref="E197:E200"/>
    <mergeCell ref="F197:F200"/>
    <mergeCell ref="G197:G200"/>
    <mergeCell ref="H197:H200"/>
    <mergeCell ref="B205:B208"/>
    <mergeCell ref="C205:C208"/>
    <mergeCell ref="D205:D208"/>
    <mergeCell ref="E205:E208"/>
    <mergeCell ref="F205:F208"/>
    <mergeCell ref="G205:G208"/>
    <mergeCell ref="H205:H208"/>
    <mergeCell ref="B209:B212"/>
    <mergeCell ref="C209:C212"/>
    <mergeCell ref="D209:D212"/>
    <mergeCell ref="E209:E212"/>
    <mergeCell ref="F209:F212"/>
    <mergeCell ref="G209:G212"/>
    <mergeCell ref="H209:H212"/>
    <mergeCell ref="B217:B220"/>
    <mergeCell ref="C217:C220"/>
    <mergeCell ref="D217:D220"/>
    <mergeCell ref="E217:E220"/>
    <mergeCell ref="F217:F220"/>
    <mergeCell ref="G217:G220"/>
    <mergeCell ref="H217:H220"/>
    <mergeCell ref="B213:B216"/>
    <mergeCell ref="C213:C216"/>
    <mergeCell ref="D213:D216"/>
    <mergeCell ref="E213:E216"/>
    <mergeCell ref="F213:F216"/>
    <mergeCell ref="G213:G216"/>
    <mergeCell ref="H213:H216"/>
    <mergeCell ref="E229:E232"/>
    <mergeCell ref="F229:F232"/>
    <mergeCell ref="G229:G232"/>
    <mergeCell ref="H229:H232"/>
    <mergeCell ref="B233:B236"/>
    <mergeCell ref="C233:C236"/>
    <mergeCell ref="D233:D236"/>
    <mergeCell ref="E233:E236"/>
    <mergeCell ref="F233:F236"/>
    <mergeCell ref="G233:G236"/>
    <mergeCell ref="H233:H236"/>
    <mergeCell ref="B229:B232"/>
    <mergeCell ref="C229:C232"/>
    <mergeCell ref="M41:M44"/>
    <mergeCell ref="M45:M48"/>
    <mergeCell ref="B257:B260"/>
    <mergeCell ref="C257:C260"/>
    <mergeCell ref="D257:D260"/>
    <mergeCell ref="E257:E260"/>
    <mergeCell ref="F257:F260"/>
    <mergeCell ref="G257:G260"/>
    <mergeCell ref="H257:H260"/>
    <mergeCell ref="B245:B248"/>
    <mergeCell ref="C245:C248"/>
    <mergeCell ref="D245:D248"/>
    <mergeCell ref="E245:E248"/>
    <mergeCell ref="F245:F248"/>
    <mergeCell ref="G245:G248"/>
    <mergeCell ref="H245:H248"/>
    <mergeCell ref="B253:B256"/>
    <mergeCell ref="C253:C256"/>
    <mergeCell ref="D253:D256"/>
    <mergeCell ref="E253:E256"/>
    <mergeCell ref="F253:F256"/>
    <mergeCell ref="G253:G256"/>
    <mergeCell ref="H253:H256"/>
    <mergeCell ref="D229:D232"/>
    <mergeCell ref="A2:C2"/>
    <mergeCell ref="L89:L92"/>
    <mergeCell ref="L93:L96"/>
    <mergeCell ref="L97:L100"/>
    <mergeCell ref="L101:L104"/>
    <mergeCell ref="L105:L108"/>
    <mergeCell ref="L109:L112"/>
    <mergeCell ref="L113:L116"/>
    <mergeCell ref="I41:I44"/>
    <mergeCell ref="I45:I48"/>
    <mergeCell ref="I49:I52"/>
    <mergeCell ref="I53:I56"/>
    <mergeCell ref="I57:I60"/>
    <mergeCell ref="I61:I64"/>
    <mergeCell ref="I65:I68"/>
    <mergeCell ref="I69:I72"/>
    <mergeCell ref="I88:J88"/>
    <mergeCell ref="D5:H5"/>
    <mergeCell ref="D6:H6"/>
    <mergeCell ref="D7:H7"/>
    <mergeCell ref="D8:H8"/>
    <mergeCell ref="D9:H9"/>
    <mergeCell ref="D10:H10"/>
    <mergeCell ref="D11:H11"/>
    <mergeCell ref="L205:L208"/>
    <mergeCell ref="L209:L212"/>
    <mergeCell ref="L141:L144"/>
    <mergeCell ref="L145:L148"/>
    <mergeCell ref="L149:L152"/>
    <mergeCell ref="L153:L156"/>
    <mergeCell ref="L157:L160"/>
    <mergeCell ref="L133:L136"/>
    <mergeCell ref="L137:L140"/>
    <mergeCell ref="B81:I81"/>
    <mergeCell ref="B125:I125"/>
    <mergeCell ref="B169:I169"/>
    <mergeCell ref="I132:J132"/>
    <mergeCell ref="I176:J176"/>
    <mergeCell ref="L249:L252"/>
    <mergeCell ref="L253:L256"/>
    <mergeCell ref="L257:L260"/>
    <mergeCell ref="L213:L216"/>
    <mergeCell ref="L217:L220"/>
    <mergeCell ref="L221:L224"/>
    <mergeCell ref="L225:L228"/>
    <mergeCell ref="L229:L232"/>
    <mergeCell ref="L233:L236"/>
    <mergeCell ref="L237:L240"/>
    <mergeCell ref="L241:L244"/>
    <mergeCell ref="L245:L248"/>
    <mergeCell ref="L177:L180"/>
    <mergeCell ref="L181:L184"/>
    <mergeCell ref="L185:L188"/>
    <mergeCell ref="L189:L192"/>
    <mergeCell ref="L193:L196"/>
    <mergeCell ref="L197:L200"/>
    <mergeCell ref="L201:L204"/>
  </mergeCells>
  <phoneticPr fontId="1"/>
  <conditionalFormatting sqref="D2">
    <cfRule type="containsText" dxfId="5" priority="1" operator="containsText" text="入力不要">
      <formula>NOT(ISERROR(SEARCH("入力不要",D2)))</formula>
    </cfRule>
    <cfRule type="containsText" dxfId="4" priority="2" operator="containsText" text="入力済">
      <formula>NOT(ISERROR(SEARCH("入力済",D2)))</formula>
    </cfRule>
    <cfRule type="containsText" dxfId="3" priority="3" operator="containsText" text="未入力">
      <formula>NOT(ISERROR(SEARCH("未入力",D2)))</formula>
    </cfRule>
  </conditionalFormatting>
  <dataValidations disablePrompts="1" count="2">
    <dataValidation type="list" allowBlank="1" showInputMessage="1" sqref="K133:K160 L41:L72 K89:K116 K177:K260" xr:uid="{41430A7E-7D64-4965-AF50-864C6E6C79E0}">
      <formula1>"大,中,小,無"</formula1>
    </dataValidation>
    <dataValidation allowBlank="1" showInputMessage="1" sqref="K41:K72 J89:J116 J133:J160 J177:J260" xr:uid="{315E4D01-89C1-46B9-AF53-8ED4BB4D1C71}"/>
  </dataValidations>
  <hyperlinks>
    <hyperlink ref="L39" location="'参考. 影響度の算定基準'!A1" display="参考. 影響度の算定基準" xr:uid="{556193DB-59E6-4CC1-82D1-FEC504608EA5}"/>
    <hyperlink ref="L87" location="'参考. 影響度の算定基準'!A1" display="参考. 影響度の算定基準" xr:uid="{72F67D37-9099-4329-BF6C-074D08A72E38}"/>
    <hyperlink ref="L131" location="'参考. 影響度の算定基準'!A1" display="参考. 影響度の算定基準" xr:uid="{27D3C05D-07D1-41F9-9233-0A717B325DA1}"/>
    <hyperlink ref="L175" location="'参考. 影響度の算定基準'!A1" display="参考. 影響度の算定基準" xr:uid="{98F8C285-1F04-4872-9336-80231C324E38}"/>
    <hyperlink ref="C21" location="'参考)IV-3. AIセキュリティの分析事例'!A3" display="ローン審査AI" xr:uid="{2B94ABA5-25A2-4619-8668-9991D027A4BE}"/>
    <hyperlink ref="C22" location="'参考)IV-3. AIセキュリティの分析事例'!A202" display="農業団体における農作物の選別AI" xr:uid="{44B7C6C6-CB9D-48B8-ADAD-CFD6D1F11702}"/>
    <hyperlink ref="C23" location="'参考)IV-3. AIセキュリティの分析事例'!A401" display="生成AI型チャットによる社内人事QAAIシステム" xr:uid="{9F25D5A6-C34D-4298-9AEF-215031FCB8C1}"/>
    <hyperlink ref="C24" location="'参考)IV-3. AIセキュリティの分析事例'!A600" display="店舗内不審行動検知AI" xr:uid="{A1A4177F-6A53-4DAE-8826-FEEFF873C5A8}"/>
  </hyperlinks>
  <pageMargins left="0.7" right="0.7" top="0.75" bottom="0.75" header="0.3" footer="0.3"/>
  <pageSetup paperSize="9" orientation="portrait" r:id="rId1"/>
  <headerFooter>
    <oddFooter>&amp;LFujitsu Restricted&amp;R©2024 Fujitsu Limited</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8B3C0-9923-43A7-8E6A-2E3F29FAEDD7}">
  <dimension ref="A1:Q457"/>
  <sheetViews>
    <sheetView zoomScaleNormal="100" workbookViewId="0"/>
  </sheetViews>
  <sheetFormatPr defaultColWidth="9" defaultRowHeight="15.75"/>
  <cols>
    <col min="1" max="1" width="4.625" style="9" customWidth="1"/>
    <col min="2" max="2" width="15.625" style="9" customWidth="1"/>
    <col min="3" max="3" width="25.625" style="9" customWidth="1"/>
    <col min="4" max="7" width="15.625" style="9" customWidth="1"/>
    <col min="8" max="9" width="25.625" style="9" customWidth="1"/>
    <col min="10" max="10" width="29.125" style="9" customWidth="1"/>
    <col min="11" max="11" width="25.625" style="9" customWidth="1"/>
    <col min="12" max="13" width="10.625" style="9" customWidth="1"/>
    <col min="14" max="14" width="11.375" style="9" customWidth="1"/>
    <col min="15" max="15" width="11.125" style="9" customWidth="1"/>
    <col min="16" max="18" width="9" style="9"/>
    <col min="19" max="19" width="18.125" style="9" customWidth="1"/>
    <col min="20" max="16384" width="9" style="9"/>
  </cols>
  <sheetData>
    <row r="1" spans="1:10" ht="17.25" thickBot="1">
      <c r="J1" s="34" t="s">
        <v>953</v>
      </c>
    </row>
    <row r="2" spans="1:10" ht="22.5" thickTop="1" thickBot="1">
      <c r="A2" s="216" t="s">
        <v>185</v>
      </c>
      <c r="B2" s="318"/>
      <c r="C2" s="318"/>
      <c r="D2" s="57" t="str">
        <f>IF(OR(L102="", M190="", L234="", L278="", L322="", L366="", L410="", L454=""), "未入力", "入力済")</f>
        <v>未入力</v>
      </c>
      <c r="E2" s="37" t="s">
        <v>59</v>
      </c>
      <c r="F2" s="10"/>
    </row>
    <row r="3" spans="1:10" ht="16.5" thickTop="1">
      <c r="B3" s="8"/>
    </row>
    <row r="4" spans="1:10" ht="17.25" thickBot="1">
      <c r="B4" s="37" t="s">
        <v>60</v>
      </c>
    </row>
    <row r="5" spans="1:10" ht="18.75">
      <c r="B5" s="269" t="s">
        <v>61</v>
      </c>
      <c r="C5" s="270"/>
      <c r="D5" s="288" t="str">
        <f>IF('III. AIシステムの仕様情報'!C7="","",'III. AIシステムの仕様情報'!C7)</f>
        <v/>
      </c>
      <c r="E5" s="288"/>
      <c r="F5" s="288"/>
      <c r="G5" s="288"/>
      <c r="H5" s="289"/>
      <c r="J5" s="108" t="s">
        <v>33</v>
      </c>
    </row>
    <row r="6" spans="1:10" ht="18.75">
      <c r="B6" s="271" t="s">
        <v>62</v>
      </c>
      <c r="C6" s="272"/>
      <c r="D6" s="284" t="str">
        <f>IF('III. AIシステムの仕様情報'!C19="","",'III. AIシステムの仕様情報'!C19)</f>
        <v>から</v>
      </c>
      <c r="E6" s="284"/>
      <c r="F6" s="284"/>
      <c r="G6" s="284"/>
      <c r="H6" s="285"/>
      <c r="J6" s="109" t="s">
        <v>34</v>
      </c>
    </row>
    <row r="7" spans="1:10" ht="18.75">
      <c r="B7" s="271" t="s">
        <v>63</v>
      </c>
      <c r="C7" s="272"/>
      <c r="D7" s="284" t="str">
        <f>IF('III. AIシステムの仕様情報'!C23="","",'III. AIシステムの仕様情報'!C23)</f>
        <v>からことができない</v>
      </c>
      <c r="E7" s="284"/>
      <c r="F7" s="284"/>
      <c r="G7" s="284"/>
      <c r="H7" s="285"/>
      <c r="J7" s="110" t="s">
        <v>36</v>
      </c>
    </row>
    <row r="8" spans="1:10" ht="18.75">
      <c r="B8" s="271" t="s">
        <v>64</v>
      </c>
      <c r="C8" s="272"/>
      <c r="D8" s="284" t="str">
        <f>IF('III. AIシステムの仕様情報'!C29="","",'III. AIシステムの仕様情報'!C29)</f>
        <v/>
      </c>
      <c r="E8" s="284"/>
      <c r="F8" s="284"/>
      <c r="G8" s="284"/>
      <c r="H8" s="285"/>
    </row>
    <row r="9" spans="1:10" ht="18.75">
      <c r="B9" s="271" t="s">
        <v>65</v>
      </c>
      <c r="C9" s="272"/>
      <c r="D9" s="284" t="str">
        <f>IF('III. AIシステムの仕様情報'!C33="","",'III. AIシステムの仕様情報'!C33)</f>
        <v/>
      </c>
      <c r="E9" s="284"/>
      <c r="F9" s="284"/>
      <c r="G9" s="284"/>
      <c r="H9" s="285"/>
    </row>
    <row r="10" spans="1:10" ht="18.75">
      <c r="B10" s="271" t="s">
        <v>66</v>
      </c>
      <c r="C10" s="272"/>
      <c r="D10" s="284" t="str">
        <f>IF('III. AIシステムの仕様情報'!C37="","",'III. AIシステムの仕様情報'!C37)</f>
        <v/>
      </c>
      <c r="E10" s="284"/>
      <c r="F10" s="284"/>
      <c r="G10" s="284"/>
      <c r="H10" s="285"/>
    </row>
    <row r="11" spans="1:10" ht="18.75">
      <c r="B11" s="271" t="s">
        <v>67</v>
      </c>
      <c r="C11" s="272"/>
      <c r="D11" s="284" t="str">
        <f>IF('III. AIシステムの仕様情報'!C41="","",'III. AIシステムの仕様情報'!C41)</f>
        <v/>
      </c>
      <c r="E11" s="284"/>
      <c r="F11" s="284"/>
      <c r="G11" s="284"/>
      <c r="H11" s="285"/>
    </row>
    <row r="12" spans="1:10" ht="18.75">
      <c r="B12" s="271" t="s">
        <v>68</v>
      </c>
      <c r="C12" s="272"/>
      <c r="D12" s="284" t="str">
        <f>IF('III. AIシステムの仕様情報'!C49="","",'III. AIシステムの仕様情報'!C49)</f>
        <v/>
      </c>
      <c r="E12" s="284"/>
      <c r="F12" s="284"/>
      <c r="G12" s="284"/>
      <c r="H12" s="285"/>
    </row>
    <row r="13" spans="1:10" ht="18.75">
      <c r="B13" s="271" t="s">
        <v>69</v>
      </c>
      <c r="C13" s="272"/>
      <c r="D13" s="284" t="str">
        <f>IF('III. AIシステムの仕様情報'!C45="","",'III. AIシステムの仕様情報'!C45)</f>
        <v/>
      </c>
      <c r="E13" s="284"/>
      <c r="F13" s="284"/>
      <c r="G13" s="284"/>
      <c r="H13" s="285"/>
    </row>
    <row r="14" spans="1:10" ht="18.75">
      <c r="B14" s="271" t="s">
        <v>70</v>
      </c>
      <c r="C14" s="272"/>
      <c r="D14" s="284" t="str">
        <f>IF('III. AIシステムの仕様情報'!C53="","",'III. AIシステムの仕様情報'!C53)</f>
        <v/>
      </c>
      <c r="E14" s="284"/>
      <c r="F14" s="284"/>
      <c r="G14" s="284"/>
      <c r="H14" s="285"/>
    </row>
    <row r="15" spans="1:10" ht="18.75">
      <c r="B15" s="271" t="s">
        <v>54</v>
      </c>
      <c r="C15" s="272"/>
      <c r="D15" s="284" t="str">
        <f>IF('III. AIシステムの仕様情報'!C57="","",'III. AIシステムの仕様情報'!C57)</f>
        <v/>
      </c>
      <c r="E15" s="284"/>
      <c r="F15" s="284"/>
      <c r="G15" s="284"/>
      <c r="H15" s="285"/>
    </row>
    <row r="16" spans="1:10" ht="19.5" thickBot="1">
      <c r="B16" s="273" t="s">
        <v>71</v>
      </c>
      <c r="C16" s="274"/>
      <c r="D16" s="286" t="str">
        <f>IF('III. AIシステムの仕様情報'!C61="","",'III. AIシステムの仕様情報'!C61)</f>
        <v/>
      </c>
      <c r="E16" s="286"/>
      <c r="F16" s="286"/>
      <c r="G16" s="286"/>
      <c r="H16" s="287"/>
    </row>
    <row r="18" spans="1:17" ht="17.25" thickBot="1">
      <c r="B18" s="37" t="s">
        <v>72</v>
      </c>
    </row>
    <row r="19" spans="1:17" ht="294.75" customHeight="1" thickBot="1">
      <c r="C19" s="242" t="s">
        <v>885</v>
      </c>
      <c r="D19" s="243"/>
      <c r="E19" s="243"/>
      <c r="F19" s="243"/>
      <c r="G19" s="243"/>
      <c r="H19" s="243"/>
      <c r="I19" s="244"/>
    </row>
    <row r="20" spans="1:17">
      <c r="C20" s="8"/>
    </row>
    <row r="21" spans="1:17" ht="16.5">
      <c r="B21" s="37" t="s">
        <v>73</v>
      </c>
      <c r="C21" s="38" t="s">
        <v>74</v>
      </c>
      <c r="G21" s="15"/>
      <c r="H21" s="15"/>
    </row>
    <row r="22" spans="1:17">
      <c r="C22" s="10" t="s">
        <v>727</v>
      </c>
      <c r="E22" s="14"/>
      <c r="F22" s="14"/>
      <c r="G22" s="15"/>
      <c r="H22" s="15"/>
    </row>
    <row r="23" spans="1:17">
      <c r="C23" s="10" t="s">
        <v>76</v>
      </c>
      <c r="E23" s="14"/>
      <c r="F23" s="14"/>
      <c r="G23" s="15"/>
      <c r="H23" s="15"/>
    </row>
    <row r="24" spans="1:17">
      <c r="C24" s="10" t="s">
        <v>726</v>
      </c>
      <c r="E24" s="14"/>
      <c r="F24" s="14"/>
      <c r="G24" s="15"/>
      <c r="H24" s="15"/>
    </row>
    <row r="26" spans="1:17" ht="19.5">
      <c r="A26" s="43"/>
      <c r="B26" s="44" t="s">
        <v>186</v>
      </c>
      <c r="C26" s="43"/>
      <c r="D26" s="49"/>
    </row>
    <row r="27" spans="1:17">
      <c r="A27" s="42"/>
      <c r="D27" s="8"/>
    </row>
    <row r="28" spans="1:17" ht="17.25" thickBot="1">
      <c r="A28" s="42"/>
      <c r="B28" s="37" t="s">
        <v>78</v>
      </c>
    </row>
    <row r="29" spans="1:17" ht="60" customHeight="1" thickBot="1">
      <c r="A29" s="42"/>
      <c r="C29" s="282" t="s">
        <v>187</v>
      </c>
      <c r="D29" s="326"/>
      <c r="E29" s="326"/>
      <c r="F29" s="326"/>
      <c r="G29" s="326"/>
      <c r="H29" s="326"/>
      <c r="I29" s="327"/>
      <c r="J29" s="12"/>
      <c r="K29" s="12"/>
      <c r="L29" s="12"/>
      <c r="M29" s="12"/>
      <c r="N29" s="12"/>
      <c r="O29" s="12"/>
      <c r="P29" s="12"/>
      <c r="Q29" s="12"/>
    </row>
    <row r="30" spans="1:17">
      <c r="A30" s="42"/>
      <c r="D30" s="12"/>
      <c r="E30" s="12"/>
      <c r="F30" s="12"/>
      <c r="G30" s="12"/>
      <c r="H30" s="12"/>
      <c r="I30" s="12"/>
      <c r="J30" s="12"/>
      <c r="K30" s="12"/>
      <c r="L30" s="12"/>
      <c r="M30" s="12"/>
      <c r="N30" s="12"/>
      <c r="O30" s="12"/>
      <c r="P30" s="12"/>
      <c r="Q30" s="12"/>
    </row>
    <row r="31" spans="1:17" ht="39.950000000000003" customHeight="1">
      <c r="A31" s="42"/>
      <c r="B31" s="227" t="s">
        <v>79</v>
      </c>
      <c r="C31" s="228"/>
      <c r="D31" s="228"/>
      <c r="E31" s="228"/>
      <c r="F31" s="228"/>
      <c r="G31" s="228"/>
      <c r="H31" s="228"/>
      <c r="I31" s="228"/>
      <c r="J31" s="1"/>
      <c r="K31" s="1"/>
      <c r="L31" s="1"/>
      <c r="M31" s="1"/>
      <c r="N31" s="1"/>
      <c r="O31" s="1"/>
      <c r="P31" s="1"/>
    </row>
    <row r="32" spans="1:17" customFormat="1" ht="18.75">
      <c r="A32" s="45"/>
      <c r="B32" s="9"/>
    </row>
    <row r="33" spans="1:12" customFormat="1" ht="19.5" thickBot="1">
      <c r="A33" s="45"/>
      <c r="B33" s="37" t="s">
        <v>81</v>
      </c>
    </row>
    <row r="34" spans="1:12" ht="150" customHeight="1" thickBot="1">
      <c r="A34" s="42"/>
      <c r="C34" s="242" t="s">
        <v>742</v>
      </c>
      <c r="D34" s="246"/>
      <c r="E34" s="246"/>
      <c r="F34" s="246"/>
      <c r="G34" s="246"/>
      <c r="H34" s="246"/>
      <c r="I34" s="247"/>
    </row>
    <row r="35" spans="1:12" customFormat="1" ht="19.5" thickBot="1">
      <c r="A35" s="45"/>
      <c r="B35" s="37" t="s">
        <v>82</v>
      </c>
    </row>
    <row r="36" spans="1:12" ht="51" customHeight="1" thickBot="1">
      <c r="A36" s="42"/>
      <c r="C36" s="242" t="s">
        <v>874</v>
      </c>
      <c r="D36" s="246"/>
      <c r="E36" s="246"/>
      <c r="F36" s="246"/>
      <c r="G36" s="246"/>
      <c r="H36" s="246"/>
      <c r="I36" s="247"/>
    </row>
    <row r="37" spans="1:12">
      <c r="A37" s="42"/>
      <c r="L37" s="18" t="s">
        <v>83</v>
      </c>
    </row>
    <row r="38" spans="1:12" ht="31.5">
      <c r="A38" s="42"/>
      <c r="B38" s="60" t="s">
        <v>84</v>
      </c>
      <c r="C38" s="60" t="s">
        <v>85</v>
      </c>
      <c r="D38" s="60" t="s">
        <v>121</v>
      </c>
      <c r="E38" s="60" t="s">
        <v>87</v>
      </c>
      <c r="F38" s="60" t="s">
        <v>122</v>
      </c>
      <c r="G38" s="60" t="s">
        <v>89</v>
      </c>
      <c r="H38" s="60" t="s">
        <v>90</v>
      </c>
      <c r="I38" s="319" t="s">
        <v>92</v>
      </c>
      <c r="J38" s="320"/>
      <c r="K38" s="59" t="s">
        <v>93</v>
      </c>
      <c r="L38" s="60" t="s">
        <v>94</v>
      </c>
    </row>
    <row r="39" spans="1:12" ht="23.25" customHeight="1">
      <c r="A39" s="42"/>
      <c r="B39" s="290" t="str">
        <f>IF($D$12 = "", "", _xlfn.CONCAT($D$12, " (", $B$12, ")"))</f>
        <v/>
      </c>
      <c r="C39" s="265" t="s">
        <v>188</v>
      </c>
      <c r="D39" s="315" t="s">
        <v>164</v>
      </c>
      <c r="E39" s="250" t="str">
        <f>$D$5</f>
        <v/>
      </c>
      <c r="F39" s="250" t="str">
        <f>_xlfn.CONCAT("プライバシ情報を",$D$8,"が入手することで")</f>
        <v>プライバシ情報をが入手することで</v>
      </c>
      <c r="G39" s="250" t="str">
        <f>IF($D$12 = "", "", _xlfn.CONCAT($D$12, " (", $B$12, ")"))</f>
        <v/>
      </c>
      <c r="H39" s="265" t="s">
        <v>189</v>
      </c>
      <c r="I39" s="63" t="s">
        <v>190</v>
      </c>
      <c r="J39" s="21" t="s">
        <v>301</v>
      </c>
      <c r="K39" s="124"/>
      <c r="L39" s="308" t="str">
        <f>IF(OR(K39="",K40="",K41="",K42=""),"",IF(OR(K39="大",K40="大",K41="大",K42="大",K39="不明",K40="不明",K41="不明",K42="不明"),"大",IF(OR(K39="中",K40="中",K41="中",K42="中"),"中",IF(OR(K39="小",K40="小",K41="小",K42="小"),"小","無"))))</f>
        <v/>
      </c>
    </row>
    <row r="40" spans="1:12" ht="23.25" customHeight="1">
      <c r="A40" s="42"/>
      <c r="B40" s="291"/>
      <c r="C40" s="266"/>
      <c r="D40" s="316"/>
      <c r="E40" s="251"/>
      <c r="F40" s="251"/>
      <c r="G40" s="251"/>
      <c r="H40" s="266"/>
      <c r="I40" s="63" t="s">
        <v>99</v>
      </c>
      <c r="J40" s="21" t="s">
        <v>301</v>
      </c>
      <c r="K40" s="124"/>
      <c r="L40" s="309"/>
    </row>
    <row r="41" spans="1:12" ht="23.25" customHeight="1">
      <c r="A41" s="42"/>
      <c r="B41" s="291"/>
      <c r="C41" s="266"/>
      <c r="D41" s="316"/>
      <c r="E41" s="251"/>
      <c r="F41" s="251"/>
      <c r="G41" s="251"/>
      <c r="H41" s="266"/>
      <c r="I41" s="63" t="s">
        <v>191</v>
      </c>
      <c r="J41" s="21" t="s">
        <v>301</v>
      </c>
      <c r="K41" s="124"/>
      <c r="L41" s="309"/>
    </row>
    <row r="42" spans="1:12" ht="23.25" customHeight="1">
      <c r="A42" s="42"/>
      <c r="B42" s="291"/>
      <c r="C42" s="266"/>
      <c r="D42" s="316"/>
      <c r="E42" s="251"/>
      <c r="F42" s="251"/>
      <c r="G42" s="251"/>
      <c r="H42" s="266"/>
      <c r="I42" s="63" t="s">
        <v>101</v>
      </c>
      <c r="J42" s="21" t="s">
        <v>301</v>
      </c>
      <c r="K42" s="124"/>
      <c r="L42" s="310"/>
    </row>
    <row r="43" spans="1:12" ht="24.75" customHeight="1">
      <c r="A43" s="42"/>
      <c r="B43" s="290" t="str">
        <f>IF($D$12 = "", "", _xlfn.CONCAT($D$12, " (", $B$12, ")"))</f>
        <v/>
      </c>
      <c r="C43" s="265" t="s">
        <v>188</v>
      </c>
      <c r="D43" s="315" t="s">
        <v>164</v>
      </c>
      <c r="E43" s="250" t="str">
        <f t="shared" ref="E43" si="0">$D$5</f>
        <v/>
      </c>
      <c r="F43" s="250" t="str">
        <f t="shared" ref="F43" si="1">_xlfn.CONCAT("プライバシ情報を",$D$8,"が入手することで")</f>
        <v>プライバシ情報をが入手することで</v>
      </c>
      <c r="G43" s="265" t="s">
        <v>192</v>
      </c>
      <c r="H43" s="265" t="s">
        <v>189</v>
      </c>
      <c r="I43" s="63" t="s">
        <v>190</v>
      </c>
      <c r="J43" s="21" t="s">
        <v>301</v>
      </c>
      <c r="K43" s="124"/>
      <c r="L43" s="308" t="str">
        <f>IF(OR(K43="",K44="",K45="",K46=""),"",IF(OR(K43="大",K44="大",K45="大",K46="大",K43="不明",K44="不明",K45="不明",K46="不明"),"大",IF(OR(K43="中",K44="中",K45="中",K46="中"),"中",IF(OR(K43="小",K44="小",K45="小",K46="小"),"小","無"))))</f>
        <v/>
      </c>
    </row>
    <row r="44" spans="1:12" ht="24.75" customHeight="1">
      <c r="A44" s="42"/>
      <c r="B44" s="291"/>
      <c r="C44" s="266"/>
      <c r="D44" s="316"/>
      <c r="E44" s="251"/>
      <c r="F44" s="251"/>
      <c r="G44" s="266"/>
      <c r="H44" s="266"/>
      <c r="I44" s="63" t="s">
        <v>99</v>
      </c>
      <c r="J44" s="21" t="s">
        <v>301</v>
      </c>
      <c r="K44" s="124"/>
      <c r="L44" s="309"/>
    </row>
    <row r="45" spans="1:12" ht="24.75" customHeight="1">
      <c r="A45" s="42"/>
      <c r="B45" s="291"/>
      <c r="C45" s="266"/>
      <c r="D45" s="316"/>
      <c r="E45" s="251"/>
      <c r="F45" s="251"/>
      <c r="G45" s="266"/>
      <c r="H45" s="266"/>
      <c r="I45" s="63" t="s">
        <v>191</v>
      </c>
      <c r="J45" s="21" t="s">
        <v>301</v>
      </c>
      <c r="K45" s="124"/>
      <c r="L45" s="309"/>
    </row>
    <row r="46" spans="1:12" ht="24.75" customHeight="1">
      <c r="A46" s="42"/>
      <c r="B46" s="291"/>
      <c r="C46" s="266"/>
      <c r="D46" s="316"/>
      <c r="E46" s="251"/>
      <c r="F46" s="251"/>
      <c r="G46" s="266"/>
      <c r="H46" s="266"/>
      <c r="I46" s="63" t="s">
        <v>101</v>
      </c>
      <c r="J46" s="21" t="s">
        <v>301</v>
      </c>
      <c r="K46" s="124"/>
      <c r="L46" s="310"/>
    </row>
    <row r="47" spans="1:12" ht="24" customHeight="1">
      <c r="A47" s="42"/>
      <c r="B47" s="290" t="str">
        <f>IF($D$12 = "", "", _xlfn.CONCAT($D$12, " (", $B$12, ")"))</f>
        <v/>
      </c>
      <c r="C47" s="265" t="s">
        <v>188</v>
      </c>
      <c r="D47" s="315" t="s">
        <v>164</v>
      </c>
      <c r="E47" s="250" t="str">
        <f t="shared" ref="E47" si="2">$D$5</f>
        <v/>
      </c>
      <c r="F47" s="250" t="str">
        <f t="shared" ref="F47" si="3">_xlfn.CONCAT("プライバシ情報を",$D$8,"が入手することで")</f>
        <v>プライバシ情報をが入手することで</v>
      </c>
      <c r="G47" s="250" t="str">
        <f>IF($D$8 = "", "", _xlfn.CONCAT($D$8, " (", $B$8, ")"))</f>
        <v/>
      </c>
      <c r="H47" s="265" t="s">
        <v>189</v>
      </c>
      <c r="I47" s="63" t="s">
        <v>190</v>
      </c>
      <c r="J47" s="21" t="s">
        <v>301</v>
      </c>
      <c r="K47" s="124"/>
      <c r="L47" s="308" t="str">
        <f>IF(OR(K47="",K48="",K49="",K50=""),"",IF(OR(K47="大",K48="大",K49="大",K50="大",K47="不明",K48="不明",K49="不明",K50="不明"),"大",IF(OR(K47="中",K48="中",K49="中",K50="中"),"中",IF(OR(K47="小",K48="小",K49="小",K50="小"),"小","無"))))</f>
        <v/>
      </c>
    </row>
    <row r="48" spans="1:12" ht="24" customHeight="1">
      <c r="A48" s="42"/>
      <c r="B48" s="291"/>
      <c r="C48" s="266"/>
      <c r="D48" s="316"/>
      <c r="E48" s="251"/>
      <c r="F48" s="251"/>
      <c r="G48" s="251"/>
      <c r="H48" s="266"/>
      <c r="I48" s="63" t="s">
        <v>99</v>
      </c>
      <c r="J48" s="21" t="s">
        <v>301</v>
      </c>
      <c r="K48" s="124"/>
      <c r="L48" s="309"/>
    </row>
    <row r="49" spans="1:12" ht="24" customHeight="1">
      <c r="A49" s="42"/>
      <c r="B49" s="291"/>
      <c r="C49" s="266"/>
      <c r="D49" s="316"/>
      <c r="E49" s="251"/>
      <c r="F49" s="251"/>
      <c r="G49" s="251"/>
      <c r="H49" s="266"/>
      <c r="I49" s="63" t="s">
        <v>191</v>
      </c>
      <c r="J49" s="21" t="s">
        <v>301</v>
      </c>
      <c r="K49" s="124"/>
      <c r="L49" s="309"/>
    </row>
    <row r="50" spans="1:12" ht="24" customHeight="1">
      <c r="A50" s="42"/>
      <c r="B50" s="291"/>
      <c r="C50" s="266"/>
      <c r="D50" s="316"/>
      <c r="E50" s="251"/>
      <c r="F50" s="251"/>
      <c r="G50" s="251"/>
      <c r="H50" s="266"/>
      <c r="I50" s="63" t="s">
        <v>101</v>
      </c>
      <c r="J50" s="21" t="s">
        <v>301</v>
      </c>
      <c r="K50" s="124"/>
      <c r="L50" s="310"/>
    </row>
    <row r="51" spans="1:12" ht="24" customHeight="1">
      <c r="A51" s="42"/>
      <c r="B51" s="290" t="str">
        <f>IF($D$12 = "", "", _xlfn.CONCAT($D$12, " (", $B$12, ")"))</f>
        <v/>
      </c>
      <c r="C51" s="265" t="s">
        <v>188</v>
      </c>
      <c r="D51" s="315" t="s">
        <v>164</v>
      </c>
      <c r="E51" s="250" t="str">
        <f t="shared" ref="E51" si="4">$D$5</f>
        <v/>
      </c>
      <c r="F51" s="250" t="str">
        <f t="shared" ref="F51" si="5">_xlfn.CONCAT("プライバシ情報を",$D$8,"が入手することで")</f>
        <v>プライバシ情報をが入手することで</v>
      </c>
      <c r="G51" s="250" t="str">
        <f>IF($D$9 = "", "", _xlfn.CONCAT($D$9, " (", $B$9, ")"))</f>
        <v/>
      </c>
      <c r="H51" s="265" t="s">
        <v>189</v>
      </c>
      <c r="I51" s="63" t="s">
        <v>190</v>
      </c>
      <c r="J51" s="21" t="s">
        <v>301</v>
      </c>
      <c r="K51" s="124"/>
      <c r="L51" s="308" t="str">
        <f>IF(OR(K51="",K52="",K53="",K54=""),"",IF(OR(K51="大",K52="大",K53="大",K54="大",K51="不明",K52="不明",K53="不明",K54="不明"),"大",IF(OR(K51="中",K52="中",K53="中",K54="中"),"中",IF(OR(K51="小",K52="小",K53="小",K54="小"),"小","無"))))</f>
        <v/>
      </c>
    </row>
    <row r="52" spans="1:12" ht="24" customHeight="1">
      <c r="A52" s="42"/>
      <c r="B52" s="291"/>
      <c r="C52" s="266"/>
      <c r="D52" s="316"/>
      <c r="E52" s="251"/>
      <c r="F52" s="251"/>
      <c r="G52" s="251"/>
      <c r="H52" s="266"/>
      <c r="I52" s="63" t="s">
        <v>99</v>
      </c>
      <c r="J52" s="21" t="s">
        <v>301</v>
      </c>
      <c r="K52" s="124"/>
      <c r="L52" s="309"/>
    </row>
    <row r="53" spans="1:12" ht="24" customHeight="1">
      <c r="A53" s="42"/>
      <c r="B53" s="291"/>
      <c r="C53" s="266"/>
      <c r="D53" s="316"/>
      <c r="E53" s="251"/>
      <c r="F53" s="251"/>
      <c r="G53" s="251"/>
      <c r="H53" s="266"/>
      <c r="I53" s="63" t="s">
        <v>191</v>
      </c>
      <c r="J53" s="21" t="s">
        <v>301</v>
      </c>
      <c r="K53" s="124"/>
      <c r="L53" s="309"/>
    </row>
    <row r="54" spans="1:12" ht="24" customHeight="1">
      <c r="A54" s="42"/>
      <c r="B54" s="291"/>
      <c r="C54" s="266"/>
      <c r="D54" s="316"/>
      <c r="E54" s="251"/>
      <c r="F54" s="251"/>
      <c r="G54" s="251"/>
      <c r="H54" s="266"/>
      <c r="I54" s="63" t="s">
        <v>101</v>
      </c>
      <c r="J54" s="21" t="s">
        <v>301</v>
      </c>
      <c r="K54" s="124"/>
      <c r="L54" s="310"/>
    </row>
    <row r="55" spans="1:12" ht="24.75" customHeight="1">
      <c r="A55" s="42"/>
      <c r="B55" s="290" t="str">
        <f>IF($D$13 = "", "", _xlfn.CONCAT($D$13, " (", $B$13, ")"))</f>
        <v/>
      </c>
      <c r="C55" s="265" t="s">
        <v>188</v>
      </c>
      <c r="D55" s="315" t="s">
        <v>164</v>
      </c>
      <c r="E55" s="250" t="str">
        <f>$D$5</f>
        <v/>
      </c>
      <c r="F55" s="250" t="str">
        <f>_xlfn.CONCAT("プライバシ情報を",$D$8,"が入手することで")</f>
        <v>プライバシ情報をが入手することで</v>
      </c>
      <c r="G55" s="250" t="str">
        <f>IF($D$12 = "", "", _xlfn.CONCAT($D$12, " (", $B$12, ")"))</f>
        <v/>
      </c>
      <c r="H55" s="265" t="s">
        <v>189</v>
      </c>
      <c r="I55" s="63" t="s">
        <v>190</v>
      </c>
      <c r="J55" s="21" t="s">
        <v>301</v>
      </c>
      <c r="K55" s="124"/>
      <c r="L55" s="308" t="str">
        <f>IF(OR(K55="",K56="",K57="",K58=""),"",IF(OR(K55="大",K56="大",K57="大",K58="大",K55="不明",K56="不明",K57="不明",K58="不明"),"大",IF(OR(K55="中",K56="中",K57="中",K58="中"),"中",IF(OR(K55="小",K56="小",K57="小",K58="小"),"小","無"))))</f>
        <v/>
      </c>
    </row>
    <row r="56" spans="1:12" ht="24.75" customHeight="1">
      <c r="A56" s="42"/>
      <c r="B56" s="291"/>
      <c r="C56" s="266"/>
      <c r="D56" s="316"/>
      <c r="E56" s="251"/>
      <c r="F56" s="251"/>
      <c r="G56" s="251"/>
      <c r="H56" s="266"/>
      <c r="I56" s="63" t="s">
        <v>99</v>
      </c>
      <c r="J56" s="21" t="s">
        <v>301</v>
      </c>
      <c r="K56" s="124"/>
      <c r="L56" s="309"/>
    </row>
    <row r="57" spans="1:12" ht="24.75" customHeight="1">
      <c r="A57" s="42"/>
      <c r="B57" s="291"/>
      <c r="C57" s="266"/>
      <c r="D57" s="316"/>
      <c r="E57" s="251"/>
      <c r="F57" s="251"/>
      <c r="G57" s="251"/>
      <c r="H57" s="266"/>
      <c r="I57" s="63" t="s">
        <v>191</v>
      </c>
      <c r="J57" s="21" t="s">
        <v>301</v>
      </c>
      <c r="K57" s="124"/>
      <c r="L57" s="309"/>
    </row>
    <row r="58" spans="1:12" ht="24.75" customHeight="1">
      <c r="A58" s="42"/>
      <c r="B58" s="291"/>
      <c r="C58" s="266"/>
      <c r="D58" s="316"/>
      <c r="E58" s="251"/>
      <c r="F58" s="251"/>
      <c r="G58" s="251"/>
      <c r="H58" s="266"/>
      <c r="I58" s="63" t="s">
        <v>101</v>
      </c>
      <c r="J58" s="21" t="s">
        <v>301</v>
      </c>
      <c r="K58" s="124"/>
      <c r="L58" s="310"/>
    </row>
    <row r="59" spans="1:12" ht="24" customHeight="1">
      <c r="A59" s="42"/>
      <c r="B59" s="290" t="str">
        <f>IF($D$13 = "", "", _xlfn.CONCAT($D$13, " (", $B$13, ")"))</f>
        <v/>
      </c>
      <c r="C59" s="265" t="s">
        <v>188</v>
      </c>
      <c r="D59" s="315" t="s">
        <v>164</v>
      </c>
      <c r="E59" s="250" t="str">
        <f t="shared" ref="E59" si="6">$D$5</f>
        <v/>
      </c>
      <c r="F59" s="250" t="str">
        <f t="shared" ref="F59" si="7">_xlfn.CONCAT("プライバシ情報を",$D$8,"が入手することで")</f>
        <v>プライバシ情報をが入手することで</v>
      </c>
      <c r="G59" s="265" t="s">
        <v>192</v>
      </c>
      <c r="H59" s="265" t="s">
        <v>189</v>
      </c>
      <c r="I59" s="63" t="s">
        <v>190</v>
      </c>
      <c r="J59" s="21" t="s">
        <v>301</v>
      </c>
      <c r="K59" s="124"/>
      <c r="L59" s="308" t="str">
        <f>IF(OR(K59="",K60="",K61="",K62=""),"",IF(OR(K59="大",K60="大",K61="大",K62="大",K59="不明",K60="不明",K61="不明",K62="不明"),"大",IF(OR(K59="中",K60="中",K61="中",K62="中"),"中",IF(OR(K59="小",K60="小",K61="小",K62="小"),"小","無"))))</f>
        <v/>
      </c>
    </row>
    <row r="60" spans="1:12" ht="24" customHeight="1">
      <c r="A60" s="42"/>
      <c r="B60" s="291"/>
      <c r="C60" s="266"/>
      <c r="D60" s="316"/>
      <c r="E60" s="251"/>
      <c r="F60" s="251"/>
      <c r="G60" s="266"/>
      <c r="H60" s="266"/>
      <c r="I60" s="63" t="s">
        <v>99</v>
      </c>
      <c r="J60" s="21" t="s">
        <v>301</v>
      </c>
      <c r="K60" s="124"/>
      <c r="L60" s="309"/>
    </row>
    <row r="61" spans="1:12" ht="24" customHeight="1">
      <c r="A61" s="42"/>
      <c r="B61" s="291"/>
      <c r="C61" s="266"/>
      <c r="D61" s="316"/>
      <c r="E61" s="251"/>
      <c r="F61" s="251"/>
      <c r="G61" s="266"/>
      <c r="H61" s="266"/>
      <c r="I61" s="63" t="s">
        <v>191</v>
      </c>
      <c r="J61" s="21" t="s">
        <v>301</v>
      </c>
      <c r="K61" s="124"/>
      <c r="L61" s="309"/>
    </row>
    <row r="62" spans="1:12" ht="24" customHeight="1">
      <c r="A62" s="42"/>
      <c r="B62" s="291"/>
      <c r="C62" s="266"/>
      <c r="D62" s="316"/>
      <c r="E62" s="251"/>
      <c r="F62" s="251"/>
      <c r="G62" s="266"/>
      <c r="H62" s="266"/>
      <c r="I62" s="63" t="s">
        <v>101</v>
      </c>
      <c r="J62" s="21" t="s">
        <v>301</v>
      </c>
      <c r="K62" s="124"/>
      <c r="L62" s="310"/>
    </row>
    <row r="63" spans="1:12" ht="26.25" customHeight="1">
      <c r="A63" s="42"/>
      <c r="B63" s="290" t="str">
        <f>IF($D$13 = "", "", _xlfn.CONCAT($D$13, " (", $B$13, ")"))</f>
        <v/>
      </c>
      <c r="C63" s="265" t="s">
        <v>188</v>
      </c>
      <c r="D63" s="315" t="s">
        <v>164</v>
      </c>
      <c r="E63" s="250" t="str">
        <f t="shared" ref="E63" si="8">$D$5</f>
        <v/>
      </c>
      <c r="F63" s="250" t="str">
        <f t="shared" ref="F63" si="9">_xlfn.CONCAT("プライバシ情報を",$D$8,"が入手することで")</f>
        <v>プライバシ情報をが入手することで</v>
      </c>
      <c r="G63" s="250" t="str">
        <f>IF($D$8 = "", "", _xlfn.CONCAT($D$8, " (", $B$8, ")"))</f>
        <v/>
      </c>
      <c r="H63" s="265" t="s">
        <v>189</v>
      </c>
      <c r="I63" s="63" t="s">
        <v>190</v>
      </c>
      <c r="J63" s="21" t="s">
        <v>301</v>
      </c>
      <c r="K63" s="124"/>
      <c r="L63" s="308" t="str">
        <f>IF(OR(K63="",K64="",K65="",K66=""),"",IF(OR(K63="大",K64="大",K65="大",K66="大",K63="不明",K64="不明",K65="不明",K66="不明"),"大",IF(OR(K63="中",K64="中",K65="中",K66="中"),"中",IF(OR(K63="小",K64="小",K65="小",K66="小"),"小","無"))))</f>
        <v/>
      </c>
    </row>
    <row r="64" spans="1:12" ht="26.25" customHeight="1">
      <c r="A64" s="42"/>
      <c r="B64" s="291"/>
      <c r="C64" s="266"/>
      <c r="D64" s="316"/>
      <c r="E64" s="251"/>
      <c r="F64" s="251"/>
      <c r="G64" s="251"/>
      <c r="H64" s="266"/>
      <c r="I64" s="63" t="s">
        <v>99</v>
      </c>
      <c r="J64" s="21" t="s">
        <v>301</v>
      </c>
      <c r="K64" s="124"/>
      <c r="L64" s="309"/>
    </row>
    <row r="65" spans="1:12" ht="26.25" customHeight="1">
      <c r="A65" s="42"/>
      <c r="B65" s="291"/>
      <c r="C65" s="266"/>
      <c r="D65" s="316"/>
      <c r="E65" s="251"/>
      <c r="F65" s="251"/>
      <c r="G65" s="251"/>
      <c r="H65" s="266"/>
      <c r="I65" s="63" t="s">
        <v>191</v>
      </c>
      <c r="J65" s="21" t="s">
        <v>301</v>
      </c>
      <c r="K65" s="124"/>
      <c r="L65" s="309"/>
    </row>
    <row r="66" spans="1:12" ht="26.25" customHeight="1">
      <c r="A66" s="42"/>
      <c r="B66" s="291"/>
      <c r="C66" s="266"/>
      <c r="D66" s="316"/>
      <c r="E66" s="251"/>
      <c r="F66" s="251"/>
      <c r="G66" s="251"/>
      <c r="H66" s="266"/>
      <c r="I66" s="63" t="s">
        <v>101</v>
      </c>
      <c r="J66" s="21" t="s">
        <v>301</v>
      </c>
      <c r="K66" s="124"/>
      <c r="L66" s="310"/>
    </row>
    <row r="67" spans="1:12" ht="27" customHeight="1">
      <c r="A67" s="42"/>
      <c r="B67" s="290" t="str">
        <f>IF($D$13 = "", "", _xlfn.CONCAT($D$13, " (", $B$13, ")"))</f>
        <v/>
      </c>
      <c r="C67" s="265" t="s">
        <v>188</v>
      </c>
      <c r="D67" s="315" t="s">
        <v>164</v>
      </c>
      <c r="E67" s="250" t="str">
        <f t="shared" ref="E67" si="10">$D$5</f>
        <v/>
      </c>
      <c r="F67" s="250" t="str">
        <f t="shared" ref="F67" si="11">_xlfn.CONCAT("プライバシ情報を",$D$8,"が入手することで")</f>
        <v>プライバシ情報をが入手することで</v>
      </c>
      <c r="G67" s="250" t="str">
        <f>IF($D$9 = "", "", _xlfn.CONCAT($D$9, " (", $B$9, ")"))</f>
        <v/>
      </c>
      <c r="H67" s="265" t="s">
        <v>189</v>
      </c>
      <c r="I67" s="63" t="s">
        <v>190</v>
      </c>
      <c r="J67" s="21" t="s">
        <v>301</v>
      </c>
      <c r="K67" s="124"/>
      <c r="L67" s="308" t="str">
        <f>IF(OR(K67="",K68="",K69="",K70=""),"",IF(OR(K67="大",K68="大",K69="大",K70="大",K67="不明",K68="不明",K69="不明",K70="不明"),"大",IF(OR(K67="中",K68="中",K69="中",K70="中"),"中",IF(OR(K67="小",K68="小",K69="小",K70="小"),"小","無"))))</f>
        <v/>
      </c>
    </row>
    <row r="68" spans="1:12" ht="27" customHeight="1">
      <c r="A68" s="42"/>
      <c r="B68" s="291"/>
      <c r="C68" s="266"/>
      <c r="D68" s="316"/>
      <c r="E68" s="251"/>
      <c r="F68" s="251"/>
      <c r="G68" s="251"/>
      <c r="H68" s="266"/>
      <c r="I68" s="63" t="s">
        <v>99</v>
      </c>
      <c r="J68" s="21" t="s">
        <v>301</v>
      </c>
      <c r="K68" s="124"/>
      <c r="L68" s="331"/>
    </row>
    <row r="69" spans="1:12" ht="27" customHeight="1">
      <c r="A69" s="42"/>
      <c r="B69" s="291"/>
      <c r="C69" s="266"/>
      <c r="D69" s="316"/>
      <c r="E69" s="251"/>
      <c r="F69" s="251"/>
      <c r="G69" s="251"/>
      <c r="H69" s="266"/>
      <c r="I69" s="63" t="s">
        <v>191</v>
      </c>
      <c r="J69" s="21" t="s">
        <v>301</v>
      </c>
      <c r="K69" s="124"/>
      <c r="L69" s="331"/>
    </row>
    <row r="70" spans="1:12" ht="27" customHeight="1">
      <c r="A70" s="42"/>
      <c r="B70" s="292"/>
      <c r="C70" s="267"/>
      <c r="D70" s="317"/>
      <c r="E70" s="252"/>
      <c r="F70" s="252"/>
      <c r="G70" s="252"/>
      <c r="H70" s="267"/>
      <c r="I70" s="63" t="s">
        <v>101</v>
      </c>
      <c r="J70" s="21" t="s">
        <v>301</v>
      </c>
      <c r="K70" s="124"/>
      <c r="L70" s="332"/>
    </row>
    <row r="71" spans="1:12">
      <c r="A71" s="42"/>
      <c r="K71" s="18" t="s">
        <v>83</v>
      </c>
    </row>
    <row r="72" spans="1:12" ht="31.5">
      <c r="A72" s="42"/>
      <c r="B72" s="60" t="s">
        <v>84</v>
      </c>
      <c r="C72" s="60" t="s">
        <v>85</v>
      </c>
      <c r="D72" s="60" t="s">
        <v>121</v>
      </c>
      <c r="E72" s="60" t="s">
        <v>87</v>
      </c>
      <c r="F72" s="60" t="s">
        <v>122</v>
      </c>
      <c r="G72" s="60" t="s">
        <v>89</v>
      </c>
      <c r="H72" s="60" t="s">
        <v>90</v>
      </c>
      <c r="I72" s="319" t="s">
        <v>92</v>
      </c>
      <c r="J72" s="320"/>
      <c r="K72" s="59" t="s">
        <v>93</v>
      </c>
      <c r="L72" s="60" t="s">
        <v>94</v>
      </c>
    </row>
    <row r="73" spans="1:12" ht="15.75" customHeight="1">
      <c r="A73" s="42"/>
      <c r="B73" s="315" t="s">
        <v>193</v>
      </c>
      <c r="C73" s="265" t="s">
        <v>163</v>
      </c>
      <c r="D73" s="315" t="s">
        <v>164</v>
      </c>
      <c r="E73" s="250" t="str">
        <f>$D$5</f>
        <v/>
      </c>
      <c r="F73" s="265" t="s">
        <v>194</v>
      </c>
      <c r="G73" s="250" t="str">
        <f>IF($D$12 = "", "", _xlfn.CONCAT($D$12, " (", $B$12, ")"))</f>
        <v/>
      </c>
      <c r="H73" s="265" t="s">
        <v>189</v>
      </c>
      <c r="I73" s="63" t="s">
        <v>190</v>
      </c>
      <c r="J73" s="21" t="s">
        <v>301</v>
      </c>
      <c r="K73" s="124"/>
      <c r="L73" s="308" t="str">
        <f>IF(OR(K73="",K74="",K75="",K76=""),"",IF(OR(K73="大",K74="大",K75="大",K76="大",K73="不明",K74="不明",K75="不明",K76="不明"),"大",IF(OR(K73="中",K74="中",K75="中",K76="中"),"中",IF(OR(K73="小",K74="小",K75="小",K76="小"),"小","無"))))</f>
        <v/>
      </c>
    </row>
    <row r="74" spans="1:12" ht="15.75" customHeight="1">
      <c r="A74" s="42"/>
      <c r="B74" s="316"/>
      <c r="C74" s="266"/>
      <c r="D74" s="316"/>
      <c r="E74" s="251"/>
      <c r="F74" s="266"/>
      <c r="G74" s="251"/>
      <c r="H74" s="266"/>
      <c r="I74" s="63" t="s">
        <v>99</v>
      </c>
      <c r="J74" s="21" t="s">
        <v>301</v>
      </c>
      <c r="K74" s="124"/>
      <c r="L74" s="309"/>
    </row>
    <row r="75" spans="1:12" ht="15.75" customHeight="1">
      <c r="A75" s="42"/>
      <c r="B75" s="316"/>
      <c r="C75" s="266"/>
      <c r="D75" s="316"/>
      <c r="E75" s="251"/>
      <c r="F75" s="266"/>
      <c r="G75" s="251"/>
      <c r="H75" s="266"/>
      <c r="I75" s="63" t="s">
        <v>191</v>
      </c>
      <c r="J75" s="21" t="s">
        <v>301</v>
      </c>
      <c r="K75" s="124"/>
      <c r="L75" s="309"/>
    </row>
    <row r="76" spans="1:12" ht="15.75" customHeight="1">
      <c r="A76" s="42"/>
      <c r="B76" s="316"/>
      <c r="C76" s="266"/>
      <c r="D76" s="316"/>
      <c r="E76" s="251"/>
      <c r="F76" s="266"/>
      <c r="G76" s="251"/>
      <c r="H76" s="266"/>
      <c r="I76" s="63" t="s">
        <v>101</v>
      </c>
      <c r="J76" s="21" t="s">
        <v>301</v>
      </c>
      <c r="K76" s="124"/>
      <c r="L76" s="310"/>
    </row>
    <row r="77" spans="1:12" ht="15.75" customHeight="1">
      <c r="A77" s="42"/>
      <c r="B77" s="315" t="s">
        <v>193</v>
      </c>
      <c r="C77" s="265" t="s">
        <v>163</v>
      </c>
      <c r="D77" s="315" t="s">
        <v>164</v>
      </c>
      <c r="E77" s="250" t="str">
        <f t="shared" ref="E77" si="12">$D$5</f>
        <v/>
      </c>
      <c r="F77" s="265" t="s">
        <v>194</v>
      </c>
      <c r="G77" s="250" t="str">
        <f>IF($D$8 = "", "", _xlfn.CONCAT($D$8, " (", $B$8, ")"))</f>
        <v/>
      </c>
      <c r="H77" s="265" t="s">
        <v>189</v>
      </c>
      <c r="I77" s="63" t="s">
        <v>190</v>
      </c>
      <c r="J77" s="21" t="s">
        <v>301</v>
      </c>
      <c r="K77" s="124"/>
      <c r="L77" s="308" t="str">
        <f>IF(OR(K77="",K78="",K79="",K80=""),"",IF(OR(K77="大",K78="大",K79="大",K80="大",K77="不明",K78="不明",K79="不明",K80="不明"),"大",IF(OR(K77="中",K78="中",K79="中",K80="中"),"中",IF(OR(K77="小",K78="小",K79="小",K80="小"),"小","無"))))</f>
        <v/>
      </c>
    </row>
    <row r="78" spans="1:12" ht="15.75" customHeight="1">
      <c r="A78" s="42"/>
      <c r="B78" s="316"/>
      <c r="C78" s="266"/>
      <c r="D78" s="316"/>
      <c r="E78" s="251"/>
      <c r="F78" s="266"/>
      <c r="G78" s="254"/>
      <c r="H78" s="266"/>
      <c r="I78" s="63" t="s">
        <v>99</v>
      </c>
      <c r="J78" s="21" t="s">
        <v>301</v>
      </c>
      <c r="K78" s="124"/>
      <c r="L78" s="309"/>
    </row>
    <row r="79" spans="1:12" ht="15.75" customHeight="1">
      <c r="A79" s="42"/>
      <c r="B79" s="316"/>
      <c r="C79" s="266"/>
      <c r="D79" s="316"/>
      <c r="E79" s="251"/>
      <c r="F79" s="266"/>
      <c r="G79" s="254"/>
      <c r="H79" s="266"/>
      <c r="I79" s="63" t="s">
        <v>191</v>
      </c>
      <c r="J79" s="21" t="s">
        <v>301</v>
      </c>
      <c r="K79" s="124"/>
      <c r="L79" s="309"/>
    </row>
    <row r="80" spans="1:12" ht="15.75" customHeight="1">
      <c r="A80" s="42"/>
      <c r="B80" s="316"/>
      <c r="C80" s="266"/>
      <c r="D80" s="316"/>
      <c r="E80" s="251"/>
      <c r="F80" s="266"/>
      <c r="G80" s="255"/>
      <c r="H80" s="266"/>
      <c r="I80" s="63" t="s">
        <v>101</v>
      </c>
      <c r="J80" s="21" t="s">
        <v>301</v>
      </c>
      <c r="K80" s="124"/>
      <c r="L80" s="310"/>
    </row>
    <row r="81" spans="1:12" ht="15.75" customHeight="1">
      <c r="A81" s="42"/>
      <c r="B81" s="315" t="s">
        <v>193</v>
      </c>
      <c r="C81" s="265" t="s">
        <v>163</v>
      </c>
      <c r="D81" s="315" t="s">
        <v>164</v>
      </c>
      <c r="E81" s="250" t="str">
        <f t="shared" ref="E81" si="13">$D$5</f>
        <v/>
      </c>
      <c r="F81" s="265" t="s">
        <v>194</v>
      </c>
      <c r="G81" s="250" t="str">
        <f>IF($D$9 = "", "", _xlfn.CONCAT($D$9, " (", $B$9, ")"))</f>
        <v/>
      </c>
      <c r="H81" s="265" t="s">
        <v>189</v>
      </c>
      <c r="I81" s="63" t="s">
        <v>190</v>
      </c>
      <c r="J81" s="21" t="s">
        <v>301</v>
      </c>
      <c r="K81" s="124"/>
      <c r="L81" s="308" t="str">
        <f>IF(OR(K81="",K82="",K83="",K84=""),"",IF(OR(K81="大",K82="大",K83="大",K84="大",K81="不明",K82="不明",K83="不明",K84="不明"),"大",IF(OR(K81="中",K82="中",K83="中",K84="中"),"中",IF(OR(K81="小",K82="小",K83="小",K84="小"),"小","無"))))</f>
        <v/>
      </c>
    </row>
    <row r="82" spans="1:12" ht="15.75" customHeight="1">
      <c r="A82" s="42"/>
      <c r="B82" s="316"/>
      <c r="C82" s="266"/>
      <c r="D82" s="316"/>
      <c r="E82" s="251"/>
      <c r="F82" s="266"/>
      <c r="G82" s="251"/>
      <c r="H82" s="266"/>
      <c r="I82" s="63" t="s">
        <v>99</v>
      </c>
      <c r="J82" s="21" t="s">
        <v>301</v>
      </c>
      <c r="K82" s="124"/>
      <c r="L82" s="309"/>
    </row>
    <row r="83" spans="1:12" ht="15.75" customHeight="1">
      <c r="A83" s="42"/>
      <c r="B83" s="316"/>
      <c r="C83" s="266"/>
      <c r="D83" s="316"/>
      <c r="E83" s="251"/>
      <c r="F83" s="266"/>
      <c r="G83" s="251"/>
      <c r="H83" s="266"/>
      <c r="I83" s="63" t="s">
        <v>191</v>
      </c>
      <c r="J83" s="21" t="s">
        <v>301</v>
      </c>
      <c r="K83" s="124"/>
      <c r="L83" s="309"/>
    </row>
    <row r="84" spans="1:12" ht="15.75" customHeight="1">
      <c r="A84" s="42"/>
      <c r="B84" s="316"/>
      <c r="C84" s="266"/>
      <c r="D84" s="316"/>
      <c r="E84" s="251"/>
      <c r="F84" s="266"/>
      <c r="G84" s="251"/>
      <c r="H84" s="266"/>
      <c r="I84" s="63" t="s">
        <v>101</v>
      </c>
      <c r="J84" s="21" t="s">
        <v>301</v>
      </c>
      <c r="K84" s="124"/>
      <c r="L84" s="310"/>
    </row>
    <row r="85" spans="1:12" ht="15.75" customHeight="1">
      <c r="A85" s="42"/>
      <c r="B85" s="315"/>
      <c r="C85" s="265"/>
      <c r="D85" s="315"/>
      <c r="E85" s="250"/>
      <c r="F85" s="265"/>
      <c r="G85" s="250"/>
      <c r="H85" s="265"/>
      <c r="I85" s="63" t="s">
        <v>190</v>
      </c>
      <c r="J85" s="21" t="s">
        <v>301</v>
      </c>
      <c r="K85" s="124"/>
      <c r="L85" s="308" t="str">
        <f>IF(OR(K85="",K86="",K87="",K88=""),"",IF(OR(K85="大",K86="大",K87="大",K88="大",K85="不明",K86="不明",K87="不明",K88="不明"),"大",IF(OR(K85="中",K86="中",K87="中",K88="中"),"中",IF(OR(K85="小",K86="小",K87="小",K88="小"),"小","無"))))</f>
        <v/>
      </c>
    </row>
    <row r="86" spans="1:12" ht="15.75" customHeight="1">
      <c r="A86" s="42"/>
      <c r="B86" s="316"/>
      <c r="C86" s="266"/>
      <c r="D86" s="316"/>
      <c r="E86" s="251"/>
      <c r="F86" s="266"/>
      <c r="G86" s="251"/>
      <c r="H86" s="266"/>
      <c r="I86" s="63" t="s">
        <v>99</v>
      </c>
      <c r="J86" s="21" t="s">
        <v>301</v>
      </c>
      <c r="K86" s="124"/>
      <c r="L86" s="309"/>
    </row>
    <row r="87" spans="1:12" ht="15.75" customHeight="1">
      <c r="A87" s="42"/>
      <c r="B87" s="316"/>
      <c r="C87" s="266"/>
      <c r="D87" s="316"/>
      <c r="E87" s="251"/>
      <c r="F87" s="266"/>
      <c r="G87" s="251"/>
      <c r="H87" s="266"/>
      <c r="I87" s="63" t="s">
        <v>191</v>
      </c>
      <c r="J87" s="21" t="s">
        <v>301</v>
      </c>
      <c r="K87" s="124"/>
      <c r="L87" s="309"/>
    </row>
    <row r="88" spans="1:12" ht="15.75" customHeight="1">
      <c r="A88" s="42"/>
      <c r="B88" s="316"/>
      <c r="C88" s="266"/>
      <c r="D88" s="316"/>
      <c r="E88" s="251"/>
      <c r="F88" s="266"/>
      <c r="G88" s="251"/>
      <c r="H88" s="266"/>
      <c r="I88" s="63" t="s">
        <v>101</v>
      </c>
      <c r="J88" s="21" t="s">
        <v>301</v>
      </c>
      <c r="K88" s="124"/>
      <c r="L88" s="310"/>
    </row>
    <row r="89" spans="1:12" ht="15.75" customHeight="1">
      <c r="A89" s="42"/>
      <c r="B89" s="315"/>
      <c r="C89" s="265"/>
      <c r="D89" s="315"/>
      <c r="E89" s="250"/>
      <c r="F89" s="265"/>
      <c r="G89" s="250"/>
      <c r="H89" s="265"/>
      <c r="I89" s="63" t="s">
        <v>190</v>
      </c>
      <c r="J89" s="21" t="s">
        <v>301</v>
      </c>
      <c r="K89" s="124"/>
      <c r="L89" s="308" t="str">
        <f>IF(OR(K89="",K90="",K91="",K92=""),"",IF(OR(K89="大",K90="大",K91="大",K92="大",K89="不明",K90="不明",K91="不明",K92="不明"),"大",IF(OR(K89="中",K90="中",K91="中",K92="中"),"中",IF(OR(K89="小",K90="小",K91="小",K92="小"),"小","無"))))</f>
        <v/>
      </c>
    </row>
    <row r="90" spans="1:12" ht="15.75" customHeight="1">
      <c r="A90" s="42"/>
      <c r="B90" s="316"/>
      <c r="C90" s="266"/>
      <c r="D90" s="316"/>
      <c r="E90" s="251"/>
      <c r="F90" s="266"/>
      <c r="G90" s="251"/>
      <c r="H90" s="266"/>
      <c r="I90" s="63" t="s">
        <v>99</v>
      </c>
      <c r="J90" s="21" t="s">
        <v>301</v>
      </c>
      <c r="K90" s="124"/>
      <c r="L90" s="309"/>
    </row>
    <row r="91" spans="1:12" ht="15.75" customHeight="1">
      <c r="A91" s="42"/>
      <c r="B91" s="316"/>
      <c r="C91" s="266"/>
      <c r="D91" s="316"/>
      <c r="E91" s="251"/>
      <c r="F91" s="266"/>
      <c r="G91" s="251"/>
      <c r="H91" s="266"/>
      <c r="I91" s="63" t="s">
        <v>191</v>
      </c>
      <c r="J91" s="21" t="s">
        <v>301</v>
      </c>
      <c r="K91" s="124"/>
      <c r="L91" s="309"/>
    </row>
    <row r="92" spans="1:12" ht="15.75" customHeight="1">
      <c r="A92" s="42"/>
      <c r="B92" s="316"/>
      <c r="C92" s="266"/>
      <c r="D92" s="316"/>
      <c r="E92" s="251"/>
      <c r="F92" s="266"/>
      <c r="G92" s="251"/>
      <c r="H92" s="266"/>
      <c r="I92" s="63" t="s">
        <v>101</v>
      </c>
      <c r="J92" s="21" t="s">
        <v>301</v>
      </c>
      <c r="K92" s="124"/>
      <c r="L92" s="310"/>
    </row>
    <row r="93" spans="1:12" ht="15.75" customHeight="1">
      <c r="A93" s="42"/>
      <c r="B93" s="315"/>
      <c r="C93" s="265"/>
      <c r="D93" s="315"/>
      <c r="E93" s="250"/>
      <c r="F93" s="265"/>
      <c r="G93" s="250"/>
      <c r="H93" s="265"/>
      <c r="I93" s="63" t="s">
        <v>190</v>
      </c>
      <c r="J93" s="21" t="s">
        <v>301</v>
      </c>
      <c r="K93" s="124"/>
      <c r="L93" s="308" t="str">
        <f>IF(OR(K93="",K94="",K95="",K96=""),"",IF(OR(K93="大",K94="大",K95="大",K96="大",K93="不明",K94="不明",K95="不明",K96="不明"),"大",IF(OR(K93="中",K94="中",K95="中",K96="中"),"中",IF(OR(K93="小",K94="小",K95="小",K96="小"),"小","無"))))</f>
        <v/>
      </c>
    </row>
    <row r="94" spans="1:12" ht="15.75" customHeight="1">
      <c r="A94" s="42"/>
      <c r="B94" s="316"/>
      <c r="C94" s="266"/>
      <c r="D94" s="316"/>
      <c r="E94" s="251"/>
      <c r="F94" s="266"/>
      <c r="G94" s="251"/>
      <c r="H94" s="266"/>
      <c r="I94" s="63" t="s">
        <v>99</v>
      </c>
      <c r="J94" s="21" t="s">
        <v>301</v>
      </c>
      <c r="K94" s="124"/>
      <c r="L94" s="309"/>
    </row>
    <row r="95" spans="1:12" ht="15.75" customHeight="1">
      <c r="A95" s="42"/>
      <c r="B95" s="316"/>
      <c r="C95" s="266"/>
      <c r="D95" s="316"/>
      <c r="E95" s="251"/>
      <c r="F95" s="266"/>
      <c r="G95" s="251"/>
      <c r="H95" s="266"/>
      <c r="I95" s="63" t="s">
        <v>191</v>
      </c>
      <c r="J95" s="21" t="s">
        <v>301</v>
      </c>
      <c r="K95" s="124"/>
      <c r="L95" s="309"/>
    </row>
    <row r="96" spans="1:12" ht="15.75" customHeight="1">
      <c r="A96" s="42"/>
      <c r="B96" s="316"/>
      <c r="C96" s="266"/>
      <c r="D96" s="316"/>
      <c r="E96" s="251"/>
      <c r="F96" s="266"/>
      <c r="G96" s="251"/>
      <c r="H96" s="266"/>
      <c r="I96" s="63" t="s">
        <v>101</v>
      </c>
      <c r="J96" s="21" t="s">
        <v>301</v>
      </c>
      <c r="K96" s="124"/>
      <c r="L96" s="310"/>
    </row>
    <row r="97" spans="1:16" ht="15.75" customHeight="1">
      <c r="A97" s="42"/>
      <c r="B97" s="315"/>
      <c r="C97" s="265"/>
      <c r="D97" s="315"/>
      <c r="E97" s="250"/>
      <c r="F97" s="265"/>
      <c r="G97" s="250"/>
      <c r="H97" s="265"/>
      <c r="I97" s="63" t="s">
        <v>190</v>
      </c>
      <c r="J97" s="21" t="s">
        <v>301</v>
      </c>
      <c r="K97" s="124"/>
      <c r="L97" s="308" t="str">
        <f>IF(OR(K97="",K98="",K99="",K100=""),"",IF(OR(K97="大",K98="大",K99="大",K100="大",K97="不明",K98="不明",K99="不明",K100="不明"),"大",IF(OR(K97="中",K98="中",K99="中",K100="中"),"中",IF(OR(K97="小",K98="小",K99="小",K100="小"),"小","無"))))</f>
        <v/>
      </c>
    </row>
    <row r="98" spans="1:16" ht="15.75" customHeight="1">
      <c r="A98" s="42"/>
      <c r="B98" s="316"/>
      <c r="C98" s="266"/>
      <c r="D98" s="316"/>
      <c r="E98" s="251"/>
      <c r="F98" s="266"/>
      <c r="G98" s="251"/>
      <c r="H98" s="266"/>
      <c r="I98" s="63" t="s">
        <v>99</v>
      </c>
      <c r="J98" s="21" t="s">
        <v>301</v>
      </c>
      <c r="K98" s="124"/>
      <c r="L98" s="309"/>
    </row>
    <row r="99" spans="1:16" ht="15.75" customHeight="1">
      <c r="A99" s="42"/>
      <c r="B99" s="316"/>
      <c r="C99" s="266"/>
      <c r="D99" s="316"/>
      <c r="E99" s="251"/>
      <c r="F99" s="266"/>
      <c r="G99" s="251"/>
      <c r="H99" s="266"/>
      <c r="I99" s="63" t="s">
        <v>191</v>
      </c>
      <c r="J99" s="21" t="s">
        <v>301</v>
      </c>
      <c r="K99" s="124"/>
      <c r="L99" s="309"/>
    </row>
    <row r="100" spans="1:16" ht="15.75" customHeight="1">
      <c r="A100" s="42"/>
      <c r="B100" s="317"/>
      <c r="C100" s="267"/>
      <c r="D100" s="317"/>
      <c r="E100" s="252"/>
      <c r="F100" s="267"/>
      <c r="G100" s="252"/>
      <c r="H100" s="267"/>
      <c r="I100" s="63" t="s">
        <v>101</v>
      </c>
      <c r="J100" s="21" t="s">
        <v>301</v>
      </c>
      <c r="K100" s="124"/>
      <c r="L100" s="310"/>
    </row>
    <row r="101" spans="1:16">
      <c r="K101" s="41"/>
      <c r="L101" s="41"/>
    </row>
    <row r="102" spans="1:16">
      <c r="K102" s="107" t="s">
        <v>102</v>
      </c>
      <c r="L102" s="106" t="str">
        <f>IF(COUNTIF(L39:L101, "大") &gt; 0, "大", IF(COUNTIF(L39:L101, "中") &gt; 0, "中", IF(COUNTIF(L39:L101, "小") &gt; 0, "小", IF(COUNTIF(L39:L101, "無") &gt; 0, "無", ""))))</f>
        <v/>
      </c>
    </row>
    <row r="103" spans="1:16">
      <c r="C103" s="8"/>
    </row>
    <row r="104" spans="1:16" ht="19.5">
      <c r="A104" s="42"/>
      <c r="B104" s="50" t="s">
        <v>195</v>
      </c>
      <c r="C104" s="42"/>
      <c r="D104" s="42"/>
      <c r="E104" s="49"/>
    </row>
    <row r="105" spans="1:16">
      <c r="A105" s="42"/>
      <c r="B105" s="8"/>
    </row>
    <row r="106" spans="1:16" ht="17.25" thickBot="1">
      <c r="A106" s="42"/>
      <c r="B106" s="37" t="s">
        <v>78</v>
      </c>
    </row>
    <row r="107" spans="1:16" ht="45" customHeight="1" thickBot="1">
      <c r="A107" s="42"/>
      <c r="C107" s="282" t="s">
        <v>196</v>
      </c>
      <c r="D107" s="277"/>
      <c r="E107" s="277"/>
      <c r="F107" s="277"/>
      <c r="G107" s="277"/>
      <c r="H107" s="277"/>
      <c r="I107" s="278"/>
      <c r="J107" s="12"/>
      <c r="K107" s="12"/>
      <c r="L107" s="12"/>
      <c r="M107" s="12"/>
      <c r="N107" s="12"/>
      <c r="O107" s="12"/>
      <c r="P107" s="12"/>
    </row>
    <row r="108" spans="1:16">
      <c r="A108" s="42"/>
      <c r="C108" s="12"/>
      <c r="D108" s="12"/>
      <c r="E108" s="12"/>
      <c r="F108" s="12"/>
      <c r="G108" s="12"/>
      <c r="H108" s="12"/>
      <c r="I108" s="12"/>
      <c r="J108" s="12"/>
      <c r="K108" s="12"/>
      <c r="L108" s="12"/>
      <c r="M108" s="12"/>
      <c r="N108" s="12"/>
      <c r="O108" s="12"/>
      <c r="P108" s="12"/>
    </row>
    <row r="109" spans="1:16" ht="39.950000000000003" customHeight="1">
      <c r="A109" s="42"/>
      <c r="B109" s="227" t="s">
        <v>79</v>
      </c>
      <c r="C109" s="228"/>
      <c r="D109" s="228"/>
      <c r="E109" s="228"/>
      <c r="F109" s="228"/>
      <c r="G109" s="228"/>
      <c r="H109" s="228"/>
      <c r="I109" s="228"/>
      <c r="J109" s="1"/>
      <c r="K109" s="1"/>
      <c r="L109" s="1"/>
      <c r="M109" s="1"/>
      <c r="N109" s="1"/>
      <c r="O109" s="1"/>
      <c r="P109" s="1"/>
    </row>
    <row r="110" spans="1:16">
      <c r="A110" s="42"/>
      <c r="B110" s="8"/>
    </row>
    <row r="111" spans="1:16" ht="17.25" thickBot="1">
      <c r="A111" s="42"/>
      <c r="B111" s="37" t="s">
        <v>197</v>
      </c>
    </row>
    <row r="112" spans="1:16" ht="150" customHeight="1" thickBot="1">
      <c r="A112" s="42"/>
      <c r="C112" s="282" t="s">
        <v>198</v>
      </c>
      <c r="D112" s="277"/>
      <c r="E112" s="277"/>
      <c r="F112" s="277"/>
      <c r="G112" s="277"/>
      <c r="H112" s="277"/>
      <c r="I112" s="278"/>
    </row>
    <row r="113" spans="1:13" ht="17.25" thickBot="1">
      <c r="A113" s="42"/>
      <c r="B113" s="37" t="s">
        <v>145</v>
      </c>
    </row>
    <row r="114" spans="1:13" ht="140.1" customHeight="1" thickBot="1">
      <c r="A114" s="42"/>
      <c r="C114" s="282" t="s">
        <v>199</v>
      </c>
      <c r="D114" s="277"/>
      <c r="E114" s="277"/>
      <c r="F114" s="277"/>
      <c r="G114" s="277"/>
      <c r="H114" s="277"/>
      <c r="I114" s="278"/>
    </row>
    <row r="115" spans="1:13" ht="17.25" thickBot="1">
      <c r="A115" s="42"/>
      <c r="B115" s="37" t="s">
        <v>82</v>
      </c>
    </row>
    <row r="116" spans="1:13" ht="45" customHeight="1" thickBot="1">
      <c r="A116" s="42"/>
      <c r="C116" s="242" t="s">
        <v>875</v>
      </c>
      <c r="D116" s="243"/>
      <c r="E116" s="243"/>
      <c r="F116" s="243"/>
      <c r="G116" s="243"/>
      <c r="H116" s="243"/>
      <c r="I116" s="244"/>
    </row>
    <row r="117" spans="1:13">
      <c r="A117" s="42"/>
      <c r="L117" s="18" t="s">
        <v>83</v>
      </c>
    </row>
    <row r="118" spans="1:13" ht="31.5">
      <c r="A118" s="42"/>
      <c r="B118" s="60" t="s">
        <v>84</v>
      </c>
      <c r="C118" s="60" t="s">
        <v>85</v>
      </c>
      <c r="D118" s="60" t="s">
        <v>121</v>
      </c>
      <c r="E118" s="60" t="s">
        <v>87</v>
      </c>
      <c r="F118" s="60" t="s">
        <v>122</v>
      </c>
      <c r="G118" s="60" t="s">
        <v>89</v>
      </c>
      <c r="H118" s="60" t="s">
        <v>90</v>
      </c>
      <c r="I118" s="60" t="s">
        <v>161</v>
      </c>
      <c r="J118" s="319" t="s">
        <v>92</v>
      </c>
      <c r="K118" s="323"/>
      <c r="L118" s="59" t="s">
        <v>93</v>
      </c>
      <c r="M118" s="60" t="s">
        <v>94</v>
      </c>
    </row>
    <row r="119" spans="1:13" ht="15.75" customHeight="1">
      <c r="A119" s="42"/>
      <c r="B119" s="250" t="str">
        <f>IF($D$12 = "", "", _xlfn.CONCAT($D$12, " (", $B$12, ")"))</f>
        <v/>
      </c>
      <c r="C119" s="265" t="s">
        <v>200</v>
      </c>
      <c r="D119" s="315" t="s">
        <v>164</v>
      </c>
      <c r="E119" s="250" t="str">
        <f>$D$5</f>
        <v/>
      </c>
      <c r="F119" s="265" t="s">
        <v>201</v>
      </c>
      <c r="G119" s="250" t="str">
        <f>IF($D$12 = "", "", _xlfn.CONCAT($D$12, " (", $B$12, ")"))</f>
        <v/>
      </c>
      <c r="H119" s="265" t="s">
        <v>202</v>
      </c>
      <c r="I119" s="321"/>
      <c r="J119" s="63" t="s">
        <v>203</v>
      </c>
      <c r="K119" s="21" t="s">
        <v>301</v>
      </c>
      <c r="L119" s="124"/>
      <c r="M119" s="249" t="str">
        <f>IF(OR(L119="",L120="",L121="",L122=""),"",IF(OR(L119="大",L120="大",L121="大",L122="大",L119="不明",L120="不明",L121="不明",L122="不明"),"大",IF(OR(L119="中",L120="中",L121="中",L122="中"),"中",IF(OR(L119="小",L120="小",L121="小",L122="小"),"小","無"))))</f>
        <v/>
      </c>
    </row>
    <row r="120" spans="1:13" ht="15.75" customHeight="1">
      <c r="A120" s="42"/>
      <c r="B120" s="251"/>
      <c r="C120" s="266"/>
      <c r="D120" s="316"/>
      <c r="E120" s="251"/>
      <c r="F120" s="266"/>
      <c r="G120" s="251"/>
      <c r="H120" s="266"/>
      <c r="I120" s="322"/>
      <c r="J120" s="63" t="s">
        <v>99</v>
      </c>
      <c r="K120" s="21" t="s">
        <v>301</v>
      </c>
      <c r="L120" s="124"/>
      <c r="M120" s="249"/>
    </row>
    <row r="121" spans="1:13" ht="15.75" customHeight="1">
      <c r="A121" s="42"/>
      <c r="B121" s="251"/>
      <c r="C121" s="266"/>
      <c r="D121" s="316"/>
      <c r="E121" s="251"/>
      <c r="F121" s="266"/>
      <c r="G121" s="251"/>
      <c r="H121" s="266"/>
      <c r="I121" s="322"/>
      <c r="J121" s="63" t="s">
        <v>111</v>
      </c>
      <c r="K121" s="21" t="s">
        <v>301</v>
      </c>
      <c r="L121" s="124"/>
      <c r="M121" s="249"/>
    </row>
    <row r="122" spans="1:13" ht="15.75" customHeight="1">
      <c r="A122" s="42"/>
      <c r="B122" s="252"/>
      <c r="C122" s="267"/>
      <c r="D122" s="317"/>
      <c r="E122" s="252"/>
      <c r="F122" s="267"/>
      <c r="G122" s="252"/>
      <c r="H122" s="267"/>
      <c r="I122" s="324"/>
      <c r="J122" s="63" t="s">
        <v>101</v>
      </c>
      <c r="K122" s="21" t="s">
        <v>301</v>
      </c>
      <c r="L122" s="124"/>
      <c r="M122" s="249"/>
    </row>
    <row r="123" spans="1:13" ht="15.75" customHeight="1">
      <c r="A123" s="42"/>
      <c r="B123" s="250" t="str">
        <f>IF($D$12 = "", "", _xlfn.CONCAT($D$12, " (", $B$12, ")"))</f>
        <v/>
      </c>
      <c r="C123" s="265" t="s">
        <v>200</v>
      </c>
      <c r="D123" s="315" t="s">
        <v>164</v>
      </c>
      <c r="E123" s="250" t="str">
        <f t="shared" ref="E123" si="14">$D$5</f>
        <v/>
      </c>
      <c r="F123" s="265" t="s">
        <v>201</v>
      </c>
      <c r="G123" s="250" t="str">
        <f>IF($D$12 = "", "", _xlfn.CONCAT($D$12, " (", $B$12, ")"))</f>
        <v/>
      </c>
      <c r="H123" s="265" t="s">
        <v>204</v>
      </c>
      <c r="I123" s="321"/>
      <c r="J123" s="63" t="s">
        <v>203</v>
      </c>
      <c r="K123" s="21" t="s">
        <v>301</v>
      </c>
      <c r="L123" s="124"/>
      <c r="M123" s="249" t="str">
        <f>IF(OR(L123="",L124="",L125="",L126=""),"",IF(OR(L123="大",L124="大",L125="大",L126="大",L123="不明",L124="不明",L125="不明",L126="不明"),"大",IF(OR(L123="中",L124="中",L125="中",L126="中"),"中",IF(OR(L123="小",L124="小",L125="小",L126="小"),"小","無"))))</f>
        <v/>
      </c>
    </row>
    <row r="124" spans="1:13" ht="15.75" customHeight="1">
      <c r="A124" s="42"/>
      <c r="B124" s="251"/>
      <c r="C124" s="266"/>
      <c r="D124" s="316"/>
      <c r="E124" s="251"/>
      <c r="F124" s="266"/>
      <c r="G124" s="251"/>
      <c r="H124" s="266"/>
      <c r="I124" s="322"/>
      <c r="J124" s="63" t="s">
        <v>99</v>
      </c>
      <c r="K124" s="21" t="s">
        <v>301</v>
      </c>
      <c r="L124" s="124"/>
      <c r="M124" s="249"/>
    </row>
    <row r="125" spans="1:13" ht="15.75" customHeight="1">
      <c r="A125" s="42"/>
      <c r="B125" s="251"/>
      <c r="C125" s="266"/>
      <c r="D125" s="316"/>
      <c r="E125" s="251"/>
      <c r="F125" s="266"/>
      <c r="G125" s="251"/>
      <c r="H125" s="266"/>
      <c r="I125" s="322"/>
      <c r="J125" s="63" t="s">
        <v>111</v>
      </c>
      <c r="K125" s="21" t="s">
        <v>301</v>
      </c>
      <c r="L125" s="124"/>
      <c r="M125" s="249"/>
    </row>
    <row r="126" spans="1:13" ht="15.75" customHeight="1">
      <c r="A126" s="42"/>
      <c r="B126" s="252"/>
      <c r="C126" s="267"/>
      <c r="D126" s="317"/>
      <c r="E126" s="252"/>
      <c r="F126" s="267"/>
      <c r="G126" s="252"/>
      <c r="H126" s="267"/>
      <c r="I126" s="324"/>
      <c r="J126" s="63" t="s">
        <v>101</v>
      </c>
      <c r="K126" s="21" t="s">
        <v>301</v>
      </c>
      <c r="L126" s="124"/>
      <c r="M126" s="249"/>
    </row>
    <row r="127" spans="1:13" ht="15.75" customHeight="1">
      <c r="A127" s="42"/>
      <c r="B127" s="250" t="str">
        <f>IF($D$13 = "", "", _xlfn.CONCAT($D$13, " (", $B$13, ")"))</f>
        <v/>
      </c>
      <c r="C127" s="265" t="s">
        <v>200</v>
      </c>
      <c r="D127" s="315" t="s">
        <v>164</v>
      </c>
      <c r="E127" s="250" t="str">
        <f t="shared" ref="E127" si="15">$D$5</f>
        <v/>
      </c>
      <c r="F127" s="265" t="s">
        <v>201</v>
      </c>
      <c r="G127" s="250" t="str">
        <f>IF($D$13 = "", "", _xlfn.CONCAT($D$13, " (", $B$13, ")"))</f>
        <v/>
      </c>
      <c r="H127" s="265" t="s">
        <v>202</v>
      </c>
      <c r="I127" s="321"/>
      <c r="J127" s="63" t="s">
        <v>203</v>
      </c>
      <c r="K127" s="21" t="s">
        <v>301</v>
      </c>
      <c r="L127" s="124"/>
      <c r="M127" s="249" t="str">
        <f>IF(OR(L127="",L128="",L129="",L130=""),"",IF(OR(L127="大",L128="大",L129="大",L130="大",L127="不明",L128="不明",L129="不明",L130="不明"),"大",IF(OR(L127="中",L128="中",L129="中",L130="中"),"中",IF(OR(L127="小",L128="小",L129="小",L130="小"),"小","無"))))</f>
        <v/>
      </c>
    </row>
    <row r="128" spans="1:13" ht="15.75" customHeight="1">
      <c r="A128" s="42"/>
      <c r="B128" s="251"/>
      <c r="C128" s="266"/>
      <c r="D128" s="316"/>
      <c r="E128" s="251"/>
      <c r="F128" s="266"/>
      <c r="G128" s="251"/>
      <c r="H128" s="266"/>
      <c r="I128" s="322"/>
      <c r="J128" s="63" t="s">
        <v>99</v>
      </c>
      <c r="K128" s="21" t="s">
        <v>301</v>
      </c>
      <c r="L128" s="124"/>
      <c r="M128" s="249"/>
    </row>
    <row r="129" spans="1:13" ht="15.75" customHeight="1">
      <c r="A129" s="42"/>
      <c r="B129" s="251"/>
      <c r="C129" s="266"/>
      <c r="D129" s="316"/>
      <c r="E129" s="251"/>
      <c r="F129" s="266"/>
      <c r="G129" s="251"/>
      <c r="H129" s="266"/>
      <c r="I129" s="322"/>
      <c r="J129" s="63" t="s">
        <v>111</v>
      </c>
      <c r="K129" s="21" t="s">
        <v>301</v>
      </c>
      <c r="L129" s="124"/>
      <c r="M129" s="249"/>
    </row>
    <row r="130" spans="1:13" ht="15.75" customHeight="1">
      <c r="A130" s="42"/>
      <c r="B130" s="252"/>
      <c r="C130" s="267"/>
      <c r="D130" s="317"/>
      <c r="E130" s="252"/>
      <c r="F130" s="267"/>
      <c r="G130" s="252"/>
      <c r="H130" s="267"/>
      <c r="I130" s="324"/>
      <c r="J130" s="63" t="s">
        <v>101</v>
      </c>
      <c r="K130" s="21" t="s">
        <v>301</v>
      </c>
      <c r="L130" s="124"/>
      <c r="M130" s="249"/>
    </row>
    <row r="131" spans="1:13" ht="15.75" customHeight="1">
      <c r="A131" s="42"/>
      <c r="B131" s="250" t="str">
        <f>IF($D$13 = "", "", _xlfn.CONCAT($D$13, " (", $B$13, ")"))</f>
        <v/>
      </c>
      <c r="C131" s="265" t="s">
        <v>200</v>
      </c>
      <c r="D131" s="315" t="s">
        <v>164</v>
      </c>
      <c r="E131" s="250" t="str">
        <f t="shared" ref="E131" si="16">$D$5</f>
        <v/>
      </c>
      <c r="F131" s="265" t="s">
        <v>201</v>
      </c>
      <c r="G131" s="250" t="str">
        <f>IF($D$13 = "", "", _xlfn.CONCAT($D$13, " (", $B$13, ")"))</f>
        <v/>
      </c>
      <c r="H131" s="265" t="s">
        <v>204</v>
      </c>
      <c r="I131" s="321"/>
      <c r="J131" s="63" t="s">
        <v>203</v>
      </c>
      <c r="K131" s="21" t="s">
        <v>301</v>
      </c>
      <c r="L131" s="124"/>
      <c r="M131" s="249" t="str">
        <f>IF(OR(L131="",L132="",L133="",L134=""),"",IF(OR(L131="大",L132="大",L133="大",L134="大",L131="不明",L132="不明",L133="不明",L134="不明"),"大",IF(OR(L131="中",L132="中",L133="中",L134="中"),"中",IF(OR(L131="小",L132="小",L133="小",L134="小"),"小","無"))))</f>
        <v/>
      </c>
    </row>
    <row r="132" spans="1:13" ht="15.75" customHeight="1">
      <c r="A132" s="42"/>
      <c r="B132" s="251"/>
      <c r="C132" s="266"/>
      <c r="D132" s="316"/>
      <c r="E132" s="251"/>
      <c r="F132" s="266"/>
      <c r="G132" s="251"/>
      <c r="H132" s="266"/>
      <c r="I132" s="322"/>
      <c r="J132" s="63" t="s">
        <v>99</v>
      </c>
      <c r="K132" s="21" t="s">
        <v>301</v>
      </c>
      <c r="L132" s="124"/>
      <c r="M132" s="249"/>
    </row>
    <row r="133" spans="1:13" ht="15.75" customHeight="1">
      <c r="A133" s="42"/>
      <c r="B133" s="251"/>
      <c r="C133" s="266"/>
      <c r="D133" s="316"/>
      <c r="E133" s="251"/>
      <c r="F133" s="266"/>
      <c r="G133" s="251"/>
      <c r="H133" s="266"/>
      <c r="I133" s="322"/>
      <c r="J133" s="63" t="s">
        <v>111</v>
      </c>
      <c r="K133" s="21" t="s">
        <v>301</v>
      </c>
      <c r="L133" s="124"/>
      <c r="M133" s="249"/>
    </row>
    <row r="134" spans="1:13" ht="15.75" customHeight="1">
      <c r="A134" s="42"/>
      <c r="B134" s="252"/>
      <c r="C134" s="267"/>
      <c r="D134" s="317"/>
      <c r="E134" s="252"/>
      <c r="F134" s="267"/>
      <c r="G134" s="252"/>
      <c r="H134" s="267"/>
      <c r="I134" s="324"/>
      <c r="J134" s="63" t="s">
        <v>101</v>
      </c>
      <c r="K134" s="21" t="s">
        <v>301</v>
      </c>
      <c r="L134" s="124"/>
      <c r="M134" s="249"/>
    </row>
    <row r="135" spans="1:13" ht="15.75" customHeight="1">
      <c r="A135" s="42"/>
      <c r="B135" s="250" t="str">
        <f>IF($D$8 = "", "", _xlfn.CONCAT($D$8, " (", $B$8, ")"))</f>
        <v/>
      </c>
      <c r="C135" s="265" t="s">
        <v>200</v>
      </c>
      <c r="D135" s="315" t="s">
        <v>164</v>
      </c>
      <c r="E135" s="250" t="str">
        <f t="shared" ref="E135" si="17">$D$5</f>
        <v/>
      </c>
      <c r="F135" s="265" t="s">
        <v>201</v>
      </c>
      <c r="G135" s="250" t="str">
        <f>IF($D$8 = "", "", _xlfn.CONCAT($D$8, " (", $B$8, ")"))</f>
        <v/>
      </c>
      <c r="H135" s="265" t="s">
        <v>204</v>
      </c>
      <c r="I135" s="321"/>
      <c r="J135" s="63" t="s">
        <v>203</v>
      </c>
      <c r="K135" s="21" t="s">
        <v>301</v>
      </c>
      <c r="L135" s="124"/>
      <c r="M135" s="249" t="str">
        <f>IF(OR(L135="",L136="",L137="",L138=""),"",IF(OR(L135="大",L136="大",L137="大",L138="大",L135="不明",L136="不明",L137="不明",L138="不明"),"大",IF(OR(L135="中",L136="中",L137="中",L138="中"),"中",IF(OR(L135="小",L136="小",L137="小",L138="小"),"小","無"))))</f>
        <v/>
      </c>
    </row>
    <row r="136" spans="1:13" ht="15.75" customHeight="1">
      <c r="A136" s="42"/>
      <c r="B136" s="251"/>
      <c r="C136" s="266"/>
      <c r="D136" s="316"/>
      <c r="E136" s="251"/>
      <c r="F136" s="266"/>
      <c r="G136" s="251"/>
      <c r="H136" s="266"/>
      <c r="I136" s="322"/>
      <c r="J136" s="63" t="s">
        <v>99</v>
      </c>
      <c r="K136" s="21" t="s">
        <v>301</v>
      </c>
      <c r="L136" s="124"/>
      <c r="M136" s="249"/>
    </row>
    <row r="137" spans="1:13" ht="15.75" customHeight="1">
      <c r="A137" s="42"/>
      <c r="B137" s="251"/>
      <c r="C137" s="266"/>
      <c r="D137" s="316"/>
      <c r="E137" s="251"/>
      <c r="F137" s="266"/>
      <c r="G137" s="251"/>
      <c r="H137" s="266"/>
      <c r="I137" s="322"/>
      <c r="J137" s="63" t="s">
        <v>111</v>
      </c>
      <c r="K137" s="21" t="s">
        <v>301</v>
      </c>
      <c r="L137" s="124"/>
      <c r="M137" s="249"/>
    </row>
    <row r="138" spans="1:13" ht="15.75" customHeight="1">
      <c r="A138" s="42"/>
      <c r="B138" s="252"/>
      <c r="C138" s="267"/>
      <c r="D138" s="317"/>
      <c r="E138" s="252"/>
      <c r="F138" s="267"/>
      <c r="G138" s="252"/>
      <c r="H138" s="267"/>
      <c r="I138" s="324"/>
      <c r="J138" s="63" t="s">
        <v>101</v>
      </c>
      <c r="K138" s="21" t="s">
        <v>301</v>
      </c>
      <c r="L138" s="124"/>
      <c r="M138" s="249"/>
    </row>
    <row r="139" spans="1:13" ht="15.75" customHeight="1">
      <c r="A139" s="42"/>
      <c r="B139" s="250" t="str">
        <f>IF($D$8 = "", "", _xlfn.CONCAT($D$8, " (", $B$8, ")"))</f>
        <v/>
      </c>
      <c r="C139" s="265" t="s">
        <v>200</v>
      </c>
      <c r="D139" s="315" t="s">
        <v>164</v>
      </c>
      <c r="E139" s="250" t="str">
        <f t="shared" ref="E139" si="18">$D$5</f>
        <v/>
      </c>
      <c r="F139" s="265" t="s">
        <v>201</v>
      </c>
      <c r="G139" s="250" t="str">
        <f>IF($D$9 = "", "", _xlfn.CONCAT($D$9, " (", $B$9, ")"))</f>
        <v/>
      </c>
      <c r="H139" s="265" t="s">
        <v>205</v>
      </c>
      <c r="I139" s="321"/>
      <c r="J139" s="63" t="s">
        <v>203</v>
      </c>
      <c r="K139" s="21" t="s">
        <v>301</v>
      </c>
      <c r="L139" s="124"/>
      <c r="M139" s="249" t="str">
        <f>IF(OR(L139="",L140="",L141="",L142=""),"",IF(OR(L139="大",L140="大",L141="大",L142="大",L139="不明",L140="不明",L141="不明",L142="不明"),"大",IF(OR(L139="中",L140="中",L141="中",L142="中"),"中",IF(OR(L139="小",L140="小",L141="小",L142="小"),"小","無"))))</f>
        <v/>
      </c>
    </row>
    <row r="140" spans="1:13" ht="15.75" customHeight="1">
      <c r="A140" s="42"/>
      <c r="B140" s="251"/>
      <c r="C140" s="266"/>
      <c r="D140" s="316"/>
      <c r="E140" s="251"/>
      <c r="F140" s="266"/>
      <c r="G140" s="251"/>
      <c r="H140" s="266"/>
      <c r="I140" s="322"/>
      <c r="J140" s="63" t="s">
        <v>99</v>
      </c>
      <c r="K140" s="21" t="s">
        <v>301</v>
      </c>
      <c r="L140" s="124"/>
      <c r="M140" s="249"/>
    </row>
    <row r="141" spans="1:13" ht="15.75" customHeight="1">
      <c r="A141" s="42"/>
      <c r="B141" s="251"/>
      <c r="C141" s="266"/>
      <c r="D141" s="316"/>
      <c r="E141" s="251"/>
      <c r="F141" s="266"/>
      <c r="G141" s="251"/>
      <c r="H141" s="266"/>
      <c r="I141" s="322"/>
      <c r="J141" s="63" t="s">
        <v>111</v>
      </c>
      <c r="K141" s="21" t="s">
        <v>301</v>
      </c>
      <c r="L141" s="124"/>
      <c r="M141" s="249"/>
    </row>
    <row r="142" spans="1:13" ht="15.75" customHeight="1">
      <c r="A142" s="42"/>
      <c r="B142" s="252"/>
      <c r="C142" s="267"/>
      <c r="D142" s="317"/>
      <c r="E142" s="252"/>
      <c r="F142" s="267"/>
      <c r="G142" s="252"/>
      <c r="H142" s="267"/>
      <c r="I142" s="324"/>
      <c r="J142" s="63" t="s">
        <v>101</v>
      </c>
      <c r="K142" s="21" t="s">
        <v>301</v>
      </c>
      <c r="L142" s="124"/>
      <c r="M142" s="249"/>
    </row>
    <row r="143" spans="1:13" ht="15.75" customHeight="1">
      <c r="A143" s="42"/>
      <c r="B143" s="250" t="str">
        <f>IF($D$12 = "", "", _xlfn.CONCAT($D$12, " (", $B$12, ")"))</f>
        <v/>
      </c>
      <c r="C143" s="265" t="s">
        <v>200</v>
      </c>
      <c r="D143" s="315" t="s">
        <v>164</v>
      </c>
      <c r="E143" s="250" t="str">
        <f t="shared" ref="E143" si="19">$D$5</f>
        <v/>
      </c>
      <c r="F143" s="265" t="s">
        <v>201</v>
      </c>
      <c r="G143" s="250" t="str">
        <f>IF($D$10 = "", "", _xlfn.CONCAT($D$10, " (", $B$10, ")"))</f>
        <v/>
      </c>
      <c r="H143" s="265" t="s">
        <v>204</v>
      </c>
      <c r="I143" s="321"/>
      <c r="J143" s="63" t="s">
        <v>203</v>
      </c>
      <c r="K143" s="21" t="s">
        <v>301</v>
      </c>
      <c r="L143" s="124"/>
      <c r="M143" s="249" t="str">
        <f>IF(OR(L143="",L144="",L145="",L146=""),"",IF(OR(L143="大",L144="大",L145="大",L146="大",L143="不明",L144="不明",L145="不明",L146="不明"),"大",IF(OR(L143="中",L144="中",L145="中",L146="中"),"中",IF(OR(L143="小",L144="小",L145="小",L146="小"),"小","無"))))</f>
        <v/>
      </c>
    </row>
    <row r="144" spans="1:13" ht="15.75" customHeight="1">
      <c r="A144" s="42"/>
      <c r="B144" s="251"/>
      <c r="C144" s="266"/>
      <c r="D144" s="316"/>
      <c r="E144" s="251"/>
      <c r="F144" s="266"/>
      <c r="G144" s="251"/>
      <c r="H144" s="266"/>
      <c r="I144" s="322"/>
      <c r="J144" s="63" t="s">
        <v>99</v>
      </c>
      <c r="K144" s="21" t="s">
        <v>301</v>
      </c>
      <c r="L144" s="124"/>
      <c r="M144" s="249"/>
    </row>
    <row r="145" spans="1:13" ht="15.75" customHeight="1">
      <c r="A145" s="42"/>
      <c r="B145" s="251"/>
      <c r="C145" s="266"/>
      <c r="D145" s="316"/>
      <c r="E145" s="251"/>
      <c r="F145" s="266"/>
      <c r="G145" s="251"/>
      <c r="H145" s="266"/>
      <c r="I145" s="322"/>
      <c r="J145" s="63" t="s">
        <v>111</v>
      </c>
      <c r="K145" s="21" t="s">
        <v>301</v>
      </c>
      <c r="L145" s="124"/>
      <c r="M145" s="249"/>
    </row>
    <row r="146" spans="1:13" ht="15.75" customHeight="1">
      <c r="A146" s="42"/>
      <c r="B146" s="252"/>
      <c r="C146" s="267"/>
      <c r="D146" s="317"/>
      <c r="E146" s="252"/>
      <c r="F146" s="267"/>
      <c r="G146" s="252"/>
      <c r="H146" s="267"/>
      <c r="I146" s="324"/>
      <c r="J146" s="63" t="s">
        <v>101</v>
      </c>
      <c r="K146" s="21" t="s">
        <v>301</v>
      </c>
      <c r="L146" s="124"/>
      <c r="M146" s="249"/>
    </row>
    <row r="147" spans="1:13" ht="15.75" customHeight="1">
      <c r="A147" s="42"/>
      <c r="B147" s="250" t="str">
        <f>IF($D$13 = "", "", _xlfn.CONCAT($D$13, " (", $B$13, ")"))</f>
        <v/>
      </c>
      <c r="C147" s="265" t="s">
        <v>200</v>
      </c>
      <c r="D147" s="315" t="s">
        <v>164</v>
      </c>
      <c r="E147" s="250" t="str">
        <f t="shared" ref="E147" si="20">$D$5</f>
        <v/>
      </c>
      <c r="F147" s="265" t="s">
        <v>201</v>
      </c>
      <c r="G147" s="250" t="str">
        <f>IF($D$10 = "", "", _xlfn.CONCAT($D$10, " (", $B$10, ")"))</f>
        <v/>
      </c>
      <c r="H147" s="265" t="s">
        <v>204</v>
      </c>
      <c r="I147" s="321"/>
      <c r="J147" s="63" t="s">
        <v>203</v>
      </c>
      <c r="K147" s="21" t="s">
        <v>301</v>
      </c>
      <c r="L147" s="124"/>
      <c r="M147" s="249" t="str">
        <f>IF(OR(L147="",L148="",L149="",L150=""),"",IF(OR(L147="大",L148="大",L149="大",L150="大",L147="不明",L148="不明",L149="不明",L150="不明"),"大",IF(OR(L147="中",L148="中",L149="中",L150="中"),"中",IF(OR(L147="小",L148="小",L149="小",L150="小"),"小","無"))))</f>
        <v/>
      </c>
    </row>
    <row r="148" spans="1:13" ht="15.75" customHeight="1">
      <c r="A148" s="42"/>
      <c r="B148" s="251"/>
      <c r="C148" s="266"/>
      <c r="D148" s="316"/>
      <c r="E148" s="251"/>
      <c r="F148" s="266"/>
      <c r="G148" s="251"/>
      <c r="H148" s="266"/>
      <c r="I148" s="322"/>
      <c r="J148" s="63" t="s">
        <v>99</v>
      </c>
      <c r="K148" s="21" t="s">
        <v>301</v>
      </c>
      <c r="L148" s="124"/>
      <c r="M148" s="249"/>
    </row>
    <row r="149" spans="1:13" ht="15.75" customHeight="1">
      <c r="A149" s="42"/>
      <c r="B149" s="251"/>
      <c r="C149" s="266"/>
      <c r="D149" s="316"/>
      <c r="E149" s="251"/>
      <c r="F149" s="266"/>
      <c r="G149" s="251"/>
      <c r="H149" s="266"/>
      <c r="I149" s="322"/>
      <c r="J149" s="63" t="s">
        <v>111</v>
      </c>
      <c r="K149" s="21" t="s">
        <v>301</v>
      </c>
      <c r="L149" s="124"/>
      <c r="M149" s="249"/>
    </row>
    <row r="150" spans="1:13" ht="15.75" customHeight="1">
      <c r="A150" s="42"/>
      <c r="B150" s="252"/>
      <c r="C150" s="267"/>
      <c r="D150" s="317"/>
      <c r="E150" s="252"/>
      <c r="F150" s="267"/>
      <c r="G150" s="252"/>
      <c r="H150" s="267"/>
      <c r="I150" s="324"/>
      <c r="J150" s="63" t="s">
        <v>101</v>
      </c>
      <c r="K150" s="21" t="s">
        <v>301</v>
      </c>
      <c r="L150" s="124"/>
      <c r="M150" s="249"/>
    </row>
    <row r="151" spans="1:13" ht="15.75" customHeight="1">
      <c r="A151" s="42"/>
      <c r="B151" s="250"/>
      <c r="C151" s="265"/>
      <c r="D151" s="315"/>
      <c r="E151" s="250"/>
      <c r="F151" s="265"/>
      <c r="G151" s="250"/>
      <c r="H151" s="265"/>
      <c r="I151" s="321"/>
      <c r="J151" s="63" t="s">
        <v>203</v>
      </c>
      <c r="K151" s="21" t="s">
        <v>301</v>
      </c>
      <c r="L151" s="124"/>
      <c r="M151" s="249" t="str">
        <f>IF(OR(L151="",L152="",L153="",L154=""),"",IF(OR(L151="大",L152="大",L153="大",L154="大",L151="不明",L152="不明",L153="不明",L154="不明"),"大",IF(OR(L151="中",L152="中",L153="中",L154="中"),"中",IF(OR(L151="小",L152="小",L153="小",L154="小"),"小","無"))))</f>
        <v/>
      </c>
    </row>
    <row r="152" spans="1:13" ht="15.75" customHeight="1">
      <c r="A152" s="42"/>
      <c r="B152" s="251"/>
      <c r="C152" s="266"/>
      <c r="D152" s="316"/>
      <c r="E152" s="251"/>
      <c r="F152" s="266"/>
      <c r="G152" s="251"/>
      <c r="H152" s="266"/>
      <c r="I152" s="322"/>
      <c r="J152" s="63" t="s">
        <v>99</v>
      </c>
      <c r="K152" s="21" t="s">
        <v>301</v>
      </c>
      <c r="L152" s="124"/>
      <c r="M152" s="325"/>
    </row>
    <row r="153" spans="1:13" ht="15.75" customHeight="1">
      <c r="A153" s="42"/>
      <c r="B153" s="251"/>
      <c r="C153" s="266"/>
      <c r="D153" s="316"/>
      <c r="E153" s="251"/>
      <c r="F153" s="266"/>
      <c r="G153" s="251"/>
      <c r="H153" s="266"/>
      <c r="I153" s="322"/>
      <c r="J153" s="63" t="s">
        <v>111</v>
      </c>
      <c r="K153" s="21" t="s">
        <v>301</v>
      </c>
      <c r="L153" s="124"/>
      <c r="M153" s="325"/>
    </row>
    <row r="154" spans="1:13" ht="15.75" customHeight="1">
      <c r="A154" s="42"/>
      <c r="B154" s="252"/>
      <c r="C154" s="267"/>
      <c r="D154" s="317"/>
      <c r="E154" s="252"/>
      <c r="F154" s="267"/>
      <c r="G154" s="252"/>
      <c r="H154" s="267"/>
      <c r="I154" s="324"/>
      <c r="J154" s="63" t="s">
        <v>101</v>
      </c>
      <c r="K154" s="21" t="s">
        <v>301</v>
      </c>
      <c r="L154" s="124"/>
      <c r="M154" s="325"/>
    </row>
    <row r="155" spans="1:13">
      <c r="A155" s="42"/>
      <c r="L155" s="18" t="s">
        <v>83</v>
      </c>
    </row>
    <row r="156" spans="1:13" ht="31.5">
      <c r="A156" s="42"/>
      <c r="B156" s="60" t="s">
        <v>84</v>
      </c>
      <c r="C156" s="60" t="s">
        <v>85</v>
      </c>
      <c r="D156" s="60" t="s">
        <v>121</v>
      </c>
      <c r="E156" s="60" t="s">
        <v>87</v>
      </c>
      <c r="F156" s="60" t="s">
        <v>122</v>
      </c>
      <c r="G156" s="60" t="s">
        <v>89</v>
      </c>
      <c r="H156" s="60" t="s">
        <v>90</v>
      </c>
      <c r="I156" s="60" t="s">
        <v>161</v>
      </c>
      <c r="J156" s="319" t="s">
        <v>92</v>
      </c>
      <c r="K156" s="323"/>
      <c r="L156" s="59" t="s">
        <v>93</v>
      </c>
      <c r="M156" s="60" t="s">
        <v>94</v>
      </c>
    </row>
    <row r="157" spans="1:13" ht="15.75" customHeight="1">
      <c r="A157" s="42"/>
      <c r="B157" s="290" t="str">
        <f>IF($D$12 = "", "", _xlfn.CONCAT($D$12, " (", $B$12, ")"))</f>
        <v/>
      </c>
      <c r="C157" s="265" t="s">
        <v>206</v>
      </c>
      <c r="D157" s="265" t="s">
        <v>164</v>
      </c>
      <c r="E157" s="250" t="str">
        <f>$D$5</f>
        <v/>
      </c>
      <c r="F157" s="265" t="s">
        <v>206</v>
      </c>
      <c r="G157" s="265" t="s">
        <v>207</v>
      </c>
      <c r="H157" s="265" t="s">
        <v>208</v>
      </c>
      <c r="I157" s="321"/>
      <c r="J157" s="63" t="s">
        <v>209</v>
      </c>
      <c r="K157" s="21" t="s">
        <v>301</v>
      </c>
      <c r="L157" s="124"/>
      <c r="M157" s="249" t="str">
        <f>IF(OR(L157="",L158="",L159="",L160=""),"",IF(OR(L157="大",L158="大",L159="大",L160="大",L157="不明",L158="不明",L159="不明",L160="不明"),"大",IF(OR(L157="中",L158="中",L159="中",L160="中"),"中",IF(OR(L157="小",L158="小",L159="小",L160="小"),"小","無"))))</f>
        <v/>
      </c>
    </row>
    <row r="158" spans="1:13" ht="15.75" customHeight="1">
      <c r="A158" s="42"/>
      <c r="B158" s="291"/>
      <c r="C158" s="266"/>
      <c r="D158" s="266"/>
      <c r="E158" s="251"/>
      <c r="F158" s="266"/>
      <c r="G158" s="266"/>
      <c r="H158" s="266"/>
      <c r="I158" s="322"/>
      <c r="J158" s="63" t="s">
        <v>99</v>
      </c>
      <c r="K158" s="21" t="s">
        <v>301</v>
      </c>
      <c r="L158" s="124"/>
      <c r="M158" s="249"/>
    </row>
    <row r="159" spans="1:13" ht="15.75" customHeight="1">
      <c r="A159" s="42"/>
      <c r="B159" s="291"/>
      <c r="C159" s="266"/>
      <c r="D159" s="266"/>
      <c r="E159" s="251"/>
      <c r="F159" s="266"/>
      <c r="G159" s="266"/>
      <c r="H159" s="266"/>
      <c r="I159" s="322"/>
      <c r="J159" s="63" t="s">
        <v>111</v>
      </c>
      <c r="K159" s="21" t="s">
        <v>301</v>
      </c>
      <c r="L159" s="124"/>
      <c r="M159" s="249"/>
    </row>
    <row r="160" spans="1:13" ht="15.75" customHeight="1">
      <c r="A160" s="42"/>
      <c r="B160" s="291"/>
      <c r="C160" s="266"/>
      <c r="D160" s="266"/>
      <c r="E160" s="251"/>
      <c r="F160" s="266"/>
      <c r="G160" s="266"/>
      <c r="H160" s="266"/>
      <c r="I160" s="322"/>
      <c r="J160" s="63" t="s">
        <v>210</v>
      </c>
      <c r="K160" s="21" t="s">
        <v>301</v>
      </c>
      <c r="L160" s="124"/>
      <c r="M160" s="249"/>
    </row>
    <row r="161" spans="1:13" ht="15.75" customHeight="1">
      <c r="A161" s="42"/>
      <c r="B161" s="290" t="str">
        <f>IF($D$12 = "", "", _xlfn.CONCAT($D$12, " (", $B$12, ")"))</f>
        <v/>
      </c>
      <c r="C161" s="265" t="s">
        <v>206</v>
      </c>
      <c r="D161" s="265" t="s">
        <v>164</v>
      </c>
      <c r="E161" s="250" t="str">
        <f t="shared" ref="E161" si="21">$D$5</f>
        <v/>
      </c>
      <c r="F161" s="265" t="s">
        <v>206</v>
      </c>
      <c r="G161" s="250" t="str">
        <f>IF($D$11 = "", "", _xlfn.CONCAT($D$11, " (", $B$11, ")"))</f>
        <v/>
      </c>
      <c r="H161" s="265" t="s">
        <v>211</v>
      </c>
      <c r="I161" s="321"/>
      <c r="J161" s="63" t="s">
        <v>209</v>
      </c>
      <c r="K161" s="21" t="s">
        <v>301</v>
      </c>
      <c r="L161" s="124"/>
      <c r="M161" s="249" t="str">
        <f>IF(OR(L161="",L162="",L163="",L164=""),"",IF(OR(L161="大",L162="大",L163="大",L164="大",L161="不明",L162="不明",L163="不明",L164="不明"),"大",IF(OR(L161="中",L162="中",L163="中",L164="中"),"中",IF(OR(L161="小",L162="小",L163="小",L164="小"),"小","無"))))</f>
        <v/>
      </c>
    </row>
    <row r="162" spans="1:13" ht="15.75" customHeight="1">
      <c r="A162" s="42"/>
      <c r="B162" s="291"/>
      <c r="C162" s="266"/>
      <c r="D162" s="266"/>
      <c r="E162" s="251"/>
      <c r="F162" s="266"/>
      <c r="G162" s="251"/>
      <c r="H162" s="266"/>
      <c r="I162" s="322"/>
      <c r="J162" s="63" t="s">
        <v>99</v>
      </c>
      <c r="K162" s="21" t="s">
        <v>301</v>
      </c>
      <c r="L162" s="124"/>
      <c r="M162" s="249"/>
    </row>
    <row r="163" spans="1:13" ht="15.75" customHeight="1">
      <c r="A163" s="42"/>
      <c r="B163" s="291"/>
      <c r="C163" s="266"/>
      <c r="D163" s="266"/>
      <c r="E163" s="251"/>
      <c r="F163" s="266"/>
      <c r="G163" s="251"/>
      <c r="H163" s="266"/>
      <c r="I163" s="322"/>
      <c r="J163" s="63" t="s">
        <v>111</v>
      </c>
      <c r="K163" s="21" t="s">
        <v>301</v>
      </c>
      <c r="L163" s="124"/>
      <c r="M163" s="249"/>
    </row>
    <row r="164" spans="1:13" ht="15.75" customHeight="1">
      <c r="A164" s="42"/>
      <c r="B164" s="291"/>
      <c r="C164" s="267"/>
      <c r="D164" s="267"/>
      <c r="E164" s="251"/>
      <c r="F164" s="267"/>
      <c r="G164" s="252"/>
      <c r="H164" s="267"/>
      <c r="I164" s="322"/>
      <c r="J164" s="63" t="s">
        <v>210</v>
      </c>
      <c r="K164" s="21" t="s">
        <v>301</v>
      </c>
      <c r="L164" s="124"/>
      <c r="M164" s="249"/>
    </row>
    <row r="165" spans="1:13" ht="15.75" customHeight="1">
      <c r="A165" s="42"/>
      <c r="B165" s="290" t="str">
        <f>IF($D$13 = "", "", _xlfn.CONCAT($D$13, " (", $B$13, ")"))</f>
        <v/>
      </c>
      <c r="C165" s="265" t="s">
        <v>206</v>
      </c>
      <c r="D165" s="265" t="s">
        <v>164</v>
      </c>
      <c r="E165" s="250" t="str">
        <f t="shared" ref="E165" si="22">$D$5</f>
        <v/>
      </c>
      <c r="F165" s="265" t="s">
        <v>206</v>
      </c>
      <c r="G165" s="265" t="s">
        <v>207</v>
      </c>
      <c r="H165" s="265" t="s">
        <v>208</v>
      </c>
      <c r="I165" s="321"/>
      <c r="J165" s="63" t="s">
        <v>209</v>
      </c>
      <c r="K165" s="21" t="s">
        <v>301</v>
      </c>
      <c r="L165" s="124"/>
      <c r="M165" s="249" t="str">
        <f>IF(OR(L165="",L166="",L167="",L168=""),"",IF(OR(L165="大",L166="大",L167="大",L168="大",L165="不明",L166="不明",L167="不明",L168="不明"),"大",IF(OR(L165="中",L166="中",L167="中",L168="中"),"中",IF(OR(L165="小",L166="小",L167="小",L168="小"),"小","無"))))</f>
        <v/>
      </c>
    </row>
    <row r="166" spans="1:13" ht="15.75" customHeight="1">
      <c r="A166" s="42"/>
      <c r="B166" s="291"/>
      <c r="C166" s="266"/>
      <c r="D166" s="266"/>
      <c r="E166" s="251"/>
      <c r="F166" s="266"/>
      <c r="G166" s="266"/>
      <c r="H166" s="266"/>
      <c r="I166" s="322"/>
      <c r="J166" s="63" t="s">
        <v>99</v>
      </c>
      <c r="K166" s="21" t="s">
        <v>301</v>
      </c>
      <c r="L166" s="124"/>
      <c r="M166" s="249"/>
    </row>
    <row r="167" spans="1:13" ht="15.75" customHeight="1">
      <c r="A167" s="42"/>
      <c r="B167" s="291"/>
      <c r="C167" s="266"/>
      <c r="D167" s="266"/>
      <c r="E167" s="251"/>
      <c r="F167" s="266"/>
      <c r="G167" s="266"/>
      <c r="H167" s="266"/>
      <c r="I167" s="322"/>
      <c r="J167" s="63" t="s">
        <v>111</v>
      </c>
      <c r="K167" s="21" t="s">
        <v>301</v>
      </c>
      <c r="L167" s="124"/>
      <c r="M167" s="249"/>
    </row>
    <row r="168" spans="1:13" ht="15.75" customHeight="1">
      <c r="A168" s="42"/>
      <c r="B168" s="292"/>
      <c r="C168" s="266"/>
      <c r="D168" s="267"/>
      <c r="E168" s="251"/>
      <c r="F168" s="267"/>
      <c r="G168" s="266"/>
      <c r="H168" s="266"/>
      <c r="I168" s="322"/>
      <c r="J168" s="63" t="s">
        <v>210</v>
      </c>
      <c r="K168" s="21" t="s">
        <v>301</v>
      </c>
      <c r="L168" s="124"/>
      <c r="M168" s="249"/>
    </row>
    <row r="169" spans="1:13" ht="15.75" customHeight="1">
      <c r="A169" s="42"/>
      <c r="B169" s="290" t="str">
        <f>IF($D$13 = "", "", _xlfn.CONCAT($D$13, " (", $B$13, ")"))</f>
        <v/>
      </c>
      <c r="C169" s="265" t="s">
        <v>206</v>
      </c>
      <c r="D169" s="265" t="s">
        <v>164</v>
      </c>
      <c r="E169" s="250" t="str">
        <f t="shared" ref="E169" si="23">$D$5</f>
        <v/>
      </c>
      <c r="F169" s="265" t="s">
        <v>206</v>
      </c>
      <c r="G169" s="250" t="str">
        <f>IF($D$11 = "", "", _xlfn.CONCAT($D$11, " (", $B$11, ")"))</f>
        <v/>
      </c>
      <c r="H169" s="265" t="s">
        <v>211</v>
      </c>
      <c r="I169" s="321"/>
      <c r="J169" s="63" t="s">
        <v>209</v>
      </c>
      <c r="K169" s="21" t="s">
        <v>301</v>
      </c>
      <c r="L169" s="124"/>
      <c r="M169" s="249" t="str">
        <f>IF(OR(L169="",L170="",L171="",L172=""),"",IF(OR(L169="大",L170="大",L171="大",L172="大",L169="不明",L170="不明",L171="不明",L172="不明"),"大",IF(OR(L169="中",L170="中",L171="中",L172="中"),"中",IF(OR(L169="小",L170="小",L171="小",L172="小"),"小","無"))))</f>
        <v/>
      </c>
    </row>
    <row r="170" spans="1:13" ht="15.75" customHeight="1">
      <c r="A170" s="42"/>
      <c r="B170" s="291"/>
      <c r="C170" s="266"/>
      <c r="D170" s="266"/>
      <c r="E170" s="251"/>
      <c r="F170" s="266"/>
      <c r="G170" s="251"/>
      <c r="H170" s="266"/>
      <c r="I170" s="322"/>
      <c r="J170" s="63" t="s">
        <v>99</v>
      </c>
      <c r="K170" s="21" t="s">
        <v>301</v>
      </c>
      <c r="L170" s="124"/>
      <c r="M170" s="249"/>
    </row>
    <row r="171" spans="1:13" ht="15.75" customHeight="1">
      <c r="A171" s="42"/>
      <c r="B171" s="291"/>
      <c r="C171" s="266"/>
      <c r="D171" s="266"/>
      <c r="E171" s="251"/>
      <c r="F171" s="266"/>
      <c r="G171" s="251"/>
      <c r="H171" s="266"/>
      <c r="I171" s="322"/>
      <c r="J171" s="63" t="s">
        <v>111</v>
      </c>
      <c r="K171" s="21" t="s">
        <v>301</v>
      </c>
      <c r="L171" s="124"/>
      <c r="M171" s="249"/>
    </row>
    <row r="172" spans="1:13" ht="15.75" customHeight="1">
      <c r="A172" s="42"/>
      <c r="B172" s="292"/>
      <c r="C172" s="266"/>
      <c r="D172" s="267"/>
      <c r="E172" s="251"/>
      <c r="F172" s="266"/>
      <c r="G172" s="252"/>
      <c r="H172" s="267"/>
      <c r="I172" s="322"/>
      <c r="J172" s="63" t="s">
        <v>210</v>
      </c>
      <c r="K172" s="21" t="s">
        <v>301</v>
      </c>
      <c r="L172" s="124"/>
      <c r="M172" s="249"/>
    </row>
    <row r="173" spans="1:13" ht="15.75" customHeight="1">
      <c r="A173" s="42"/>
      <c r="B173" s="290" t="str">
        <f>IF($D$8 = "", "", _xlfn.CONCAT($D$8, " (", $B$8, ")"))</f>
        <v/>
      </c>
      <c r="C173" s="265" t="s">
        <v>206</v>
      </c>
      <c r="D173" s="265" t="s">
        <v>164</v>
      </c>
      <c r="E173" s="250" t="str">
        <f t="shared" ref="E173" si="24">$D$5</f>
        <v/>
      </c>
      <c r="F173" s="265" t="s">
        <v>206</v>
      </c>
      <c r="G173" s="265" t="s">
        <v>207</v>
      </c>
      <c r="H173" s="265" t="s">
        <v>212</v>
      </c>
      <c r="I173" s="321"/>
      <c r="J173" s="63" t="s">
        <v>209</v>
      </c>
      <c r="K173" s="21" t="s">
        <v>301</v>
      </c>
      <c r="L173" s="124"/>
      <c r="M173" s="249" t="str">
        <f>IF(OR(L173="",L174="",L175="",L176=""),"",IF(OR(L173="大",L174="大",L175="大",L176="大",L173="不明",L174="不明",L175="不明",L176="不明"),"大",IF(OR(L173="中",L174="中",L175="中",L176="中"),"中",IF(OR(L173="小",L174="小",L175="小",L176="小"),"小","無"))))</f>
        <v/>
      </c>
    </row>
    <row r="174" spans="1:13" ht="15.75" customHeight="1">
      <c r="A174" s="42"/>
      <c r="B174" s="291"/>
      <c r="C174" s="266"/>
      <c r="D174" s="266"/>
      <c r="E174" s="251"/>
      <c r="F174" s="266"/>
      <c r="G174" s="266"/>
      <c r="H174" s="266"/>
      <c r="I174" s="322"/>
      <c r="J174" s="63" t="s">
        <v>99</v>
      </c>
      <c r="K174" s="21" t="s">
        <v>301</v>
      </c>
      <c r="L174" s="124"/>
      <c r="M174" s="249"/>
    </row>
    <row r="175" spans="1:13" ht="15.75" customHeight="1">
      <c r="A175" s="42"/>
      <c r="B175" s="291"/>
      <c r="C175" s="266"/>
      <c r="D175" s="266"/>
      <c r="E175" s="251"/>
      <c r="F175" s="266"/>
      <c r="G175" s="266"/>
      <c r="H175" s="266"/>
      <c r="I175" s="322"/>
      <c r="J175" s="63" t="s">
        <v>111</v>
      </c>
      <c r="K175" s="21" t="s">
        <v>301</v>
      </c>
      <c r="L175" s="124"/>
      <c r="M175" s="249"/>
    </row>
    <row r="176" spans="1:13" ht="15.75" customHeight="1">
      <c r="A176" s="42"/>
      <c r="B176" s="292"/>
      <c r="C176" s="267"/>
      <c r="D176" s="267"/>
      <c r="E176" s="251"/>
      <c r="F176" s="267"/>
      <c r="G176" s="267"/>
      <c r="H176" s="267"/>
      <c r="I176" s="322"/>
      <c r="J176" s="63" t="s">
        <v>210</v>
      </c>
      <c r="K176" s="21" t="s">
        <v>301</v>
      </c>
      <c r="L176" s="124"/>
      <c r="M176" s="249"/>
    </row>
    <row r="177" spans="1:13" ht="15.75" customHeight="1">
      <c r="A177" s="42"/>
      <c r="B177" s="290" t="str">
        <f>IF($D$8 = "", "", _xlfn.CONCAT($D$8, " (", $B$8, ")"))</f>
        <v/>
      </c>
      <c r="C177" s="265" t="s">
        <v>206</v>
      </c>
      <c r="D177" s="265" t="s">
        <v>164</v>
      </c>
      <c r="E177" s="250" t="str">
        <f t="shared" ref="E177" si="25">$D$5</f>
        <v/>
      </c>
      <c r="F177" s="265" t="s">
        <v>206</v>
      </c>
      <c r="G177" s="290" t="str">
        <f>IF($D$12 = "", "", _xlfn.CONCAT($D$12, " (", $B$12, ")"))</f>
        <v/>
      </c>
      <c r="H177" s="265" t="s">
        <v>211</v>
      </c>
      <c r="I177" s="321"/>
      <c r="J177" s="63" t="s">
        <v>209</v>
      </c>
      <c r="K177" s="21" t="s">
        <v>301</v>
      </c>
      <c r="L177" s="124"/>
      <c r="M177" s="249" t="str">
        <f>IF(OR(L177="",L178="",L179="",L180=""),"",IF(OR(L177="大",L178="大",L179="大",L180="大",L177="不明",L178="不明",L179="不明",L180="不明"),"大",IF(OR(L177="中",L178="中",L179="中",L180="中"),"中",IF(OR(L177="小",L178="小",L179="小",L180="小"),"小","無"))))</f>
        <v/>
      </c>
    </row>
    <row r="178" spans="1:13" ht="15.75" customHeight="1">
      <c r="A178" s="42"/>
      <c r="B178" s="291"/>
      <c r="C178" s="266"/>
      <c r="D178" s="266"/>
      <c r="E178" s="251"/>
      <c r="F178" s="266"/>
      <c r="G178" s="291"/>
      <c r="H178" s="266"/>
      <c r="I178" s="322"/>
      <c r="J178" s="63" t="s">
        <v>99</v>
      </c>
      <c r="K178" s="21" t="s">
        <v>301</v>
      </c>
      <c r="L178" s="124"/>
      <c r="M178" s="249"/>
    </row>
    <row r="179" spans="1:13" ht="15.75" customHeight="1">
      <c r="A179" s="42"/>
      <c r="B179" s="291"/>
      <c r="C179" s="266"/>
      <c r="D179" s="266"/>
      <c r="E179" s="251"/>
      <c r="F179" s="266"/>
      <c r="G179" s="291"/>
      <c r="H179" s="266"/>
      <c r="I179" s="322"/>
      <c r="J179" s="63" t="s">
        <v>111</v>
      </c>
      <c r="K179" s="21" t="s">
        <v>301</v>
      </c>
      <c r="L179" s="124"/>
      <c r="M179" s="249"/>
    </row>
    <row r="180" spans="1:13" ht="15.75" customHeight="1">
      <c r="A180" s="42"/>
      <c r="B180" s="292"/>
      <c r="C180" s="267"/>
      <c r="D180" s="267"/>
      <c r="E180" s="251"/>
      <c r="F180" s="267"/>
      <c r="G180" s="291"/>
      <c r="H180" s="267"/>
      <c r="I180" s="322"/>
      <c r="J180" s="63" t="s">
        <v>210</v>
      </c>
      <c r="K180" s="21" t="s">
        <v>301</v>
      </c>
      <c r="L180" s="124"/>
      <c r="M180" s="249"/>
    </row>
    <row r="181" spans="1:13" ht="15.75" customHeight="1">
      <c r="A181" s="42"/>
      <c r="B181" s="290" t="str">
        <f>IF($D$12 = "", "", _xlfn.CONCAT($D$12, " (", $B$12, ")"))</f>
        <v/>
      </c>
      <c r="C181" s="265" t="s">
        <v>206</v>
      </c>
      <c r="D181" s="265" t="s">
        <v>164</v>
      </c>
      <c r="E181" s="250" t="str">
        <f t="shared" ref="E181" si="26">$D$5</f>
        <v/>
      </c>
      <c r="F181" s="265" t="s">
        <v>206</v>
      </c>
      <c r="G181" s="250" t="str">
        <f>IF($D$8 = "", "", _xlfn.CONCAT($D$8, " (", $B$8, ")"))</f>
        <v/>
      </c>
      <c r="H181" s="265" t="s">
        <v>212</v>
      </c>
      <c r="I181" s="321"/>
      <c r="J181" s="63" t="s">
        <v>209</v>
      </c>
      <c r="K181" s="21" t="s">
        <v>301</v>
      </c>
      <c r="L181" s="124"/>
      <c r="M181" s="249" t="str">
        <f>IF(OR(L181="",L182="",L183="",L184=""),"",IF(OR(L181="大",L182="大",L183="大",L184="大",L181="不明",L182="不明",L183="不明",L184="不明"),"大",IF(OR(L181="中",L182="中",L183="中",L184="中"),"中",IF(OR(L181="小",L182="小",L183="小",L184="小"),"小","無"))))</f>
        <v/>
      </c>
    </row>
    <row r="182" spans="1:13" ht="15.75" customHeight="1">
      <c r="A182" s="42"/>
      <c r="B182" s="291"/>
      <c r="C182" s="266"/>
      <c r="D182" s="266"/>
      <c r="E182" s="251"/>
      <c r="F182" s="266"/>
      <c r="G182" s="251"/>
      <c r="H182" s="266"/>
      <c r="I182" s="322"/>
      <c r="J182" s="63" t="s">
        <v>99</v>
      </c>
      <c r="K182" s="21" t="s">
        <v>301</v>
      </c>
      <c r="L182" s="124"/>
      <c r="M182" s="249"/>
    </row>
    <row r="183" spans="1:13" ht="15.75" customHeight="1">
      <c r="A183" s="42"/>
      <c r="B183" s="291"/>
      <c r="C183" s="266"/>
      <c r="D183" s="266"/>
      <c r="E183" s="251"/>
      <c r="F183" s="266"/>
      <c r="G183" s="251"/>
      <c r="H183" s="266"/>
      <c r="I183" s="322"/>
      <c r="J183" s="63" t="s">
        <v>111</v>
      </c>
      <c r="K183" s="21" t="s">
        <v>301</v>
      </c>
      <c r="L183" s="124"/>
      <c r="M183" s="249"/>
    </row>
    <row r="184" spans="1:13" ht="15.75" customHeight="1">
      <c r="A184" s="42"/>
      <c r="B184" s="291"/>
      <c r="C184" s="267"/>
      <c r="D184" s="267"/>
      <c r="E184" s="251"/>
      <c r="F184" s="267"/>
      <c r="G184" s="252"/>
      <c r="H184" s="267"/>
      <c r="I184" s="324"/>
      <c r="J184" s="63" t="s">
        <v>210</v>
      </c>
      <c r="K184" s="21" t="s">
        <v>301</v>
      </c>
      <c r="L184" s="124"/>
      <c r="M184" s="249"/>
    </row>
    <row r="185" spans="1:13" ht="15.75" customHeight="1">
      <c r="A185" s="42"/>
      <c r="B185" s="290" t="str">
        <f>IF($D$12 = "", "", _xlfn.CONCAT($D$12, " (", $B$12, ")"))</f>
        <v/>
      </c>
      <c r="C185" s="265" t="s">
        <v>206</v>
      </c>
      <c r="D185" s="265" t="s">
        <v>164</v>
      </c>
      <c r="E185" s="250" t="str">
        <f t="shared" ref="E185" si="27">$D$5</f>
        <v/>
      </c>
      <c r="F185" s="265" t="s">
        <v>206</v>
      </c>
      <c r="G185" s="250" t="str">
        <f>IF($D$13 = "", "", _xlfn.CONCAT($D$13, " (", $B$13, ")"))</f>
        <v/>
      </c>
      <c r="H185" s="265" t="s">
        <v>212</v>
      </c>
      <c r="I185" s="321"/>
      <c r="J185" s="63" t="s">
        <v>209</v>
      </c>
      <c r="K185" s="21" t="s">
        <v>301</v>
      </c>
      <c r="L185" s="124"/>
      <c r="M185" s="249" t="str">
        <f>IF(OR(L185="",L186="",L187="",L188=""),"",IF(OR(L185="大",L186="大",L187="大",L188="大",L185="不明",L186="不明",L187="不明",L188="不明"),"大",IF(OR(L185="中",L186="中",L187="中",L188="中"),"中",IF(OR(L185="小",L186="小",L187="小",L188="小"),"小","無"))))</f>
        <v/>
      </c>
    </row>
    <row r="186" spans="1:13" ht="15.75" customHeight="1">
      <c r="A186" s="42"/>
      <c r="B186" s="291"/>
      <c r="C186" s="266"/>
      <c r="D186" s="266"/>
      <c r="E186" s="251"/>
      <c r="F186" s="266"/>
      <c r="G186" s="251"/>
      <c r="H186" s="266"/>
      <c r="I186" s="322"/>
      <c r="J186" s="63" t="s">
        <v>99</v>
      </c>
      <c r="K186" s="21" t="s">
        <v>301</v>
      </c>
      <c r="L186" s="124"/>
      <c r="M186" s="249"/>
    </row>
    <row r="187" spans="1:13" ht="15.75" customHeight="1">
      <c r="A187" s="42"/>
      <c r="B187" s="291"/>
      <c r="C187" s="266"/>
      <c r="D187" s="266"/>
      <c r="E187" s="251"/>
      <c r="F187" s="266"/>
      <c r="G187" s="251"/>
      <c r="H187" s="266"/>
      <c r="I187" s="322"/>
      <c r="J187" s="63" t="s">
        <v>111</v>
      </c>
      <c r="K187" s="21" t="s">
        <v>301</v>
      </c>
      <c r="L187" s="124"/>
      <c r="M187" s="249"/>
    </row>
    <row r="188" spans="1:13" ht="15.75" customHeight="1">
      <c r="A188" s="42"/>
      <c r="B188" s="291"/>
      <c r="C188" s="267"/>
      <c r="D188" s="267"/>
      <c r="E188" s="252"/>
      <c r="F188" s="267"/>
      <c r="G188" s="252"/>
      <c r="H188" s="267"/>
      <c r="I188" s="324"/>
      <c r="J188" s="63" t="s">
        <v>210</v>
      </c>
      <c r="K188" s="21" t="s">
        <v>301</v>
      </c>
      <c r="L188" s="124"/>
      <c r="M188" s="249"/>
    </row>
    <row r="189" spans="1:13">
      <c r="L189" s="41"/>
      <c r="M189" s="41"/>
    </row>
    <row r="190" spans="1:13">
      <c r="L190" s="107" t="s">
        <v>102</v>
      </c>
      <c r="M190" s="106" t="str">
        <f>IF(COUNTIF(M119:M189, "大") &gt; 0, "大", IF(COUNTIF(M119:M189, "中") &gt; 0, "中", IF(COUNTIF(M119:M189, "小") &gt; 0, "小", IF(COUNTIF(M119:M189, "無") &gt; 0, "無", ""))))</f>
        <v/>
      </c>
    </row>
    <row r="192" spans="1:13" ht="19.5">
      <c r="A192" s="42"/>
      <c r="B192" s="50" t="s">
        <v>213</v>
      </c>
      <c r="C192" s="42"/>
      <c r="D192" s="42"/>
      <c r="E192" s="49"/>
    </row>
    <row r="193" spans="1:16">
      <c r="A193" s="42"/>
      <c r="B193" s="8"/>
    </row>
    <row r="194" spans="1:16" ht="17.25" thickBot="1">
      <c r="A194" s="42"/>
      <c r="B194" s="37" t="s">
        <v>78</v>
      </c>
    </row>
    <row r="195" spans="1:16" ht="45" customHeight="1" thickBot="1">
      <c r="A195" s="42"/>
      <c r="C195" s="328" t="s">
        <v>214</v>
      </c>
      <c r="D195" s="329"/>
      <c r="E195" s="329"/>
      <c r="F195" s="329"/>
      <c r="G195" s="329"/>
      <c r="H195" s="329"/>
      <c r="I195" s="330"/>
      <c r="J195" s="12"/>
      <c r="K195" s="12"/>
      <c r="L195" s="12"/>
      <c r="M195" s="12"/>
      <c r="N195" s="12"/>
      <c r="O195" s="12"/>
      <c r="P195" s="12"/>
    </row>
    <row r="196" spans="1:16">
      <c r="A196" s="42"/>
      <c r="C196" s="12"/>
      <c r="D196" s="12"/>
      <c r="E196" s="12"/>
      <c r="F196" s="12"/>
      <c r="G196" s="12"/>
      <c r="H196" s="12"/>
      <c r="I196" s="12"/>
      <c r="J196" s="12"/>
      <c r="K196" s="12"/>
      <c r="L196" s="12"/>
      <c r="M196" s="12"/>
      <c r="N196" s="12"/>
      <c r="O196" s="12"/>
      <c r="P196" s="12"/>
    </row>
    <row r="197" spans="1:16" ht="39.950000000000003" customHeight="1">
      <c r="A197" s="42"/>
      <c r="B197" s="227" t="s">
        <v>79</v>
      </c>
      <c r="C197" s="228"/>
      <c r="D197" s="228"/>
      <c r="E197" s="228"/>
      <c r="F197" s="228"/>
      <c r="G197" s="228"/>
      <c r="H197" s="228"/>
      <c r="I197" s="228"/>
      <c r="J197" s="1"/>
      <c r="K197" s="1"/>
      <c r="L197" s="1"/>
      <c r="M197" s="1"/>
      <c r="N197" s="1"/>
      <c r="O197" s="1"/>
      <c r="P197" s="1"/>
    </row>
    <row r="198" spans="1:16">
      <c r="A198" s="42"/>
      <c r="B198" s="8"/>
    </row>
    <row r="199" spans="1:16" ht="17.25" thickBot="1">
      <c r="A199" s="42"/>
      <c r="B199" s="37" t="s">
        <v>81</v>
      </c>
    </row>
    <row r="200" spans="1:16" ht="150" customHeight="1" thickBot="1">
      <c r="A200" s="42"/>
      <c r="C200" s="242" t="s">
        <v>743</v>
      </c>
      <c r="D200" s="243"/>
      <c r="E200" s="243"/>
      <c r="F200" s="243"/>
      <c r="G200" s="243"/>
      <c r="H200" s="243"/>
      <c r="I200" s="244"/>
    </row>
    <row r="201" spans="1:16" ht="17.25" thickBot="1">
      <c r="A201" s="42"/>
      <c r="B201" s="37" t="s">
        <v>146</v>
      </c>
    </row>
    <row r="202" spans="1:16" ht="45" customHeight="1" thickBot="1">
      <c r="A202" s="42"/>
      <c r="C202" s="242" t="s">
        <v>874</v>
      </c>
      <c r="D202" s="243"/>
      <c r="E202" s="243"/>
      <c r="F202" s="243"/>
      <c r="G202" s="243"/>
      <c r="H202" s="243"/>
      <c r="I202" s="244"/>
    </row>
    <row r="203" spans="1:16">
      <c r="A203" s="42"/>
      <c r="L203" s="18" t="s">
        <v>83</v>
      </c>
    </row>
    <row r="204" spans="1:16" ht="31.5">
      <c r="A204" s="42"/>
      <c r="B204" s="60" t="s">
        <v>84</v>
      </c>
      <c r="C204" s="60" t="s">
        <v>85</v>
      </c>
      <c r="D204" s="60" t="s">
        <v>121</v>
      </c>
      <c r="E204" s="60" t="s">
        <v>87</v>
      </c>
      <c r="F204" s="60" t="s">
        <v>122</v>
      </c>
      <c r="G204" s="60" t="s">
        <v>89</v>
      </c>
      <c r="H204" s="60" t="s">
        <v>90</v>
      </c>
      <c r="I204" s="319" t="s">
        <v>92</v>
      </c>
      <c r="J204" s="320"/>
      <c r="K204" s="59" t="s">
        <v>93</v>
      </c>
      <c r="L204" s="60" t="s">
        <v>94</v>
      </c>
    </row>
    <row r="205" spans="1:16" ht="15.75" customHeight="1">
      <c r="A205" s="42"/>
      <c r="B205" s="290" t="str">
        <f>IF($D$12 = "", "", _xlfn.CONCAT($D$12, " (", $B$12, ")"))</f>
        <v/>
      </c>
      <c r="C205" s="265" t="s">
        <v>215</v>
      </c>
      <c r="D205" s="315" t="s">
        <v>164</v>
      </c>
      <c r="E205" s="250" t="str">
        <f>$D$5</f>
        <v/>
      </c>
      <c r="F205" s="265" t="s">
        <v>215</v>
      </c>
      <c r="G205" s="250" t="str">
        <f>IF($D$12 = "", "", _xlfn.CONCAT($D$12, " (", $B$12, ")"))</f>
        <v/>
      </c>
      <c r="H205" s="265" t="s">
        <v>216</v>
      </c>
      <c r="I205" s="64" t="s">
        <v>217</v>
      </c>
      <c r="J205" s="21" t="s">
        <v>301</v>
      </c>
      <c r="K205" s="124"/>
      <c r="L205" s="308" t="str">
        <f>IF(OR(K205="",K206="",K207="",K208=""),"",IF(OR(K205="大",K206="大",K207="大",K208="大",K205="不明",K206="不明",K207="不明",K208="不明"),"大",IF(OR(K205="中",K206="中",K207="中",K208="中"),"中",IF(OR(K205="小",K206="小",K207="小",K208="小"),"小","無"))))</f>
        <v/>
      </c>
    </row>
    <row r="206" spans="1:16" ht="15.75" customHeight="1">
      <c r="A206" s="42"/>
      <c r="B206" s="291"/>
      <c r="C206" s="266"/>
      <c r="D206" s="316"/>
      <c r="E206" s="251"/>
      <c r="F206" s="266"/>
      <c r="G206" s="251"/>
      <c r="H206" s="266"/>
      <c r="I206" s="64" t="s">
        <v>99</v>
      </c>
      <c r="J206" s="21" t="s">
        <v>301</v>
      </c>
      <c r="K206" s="124"/>
      <c r="L206" s="309"/>
    </row>
    <row r="207" spans="1:16" ht="15.75" customHeight="1">
      <c r="A207" s="42"/>
      <c r="B207" s="291"/>
      <c r="C207" s="266"/>
      <c r="D207" s="316"/>
      <c r="E207" s="251"/>
      <c r="F207" s="266"/>
      <c r="G207" s="251"/>
      <c r="H207" s="266"/>
      <c r="I207" s="64" t="s">
        <v>191</v>
      </c>
      <c r="J207" s="21" t="s">
        <v>301</v>
      </c>
      <c r="K207" s="124"/>
      <c r="L207" s="309"/>
    </row>
    <row r="208" spans="1:16" ht="15.75" customHeight="1">
      <c r="A208" s="42"/>
      <c r="B208" s="291"/>
      <c r="C208" s="266"/>
      <c r="D208" s="316"/>
      <c r="E208" s="251"/>
      <c r="F208" s="266"/>
      <c r="G208" s="251"/>
      <c r="H208" s="266"/>
      <c r="I208" s="64" t="s">
        <v>210</v>
      </c>
      <c r="J208" s="21" t="s">
        <v>301</v>
      </c>
      <c r="K208" s="124"/>
      <c r="L208" s="310"/>
    </row>
    <row r="209" spans="1:12" ht="15.75" customHeight="1">
      <c r="A209" s="42"/>
      <c r="B209" s="290" t="str">
        <f>IF($D$13 = "", "", _xlfn.CONCAT($D$13, " (", $B$13, ")"))</f>
        <v/>
      </c>
      <c r="C209" s="265" t="s">
        <v>215</v>
      </c>
      <c r="D209" s="315" t="s">
        <v>164</v>
      </c>
      <c r="E209" s="250" t="str">
        <f t="shared" ref="E209" si="28">$D$5</f>
        <v/>
      </c>
      <c r="F209" s="265" t="s">
        <v>215</v>
      </c>
      <c r="G209" s="250" t="str">
        <f>IF($D$13 = "", "", _xlfn.CONCAT($D$13, " (", $B$13, ")"))</f>
        <v/>
      </c>
      <c r="H209" s="265" t="s">
        <v>216</v>
      </c>
      <c r="I209" s="64" t="s">
        <v>217</v>
      </c>
      <c r="J209" s="21" t="s">
        <v>301</v>
      </c>
      <c r="K209" s="124"/>
      <c r="L209" s="308" t="str">
        <f>IF(OR(K209="",K210="",K211="",K212=""),"",IF(OR(K209="大",K210="大",K211="大",K212="大",K209="不明",K210="不明",K211="不明",K212="不明"),"大",IF(OR(K209="中",K210="中",K211="中",K212="中"),"中",IF(OR(K209="小",K210="小",K211="小",K212="小"),"小","無"))))</f>
        <v/>
      </c>
    </row>
    <row r="210" spans="1:12" ht="15.75" customHeight="1">
      <c r="A210" s="42"/>
      <c r="B210" s="291"/>
      <c r="C210" s="266"/>
      <c r="D210" s="316"/>
      <c r="E210" s="251"/>
      <c r="F210" s="266"/>
      <c r="G210" s="251"/>
      <c r="H210" s="266"/>
      <c r="I210" s="64" t="s">
        <v>99</v>
      </c>
      <c r="J210" s="21" t="s">
        <v>301</v>
      </c>
      <c r="K210" s="124"/>
      <c r="L210" s="309"/>
    </row>
    <row r="211" spans="1:12" ht="15.75" customHeight="1">
      <c r="A211" s="42"/>
      <c r="B211" s="291"/>
      <c r="C211" s="266"/>
      <c r="D211" s="316"/>
      <c r="E211" s="251"/>
      <c r="F211" s="266"/>
      <c r="G211" s="251"/>
      <c r="H211" s="266"/>
      <c r="I211" s="64" t="s">
        <v>191</v>
      </c>
      <c r="J211" s="21" t="s">
        <v>301</v>
      </c>
      <c r="K211" s="124"/>
      <c r="L211" s="309"/>
    </row>
    <row r="212" spans="1:12" ht="15.75" customHeight="1">
      <c r="A212" s="42"/>
      <c r="B212" s="291"/>
      <c r="C212" s="266"/>
      <c r="D212" s="316"/>
      <c r="E212" s="251"/>
      <c r="F212" s="266"/>
      <c r="G212" s="251"/>
      <c r="H212" s="266"/>
      <c r="I212" s="64" t="s">
        <v>210</v>
      </c>
      <c r="J212" s="21" t="s">
        <v>301</v>
      </c>
      <c r="K212" s="124"/>
      <c r="L212" s="310"/>
    </row>
    <row r="213" spans="1:12" ht="15.75" customHeight="1">
      <c r="A213" s="42"/>
      <c r="B213" s="290" t="str">
        <f>IF($D$12 = "", "", _xlfn.CONCAT($D$12, " (", $B$12, ")"))</f>
        <v/>
      </c>
      <c r="C213" s="265" t="s">
        <v>215</v>
      </c>
      <c r="D213" s="315" t="s">
        <v>164</v>
      </c>
      <c r="E213" s="250" t="str">
        <f t="shared" ref="E213" si="29">$D$5</f>
        <v/>
      </c>
      <c r="F213" s="265" t="s">
        <v>215</v>
      </c>
      <c r="G213" s="250" t="str">
        <f>IF($D$8 = "", "", _xlfn.CONCAT($D$8, " (", $B$8, ")"))</f>
        <v/>
      </c>
      <c r="H213" s="265" t="s">
        <v>216</v>
      </c>
      <c r="I213" s="64" t="s">
        <v>217</v>
      </c>
      <c r="J213" s="21" t="s">
        <v>301</v>
      </c>
      <c r="K213" s="124"/>
      <c r="L213" s="308" t="str">
        <f>IF(OR(K213="",K214="",K215="",K216=""),"",IF(OR(K213="大",K214="大",K215="大",K216="大",K213="不明",K214="不明",K215="不明",K216="不明"),"大",IF(OR(K213="中",K214="中",K215="中",K216="中"),"中",IF(OR(K213="小",K214="小",K215="小",K216="小"),"小","無"))))</f>
        <v/>
      </c>
    </row>
    <row r="214" spans="1:12" ht="15.75" customHeight="1">
      <c r="A214" s="42"/>
      <c r="B214" s="291"/>
      <c r="C214" s="266"/>
      <c r="D214" s="316"/>
      <c r="E214" s="251"/>
      <c r="F214" s="266"/>
      <c r="G214" s="251"/>
      <c r="H214" s="266"/>
      <c r="I214" s="64" t="s">
        <v>99</v>
      </c>
      <c r="J214" s="21" t="s">
        <v>301</v>
      </c>
      <c r="K214" s="124"/>
      <c r="L214" s="309"/>
    </row>
    <row r="215" spans="1:12" ht="15.75" customHeight="1">
      <c r="A215" s="42"/>
      <c r="B215" s="291"/>
      <c r="C215" s="266"/>
      <c r="D215" s="316"/>
      <c r="E215" s="251"/>
      <c r="F215" s="266"/>
      <c r="G215" s="251"/>
      <c r="H215" s="266"/>
      <c r="I215" s="64" t="s">
        <v>191</v>
      </c>
      <c r="J215" s="21" t="s">
        <v>301</v>
      </c>
      <c r="K215" s="124"/>
      <c r="L215" s="309"/>
    </row>
    <row r="216" spans="1:12" ht="15.75" customHeight="1">
      <c r="A216" s="42"/>
      <c r="B216" s="291"/>
      <c r="C216" s="266"/>
      <c r="D216" s="316"/>
      <c r="E216" s="251"/>
      <c r="F216" s="266"/>
      <c r="G216" s="251"/>
      <c r="H216" s="266"/>
      <c r="I216" s="64" t="s">
        <v>210</v>
      </c>
      <c r="J216" s="21" t="s">
        <v>301</v>
      </c>
      <c r="K216" s="124"/>
      <c r="L216" s="310"/>
    </row>
    <row r="217" spans="1:12" ht="15.75" customHeight="1">
      <c r="A217" s="42"/>
      <c r="B217" s="290" t="str">
        <f>IF($D$13 = "", "", _xlfn.CONCAT($D$13, " (", $B$13, ")"))</f>
        <v/>
      </c>
      <c r="C217" s="265" t="s">
        <v>215</v>
      </c>
      <c r="D217" s="315" t="s">
        <v>164</v>
      </c>
      <c r="E217" s="250" t="str">
        <f t="shared" ref="E217" si="30">$D$5</f>
        <v/>
      </c>
      <c r="F217" s="265" t="s">
        <v>215</v>
      </c>
      <c r="G217" s="250" t="str">
        <f>IF($D$8 = "", "", _xlfn.CONCAT($D$8, " (", $B$8, ")"))</f>
        <v/>
      </c>
      <c r="H217" s="265" t="s">
        <v>216</v>
      </c>
      <c r="I217" s="64" t="s">
        <v>217</v>
      </c>
      <c r="J217" s="21" t="s">
        <v>301</v>
      </c>
      <c r="K217" s="124"/>
      <c r="L217" s="308" t="str">
        <f>IF(OR(K217="",K218="",K219="",K220=""),"",IF(OR(K217="大",K218="大",K219="大",K220="大",K217="不明",K218="不明",K219="不明",K220="不明"),"大",IF(OR(K217="中",K218="中",K219="中",K220="中"),"中",IF(OR(K217="小",K218="小",K219="小",K220="小"),"小","無"))))</f>
        <v/>
      </c>
    </row>
    <row r="218" spans="1:12" ht="15.75" customHeight="1">
      <c r="A218" s="42"/>
      <c r="B218" s="291"/>
      <c r="C218" s="266"/>
      <c r="D218" s="316"/>
      <c r="E218" s="251"/>
      <c r="F218" s="266"/>
      <c r="G218" s="251"/>
      <c r="H218" s="266"/>
      <c r="I218" s="64" t="s">
        <v>99</v>
      </c>
      <c r="J218" s="21" t="s">
        <v>301</v>
      </c>
      <c r="K218" s="124"/>
      <c r="L218" s="309"/>
    </row>
    <row r="219" spans="1:12" ht="15.75" customHeight="1">
      <c r="A219" s="42"/>
      <c r="B219" s="291"/>
      <c r="C219" s="266"/>
      <c r="D219" s="316"/>
      <c r="E219" s="251"/>
      <c r="F219" s="266"/>
      <c r="G219" s="251"/>
      <c r="H219" s="266"/>
      <c r="I219" s="64" t="s">
        <v>191</v>
      </c>
      <c r="J219" s="21" t="s">
        <v>301</v>
      </c>
      <c r="K219" s="124"/>
      <c r="L219" s="309"/>
    </row>
    <row r="220" spans="1:12" ht="15.75" customHeight="1">
      <c r="A220" s="42"/>
      <c r="B220" s="291"/>
      <c r="C220" s="266"/>
      <c r="D220" s="316"/>
      <c r="E220" s="251"/>
      <c r="F220" s="266"/>
      <c r="G220" s="251"/>
      <c r="H220" s="266"/>
      <c r="I220" s="64" t="s">
        <v>210</v>
      </c>
      <c r="J220" s="21" t="s">
        <v>301</v>
      </c>
      <c r="K220" s="124"/>
      <c r="L220" s="310"/>
    </row>
    <row r="221" spans="1:12" ht="15.75" customHeight="1">
      <c r="A221" s="42"/>
      <c r="B221" s="290" t="str">
        <f>IF($D$12 = "", "", _xlfn.CONCAT($D$12, " (", $B$12, ")"))</f>
        <v/>
      </c>
      <c r="C221" s="265" t="s">
        <v>215</v>
      </c>
      <c r="D221" s="315" t="s">
        <v>164</v>
      </c>
      <c r="E221" s="250" t="str">
        <f t="shared" ref="E221" si="31">$D$5</f>
        <v/>
      </c>
      <c r="F221" s="265" t="s">
        <v>215</v>
      </c>
      <c r="G221" s="265" t="s">
        <v>218</v>
      </c>
      <c r="H221" s="265" t="s">
        <v>216</v>
      </c>
      <c r="I221" s="64" t="s">
        <v>217</v>
      </c>
      <c r="J221" s="21" t="s">
        <v>301</v>
      </c>
      <c r="K221" s="124"/>
      <c r="L221" s="308" t="str">
        <f>IF(OR(K221="",K222="",K223="",K224=""),"",IF(OR(K221="大",K222="大",K223="大",K224="大",K221="不明",K222="不明",K223="不明",K224="不明"),"大",IF(OR(K221="中",K222="中",K223="中",K224="中"),"中",IF(OR(K221="小",K222="小",K223="小",K224="小"),"小","無"))))</f>
        <v/>
      </c>
    </row>
    <row r="222" spans="1:12" ht="15.75" customHeight="1">
      <c r="A222" s="42"/>
      <c r="B222" s="291"/>
      <c r="C222" s="266"/>
      <c r="D222" s="316"/>
      <c r="E222" s="251"/>
      <c r="F222" s="266"/>
      <c r="G222" s="266"/>
      <c r="H222" s="266"/>
      <c r="I222" s="64" t="s">
        <v>99</v>
      </c>
      <c r="J222" s="21" t="s">
        <v>301</v>
      </c>
      <c r="K222" s="124"/>
      <c r="L222" s="309"/>
    </row>
    <row r="223" spans="1:12" ht="15.75" customHeight="1">
      <c r="A223" s="42"/>
      <c r="B223" s="291"/>
      <c r="C223" s="266"/>
      <c r="D223" s="316"/>
      <c r="E223" s="251"/>
      <c r="F223" s="266"/>
      <c r="G223" s="266"/>
      <c r="H223" s="266"/>
      <c r="I223" s="64" t="s">
        <v>191</v>
      </c>
      <c r="J223" s="21" t="s">
        <v>301</v>
      </c>
      <c r="K223" s="124"/>
      <c r="L223" s="309"/>
    </row>
    <row r="224" spans="1:12" ht="15.75" customHeight="1">
      <c r="A224" s="42"/>
      <c r="B224" s="291"/>
      <c r="C224" s="266"/>
      <c r="D224" s="316"/>
      <c r="E224" s="251"/>
      <c r="F224" s="266"/>
      <c r="G224" s="266"/>
      <c r="H224" s="266"/>
      <c r="I224" s="64" t="s">
        <v>210</v>
      </c>
      <c r="J224" s="21" t="s">
        <v>301</v>
      </c>
      <c r="K224" s="124"/>
      <c r="L224" s="310"/>
    </row>
    <row r="225" spans="1:16" ht="15.75" customHeight="1">
      <c r="A225" s="42"/>
      <c r="B225" s="290" t="str">
        <f>IF($D$13 = "", "", _xlfn.CONCAT($D$13, " (", $B$13, ")"))</f>
        <v/>
      </c>
      <c r="C225" s="265" t="s">
        <v>215</v>
      </c>
      <c r="D225" s="315" t="s">
        <v>164</v>
      </c>
      <c r="E225" s="250" t="str">
        <f t="shared" ref="E225" si="32">$D$5</f>
        <v/>
      </c>
      <c r="F225" s="265" t="s">
        <v>215</v>
      </c>
      <c r="G225" s="265" t="s">
        <v>218</v>
      </c>
      <c r="H225" s="265" t="s">
        <v>216</v>
      </c>
      <c r="I225" s="64" t="s">
        <v>217</v>
      </c>
      <c r="J225" s="21" t="s">
        <v>301</v>
      </c>
      <c r="K225" s="124"/>
      <c r="L225" s="308" t="str">
        <f>IF(OR(K225="",K226="",K227="",K228=""),"",IF(OR(K225="大",K226="大",K227="大",K228="大",K225="不明",K226="不明",K227="不明",K228="不明"),"大",IF(OR(K225="中",K226="中",K227="中",K228="中"),"中",IF(OR(K225="小",K226="小",K227="小",K228="小"),"小","無"))))</f>
        <v/>
      </c>
    </row>
    <row r="226" spans="1:16" ht="15.75" customHeight="1">
      <c r="A226" s="42"/>
      <c r="B226" s="291"/>
      <c r="C226" s="266"/>
      <c r="D226" s="316"/>
      <c r="E226" s="251"/>
      <c r="F226" s="266"/>
      <c r="G226" s="266"/>
      <c r="H226" s="266"/>
      <c r="I226" s="64" t="s">
        <v>99</v>
      </c>
      <c r="J226" s="21" t="s">
        <v>301</v>
      </c>
      <c r="K226" s="124"/>
      <c r="L226" s="309"/>
    </row>
    <row r="227" spans="1:16" ht="15.75" customHeight="1">
      <c r="A227" s="42"/>
      <c r="B227" s="291"/>
      <c r="C227" s="266"/>
      <c r="D227" s="316"/>
      <c r="E227" s="251"/>
      <c r="F227" s="266"/>
      <c r="G227" s="266"/>
      <c r="H227" s="266"/>
      <c r="I227" s="64" t="s">
        <v>191</v>
      </c>
      <c r="J227" s="21" t="s">
        <v>301</v>
      </c>
      <c r="K227" s="124"/>
      <c r="L227" s="309"/>
    </row>
    <row r="228" spans="1:16" ht="15.75" customHeight="1">
      <c r="A228" s="42"/>
      <c r="B228" s="291"/>
      <c r="C228" s="266"/>
      <c r="D228" s="316"/>
      <c r="E228" s="251"/>
      <c r="F228" s="266"/>
      <c r="G228" s="266"/>
      <c r="H228" s="266"/>
      <c r="I228" s="64" t="s">
        <v>210</v>
      </c>
      <c r="J228" s="21" t="s">
        <v>301</v>
      </c>
      <c r="K228" s="124"/>
      <c r="L228" s="310"/>
    </row>
    <row r="229" spans="1:16" ht="15.75" customHeight="1">
      <c r="A229" s="42"/>
      <c r="B229" s="290"/>
      <c r="C229" s="265"/>
      <c r="D229" s="315"/>
      <c r="E229" s="250"/>
      <c r="F229" s="265"/>
      <c r="G229" s="250"/>
      <c r="H229" s="265"/>
      <c r="I229" s="64" t="s">
        <v>217</v>
      </c>
      <c r="J229" s="21" t="s">
        <v>301</v>
      </c>
      <c r="K229" s="124"/>
      <c r="L229" s="308" t="str">
        <f>IF(OR(K229="",K230="",K231="",K232=""),"",IF(OR(K229="大",K230="大",K231="大",K232="大",K229="不明",K230="不明",K231="不明",K232="不明"),"大",IF(OR(K229="中",K230="中",K231="中",K232="中"),"中",IF(OR(K229="小",K230="小",K231="小",K232="小"),"小","無"))))</f>
        <v/>
      </c>
    </row>
    <row r="230" spans="1:16" ht="15.75" customHeight="1">
      <c r="A230" s="42"/>
      <c r="B230" s="291"/>
      <c r="C230" s="266"/>
      <c r="D230" s="316"/>
      <c r="E230" s="251"/>
      <c r="F230" s="266"/>
      <c r="G230" s="251"/>
      <c r="H230" s="266"/>
      <c r="I230" s="64" t="s">
        <v>99</v>
      </c>
      <c r="J230" s="21" t="s">
        <v>301</v>
      </c>
      <c r="K230" s="124"/>
      <c r="L230" s="309"/>
    </row>
    <row r="231" spans="1:16" ht="15.75" customHeight="1">
      <c r="A231" s="42"/>
      <c r="B231" s="291"/>
      <c r="C231" s="266"/>
      <c r="D231" s="316"/>
      <c r="E231" s="251"/>
      <c r="F231" s="266"/>
      <c r="G231" s="251"/>
      <c r="H231" s="266"/>
      <c r="I231" s="64" t="s">
        <v>191</v>
      </c>
      <c r="J231" s="21" t="s">
        <v>301</v>
      </c>
      <c r="K231" s="124"/>
      <c r="L231" s="309"/>
    </row>
    <row r="232" spans="1:16" ht="15.75" customHeight="1">
      <c r="A232" s="42"/>
      <c r="B232" s="292"/>
      <c r="C232" s="267"/>
      <c r="D232" s="317"/>
      <c r="E232" s="252"/>
      <c r="F232" s="267"/>
      <c r="G232" s="252"/>
      <c r="H232" s="267"/>
      <c r="I232" s="64" t="s">
        <v>210</v>
      </c>
      <c r="J232" s="21" t="s">
        <v>301</v>
      </c>
      <c r="K232" s="124"/>
      <c r="L232" s="310"/>
    </row>
    <row r="233" spans="1:16">
      <c r="K233" s="41"/>
      <c r="L233" s="41"/>
    </row>
    <row r="234" spans="1:16">
      <c r="K234" s="107" t="s">
        <v>102</v>
      </c>
      <c r="L234" s="106" t="str">
        <f>IF(COUNTIF(L205:L233, "大") &gt; 0, "大", IF(COUNTIF(L205:L233, "中") &gt; 0, "中", IF(COUNTIF(L205:L233, "小") &gt; 0, "小", IF(COUNTIF(L205:L233, "無") &gt; 0, "無", ""))))</f>
        <v/>
      </c>
    </row>
    <row r="236" spans="1:16" ht="19.5">
      <c r="A236" s="42"/>
      <c r="B236" s="50" t="s">
        <v>219</v>
      </c>
      <c r="C236" s="42"/>
      <c r="D236" s="42"/>
      <c r="E236" s="49"/>
    </row>
    <row r="237" spans="1:16">
      <c r="A237" s="42"/>
      <c r="B237" s="8"/>
    </row>
    <row r="238" spans="1:16" ht="17.25" thickBot="1">
      <c r="A238" s="42"/>
      <c r="B238" s="37" t="s">
        <v>78</v>
      </c>
    </row>
    <row r="239" spans="1:16" ht="45" customHeight="1" thickBot="1">
      <c r="A239" s="42"/>
      <c r="C239" s="282" t="s">
        <v>220</v>
      </c>
      <c r="D239" s="277"/>
      <c r="E239" s="277"/>
      <c r="F239" s="277"/>
      <c r="G239" s="277"/>
      <c r="H239" s="277"/>
      <c r="I239" s="278"/>
      <c r="J239" s="12"/>
      <c r="K239" s="12"/>
      <c r="L239" s="12"/>
      <c r="M239" s="12"/>
      <c r="N239" s="12"/>
      <c r="O239" s="12"/>
      <c r="P239" s="12"/>
    </row>
    <row r="240" spans="1:16">
      <c r="A240" s="42"/>
      <c r="C240" s="12"/>
      <c r="D240" s="12"/>
      <c r="E240" s="12"/>
      <c r="F240" s="12"/>
      <c r="G240" s="12"/>
      <c r="H240" s="12"/>
      <c r="I240" s="12"/>
      <c r="J240" s="12"/>
      <c r="K240" s="12"/>
      <c r="L240" s="12"/>
      <c r="M240" s="12"/>
      <c r="N240" s="12"/>
      <c r="O240" s="12"/>
      <c r="P240" s="12"/>
    </row>
    <row r="241" spans="1:16" ht="39.950000000000003" customHeight="1">
      <c r="A241" s="42"/>
      <c r="B241" s="227" t="s">
        <v>79</v>
      </c>
      <c r="C241" s="228"/>
      <c r="D241" s="228"/>
      <c r="E241" s="228"/>
      <c r="F241" s="228"/>
      <c r="G241" s="228"/>
      <c r="H241" s="228"/>
      <c r="I241" s="228"/>
      <c r="J241" s="1"/>
      <c r="K241" s="1"/>
      <c r="L241" s="1"/>
      <c r="M241" s="1"/>
      <c r="N241" s="1"/>
      <c r="O241" s="1"/>
      <c r="P241" s="1"/>
    </row>
    <row r="242" spans="1:16">
      <c r="A242" s="42"/>
      <c r="B242" s="8"/>
    </row>
    <row r="243" spans="1:16" ht="17.25" thickBot="1">
      <c r="A243" s="42"/>
      <c r="B243" s="37" t="s">
        <v>81</v>
      </c>
    </row>
    <row r="244" spans="1:16" ht="129.94999999999999" customHeight="1" thickBot="1">
      <c r="A244" s="42"/>
      <c r="C244" s="242" t="s">
        <v>744</v>
      </c>
      <c r="D244" s="243"/>
      <c r="E244" s="243"/>
      <c r="F244" s="243"/>
      <c r="G244" s="243"/>
      <c r="H244" s="243"/>
      <c r="I244" s="244"/>
    </row>
    <row r="245" spans="1:16" ht="17.25" thickBot="1">
      <c r="A245" s="42"/>
      <c r="B245" s="37" t="s">
        <v>82</v>
      </c>
    </row>
    <row r="246" spans="1:16" ht="45" customHeight="1" thickBot="1">
      <c r="A246" s="42"/>
      <c r="C246" s="242" t="s">
        <v>874</v>
      </c>
      <c r="D246" s="243"/>
      <c r="E246" s="243"/>
      <c r="F246" s="243"/>
      <c r="G246" s="243"/>
      <c r="H246" s="243"/>
      <c r="I246" s="244"/>
    </row>
    <row r="247" spans="1:16">
      <c r="A247" s="42"/>
      <c r="L247" s="18" t="s">
        <v>83</v>
      </c>
    </row>
    <row r="248" spans="1:16" ht="31.5">
      <c r="A248" s="42"/>
      <c r="B248" s="60" t="s">
        <v>84</v>
      </c>
      <c r="C248" s="60" t="s">
        <v>85</v>
      </c>
      <c r="D248" s="60" t="s">
        <v>121</v>
      </c>
      <c r="E248" s="60" t="s">
        <v>87</v>
      </c>
      <c r="F248" s="60" t="s">
        <v>122</v>
      </c>
      <c r="G248" s="60" t="s">
        <v>89</v>
      </c>
      <c r="H248" s="60" t="s">
        <v>90</v>
      </c>
      <c r="I248" s="319" t="s">
        <v>92</v>
      </c>
      <c r="J248" s="320"/>
      <c r="K248" s="59" t="s">
        <v>93</v>
      </c>
      <c r="L248" s="60" t="s">
        <v>94</v>
      </c>
    </row>
    <row r="249" spans="1:16" ht="15.75" customHeight="1">
      <c r="A249" s="42"/>
      <c r="B249" s="290" t="str">
        <f>IF($D$12 = "", "", _xlfn.CONCAT($D$12, " (", $B$12, ")"))</f>
        <v/>
      </c>
      <c r="C249" s="265" t="s">
        <v>221</v>
      </c>
      <c r="D249" s="315" t="s">
        <v>164</v>
      </c>
      <c r="E249" s="250" t="str">
        <f>$D$5</f>
        <v/>
      </c>
      <c r="F249" s="265" t="s">
        <v>222</v>
      </c>
      <c r="G249" s="250" t="str">
        <f>IF($D$12 = "", "", _xlfn.CONCAT($D$12, " (", $B$12, ")"))</f>
        <v/>
      </c>
      <c r="H249" s="265" t="s">
        <v>223</v>
      </c>
      <c r="I249" s="64" t="s">
        <v>98</v>
      </c>
      <c r="J249" s="21" t="s">
        <v>301</v>
      </c>
      <c r="K249" s="124"/>
      <c r="L249" s="308" t="str">
        <f>IF(OR(K249="",K250="",K251="",K252=""),"",IF(OR(K249="大",K250="大",K251="大",K252="大",K249="不明",K250="不明",K251="不明",K252="不明"),"大",IF(OR(K249="中",K250="中",K251="中",K252="中"),"中",IF(OR(K249="小",K250="小",K251="小",K252="小"),"小","無"))))</f>
        <v/>
      </c>
    </row>
    <row r="250" spans="1:16" ht="15.75" customHeight="1">
      <c r="A250" s="42"/>
      <c r="B250" s="291"/>
      <c r="C250" s="266"/>
      <c r="D250" s="316"/>
      <c r="E250" s="251"/>
      <c r="F250" s="266"/>
      <c r="G250" s="251"/>
      <c r="H250" s="266"/>
      <c r="I250" s="64" t="s">
        <v>99</v>
      </c>
      <c r="J250" s="21" t="s">
        <v>301</v>
      </c>
      <c r="K250" s="124"/>
      <c r="L250" s="309"/>
    </row>
    <row r="251" spans="1:16" ht="15.75" customHeight="1">
      <c r="A251" s="42"/>
      <c r="B251" s="291"/>
      <c r="C251" s="266"/>
      <c r="D251" s="316"/>
      <c r="E251" s="251"/>
      <c r="F251" s="266"/>
      <c r="G251" s="251"/>
      <c r="H251" s="266"/>
      <c r="I251" s="64" t="s">
        <v>111</v>
      </c>
      <c r="J251" s="21" t="s">
        <v>301</v>
      </c>
      <c r="K251" s="124"/>
      <c r="L251" s="309"/>
    </row>
    <row r="252" spans="1:16" ht="15.75" customHeight="1">
      <c r="A252" s="42"/>
      <c r="B252" s="291"/>
      <c r="C252" s="266"/>
      <c r="D252" s="316"/>
      <c r="E252" s="251"/>
      <c r="F252" s="266"/>
      <c r="G252" s="251"/>
      <c r="H252" s="266"/>
      <c r="I252" s="64" t="s">
        <v>101</v>
      </c>
      <c r="J252" s="21" t="s">
        <v>301</v>
      </c>
      <c r="K252" s="124"/>
      <c r="L252" s="310"/>
    </row>
    <row r="253" spans="1:16" ht="15.75" customHeight="1">
      <c r="A253" s="42"/>
      <c r="B253" s="290" t="str">
        <f>IF($D$13 = "", "", _xlfn.CONCAT($D$13, " (", $B$13, ")"))</f>
        <v/>
      </c>
      <c r="C253" s="265" t="s">
        <v>221</v>
      </c>
      <c r="D253" s="315" t="s">
        <v>164</v>
      </c>
      <c r="E253" s="250" t="str">
        <f t="shared" ref="E253" si="33">$D$5</f>
        <v/>
      </c>
      <c r="F253" s="265" t="s">
        <v>222</v>
      </c>
      <c r="G253" s="250" t="str">
        <f>IF($D$13 = "", "", _xlfn.CONCAT($D$13, " (", $B$13, ")"))</f>
        <v/>
      </c>
      <c r="H253" s="265" t="s">
        <v>223</v>
      </c>
      <c r="I253" s="64" t="s">
        <v>98</v>
      </c>
      <c r="J253" s="21" t="s">
        <v>301</v>
      </c>
      <c r="K253" s="124"/>
      <c r="L253" s="308" t="str">
        <f>IF(OR(K253="",K254="",K255="",K256=""),"",IF(OR(K253="大",K254="大",K255="大",K256="大",K253="不明",K254="不明",K255="不明",K256="不明"),"大",IF(OR(K253="中",K254="中",K255="中",K256="中"),"中",IF(OR(K253="小",K254="小",K255="小",K256="小"),"小","無"))))</f>
        <v/>
      </c>
    </row>
    <row r="254" spans="1:16" ht="15.75" customHeight="1">
      <c r="A254" s="42"/>
      <c r="B254" s="291"/>
      <c r="C254" s="266"/>
      <c r="D254" s="316"/>
      <c r="E254" s="251"/>
      <c r="F254" s="266"/>
      <c r="G254" s="251"/>
      <c r="H254" s="266"/>
      <c r="I254" s="64" t="s">
        <v>99</v>
      </c>
      <c r="J254" s="21" t="s">
        <v>301</v>
      </c>
      <c r="K254" s="124"/>
      <c r="L254" s="309"/>
    </row>
    <row r="255" spans="1:16" ht="15.75" customHeight="1">
      <c r="A255" s="42"/>
      <c r="B255" s="291"/>
      <c r="C255" s="266"/>
      <c r="D255" s="316"/>
      <c r="E255" s="251"/>
      <c r="F255" s="266"/>
      <c r="G255" s="251"/>
      <c r="H255" s="266"/>
      <c r="I255" s="64" t="s">
        <v>111</v>
      </c>
      <c r="J255" s="21" t="s">
        <v>301</v>
      </c>
      <c r="K255" s="124"/>
      <c r="L255" s="309"/>
    </row>
    <row r="256" spans="1:16" ht="15.75" customHeight="1">
      <c r="A256" s="42"/>
      <c r="B256" s="291"/>
      <c r="C256" s="266"/>
      <c r="D256" s="316"/>
      <c r="E256" s="251"/>
      <c r="F256" s="266"/>
      <c r="G256" s="251"/>
      <c r="H256" s="266"/>
      <c r="I256" s="64" t="s">
        <v>101</v>
      </c>
      <c r="J256" s="21" t="s">
        <v>301</v>
      </c>
      <c r="K256" s="124"/>
      <c r="L256" s="310"/>
    </row>
    <row r="257" spans="1:12" ht="15.75" customHeight="1">
      <c r="A257" s="42"/>
      <c r="B257" s="290" t="str">
        <f>IF($D$8 = "", "", _xlfn.CONCAT($D$8, " (", $B$8, ")"))</f>
        <v/>
      </c>
      <c r="C257" s="265" t="s">
        <v>221</v>
      </c>
      <c r="D257" s="315" t="s">
        <v>164</v>
      </c>
      <c r="E257" s="250" t="str">
        <f t="shared" ref="E257" si="34">$D$5</f>
        <v/>
      </c>
      <c r="F257" s="265" t="s">
        <v>222</v>
      </c>
      <c r="G257" s="250" t="str">
        <f>IF($D$8 = "", "", _xlfn.CONCAT($D$8, " (", $B$8, ")"))</f>
        <v/>
      </c>
      <c r="H257" s="265" t="s">
        <v>223</v>
      </c>
      <c r="I257" s="64" t="s">
        <v>98</v>
      </c>
      <c r="J257" s="21" t="s">
        <v>301</v>
      </c>
      <c r="K257" s="124"/>
      <c r="L257" s="308" t="str">
        <f>IF(OR(K257="",K258="",K259="",K260=""),"",IF(OR(K257="大",K258="大",K259="大",K260="大",K257="不明",K258="不明",K259="不明",K260="不明"),"大",IF(OR(K257="中",K258="中",K259="中",K260="中"),"中",IF(OR(K257="小",K258="小",K259="小",K260="小"),"小","無"))))</f>
        <v/>
      </c>
    </row>
    <row r="258" spans="1:12" ht="15.75" customHeight="1">
      <c r="A258" s="42"/>
      <c r="B258" s="291"/>
      <c r="C258" s="266"/>
      <c r="D258" s="316"/>
      <c r="E258" s="251"/>
      <c r="F258" s="266"/>
      <c r="G258" s="251"/>
      <c r="H258" s="266"/>
      <c r="I258" s="64" t="s">
        <v>99</v>
      </c>
      <c r="J258" s="21" t="s">
        <v>301</v>
      </c>
      <c r="K258" s="124"/>
      <c r="L258" s="309"/>
    </row>
    <row r="259" spans="1:12" ht="15.75" customHeight="1">
      <c r="A259" s="42"/>
      <c r="B259" s="291"/>
      <c r="C259" s="266"/>
      <c r="D259" s="316"/>
      <c r="E259" s="251"/>
      <c r="F259" s="266"/>
      <c r="G259" s="251"/>
      <c r="H259" s="266"/>
      <c r="I259" s="64" t="s">
        <v>111</v>
      </c>
      <c r="J259" s="21" t="s">
        <v>301</v>
      </c>
      <c r="K259" s="124"/>
      <c r="L259" s="309"/>
    </row>
    <row r="260" spans="1:12" ht="15.75" customHeight="1">
      <c r="A260" s="42"/>
      <c r="B260" s="291"/>
      <c r="C260" s="266"/>
      <c r="D260" s="316"/>
      <c r="E260" s="251"/>
      <c r="F260" s="266"/>
      <c r="G260" s="251"/>
      <c r="H260" s="266"/>
      <c r="I260" s="64" t="s">
        <v>101</v>
      </c>
      <c r="J260" s="21" t="s">
        <v>301</v>
      </c>
      <c r="K260" s="124"/>
      <c r="L260" s="310"/>
    </row>
    <row r="261" spans="1:12" ht="15.75" customHeight="1">
      <c r="A261" s="42"/>
      <c r="B261" s="290"/>
      <c r="C261" s="265"/>
      <c r="D261" s="315"/>
      <c r="E261" s="250"/>
      <c r="F261" s="265"/>
      <c r="G261" s="250"/>
      <c r="H261" s="265"/>
      <c r="I261" s="64" t="s">
        <v>98</v>
      </c>
      <c r="J261" s="21" t="s">
        <v>301</v>
      </c>
      <c r="K261" s="124"/>
      <c r="L261" s="308" t="str">
        <f>IF(OR(K261="",K262="",K263="",K264=""),"",IF(OR(K261="大",K262="大",K263="大",K264="大",K261="不明",K262="不明",K263="不明",K264="不明"),"大",IF(OR(K261="中",K262="中",K263="中",K264="中"),"中",IF(OR(K261="小",K262="小",K263="小",K264="小"),"小","無"))))</f>
        <v/>
      </c>
    </row>
    <row r="262" spans="1:12" ht="15.75" customHeight="1">
      <c r="A262" s="42"/>
      <c r="B262" s="291"/>
      <c r="C262" s="266"/>
      <c r="D262" s="316"/>
      <c r="E262" s="251"/>
      <c r="F262" s="266"/>
      <c r="G262" s="251"/>
      <c r="H262" s="266"/>
      <c r="I262" s="64" t="s">
        <v>99</v>
      </c>
      <c r="J262" s="21" t="s">
        <v>301</v>
      </c>
      <c r="K262" s="124"/>
      <c r="L262" s="309"/>
    </row>
    <row r="263" spans="1:12" ht="15.75" customHeight="1">
      <c r="A263" s="42"/>
      <c r="B263" s="291"/>
      <c r="C263" s="266"/>
      <c r="D263" s="316"/>
      <c r="E263" s="251"/>
      <c r="F263" s="266"/>
      <c r="G263" s="251"/>
      <c r="H263" s="266"/>
      <c r="I263" s="64" t="s">
        <v>111</v>
      </c>
      <c r="J263" s="21" t="s">
        <v>301</v>
      </c>
      <c r="K263" s="124"/>
      <c r="L263" s="309"/>
    </row>
    <row r="264" spans="1:12" ht="15.75" customHeight="1">
      <c r="A264" s="42"/>
      <c r="B264" s="291"/>
      <c r="C264" s="266"/>
      <c r="D264" s="316"/>
      <c r="E264" s="251"/>
      <c r="F264" s="266"/>
      <c r="G264" s="251"/>
      <c r="H264" s="266"/>
      <c r="I264" s="64" t="s">
        <v>101</v>
      </c>
      <c r="J264" s="21" t="s">
        <v>301</v>
      </c>
      <c r="K264" s="124"/>
      <c r="L264" s="310"/>
    </row>
    <row r="265" spans="1:12" ht="15.75" customHeight="1">
      <c r="A265" s="42"/>
      <c r="B265" s="290"/>
      <c r="C265" s="265"/>
      <c r="D265" s="315"/>
      <c r="E265" s="250"/>
      <c r="F265" s="265"/>
      <c r="G265" s="250"/>
      <c r="H265" s="265"/>
      <c r="I265" s="64" t="s">
        <v>98</v>
      </c>
      <c r="J265" s="21" t="s">
        <v>301</v>
      </c>
      <c r="K265" s="124"/>
      <c r="L265" s="308" t="str">
        <f>IF(OR(K265="",K266="",K267="",K268=""),"",IF(OR(K265="大",K266="大",K267="大",K268="大",K265="不明",K266="不明",K267="不明",K268="不明"),"大",IF(OR(K265="中",K266="中",K267="中",K268="中"),"中",IF(OR(K265="小",K266="小",K267="小",K268="小"),"小","無"))))</f>
        <v/>
      </c>
    </row>
    <row r="266" spans="1:12" ht="15.75" customHeight="1">
      <c r="A266" s="42"/>
      <c r="B266" s="291"/>
      <c r="C266" s="266"/>
      <c r="D266" s="316"/>
      <c r="E266" s="251"/>
      <c r="F266" s="266"/>
      <c r="G266" s="251"/>
      <c r="H266" s="266"/>
      <c r="I266" s="64" t="s">
        <v>99</v>
      </c>
      <c r="J266" s="21" t="s">
        <v>301</v>
      </c>
      <c r="K266" s="124"/>
      <c r="L266" s="309"/>
    </row>
    <row r="267" spans="1:12" ht="15.75" customHeight="1">
      <c r="A267" s="42"/>
      <c r="B267" s="291"/>
      <c r="C267" s="266"/>
      <c r="D267" s="316"/>
      <c r="E267" s="251"/>
      <c r="F267" s="266"/>
      <c r="G267" s="251"/>
      <c r="H267" s="266"/>
      <c r="I267" s="64" t="s">
        <v>111</v>
      </c>
      <c r="J267" s="21" t="s">
        <v>301</v>
      </c>
      <c r="K267" s="124"/>
      <c r="L267" s="309"/>
    </row>
    <row r="268" spans="1:12" ht="15.75" customHeight="1">
      <c r="A268" s="42"/>
      <c r="B268" s="291"/>
      <c r="C268" s="266"/>
      <c r="D268" s="316"/>
      <c r="E268" s="251"/>
      <c r="F268" s="266"/>
      <c r="G268" s="251"/>
      <c r="H268" s="266"/>
      <c r="I268" s="64" t="s">
        <v>101</v>
      </c>
      <c r="J268" s="21" t="s">
        <v>301</v>
      </c>
      <c r="K268" s="124"/>
      <c r="L268" s="310"/>
    </row>
    <row r="269" spans="1:12" ht="15.75" customHeight="1">
      <c r="A269" s="42"/>
      <c r="B269" s="290"/>
      <c r="C269" s="265"/>
      <c r="D269" s="315"/>
      <c r="E269" s="250"/>
      <c r="F269" s="265"/>
      <c r="G269" s="250"/>
      <c r="H269" s="265"/>
      <c r="I269" s="64" t="s">
        <v>98</v>
      </c>
      <c r="J269" s="21" t="s">
        <v>301</v>
      </c>
      <c r="K269" s="124"/>
      <c r="L269" s="308" t="str">
        <f>IF(OR(K269="",K270="",K271="",K272=""),"",IF(OR(K269="大",K270="大",K271="大",K272="大",K269="不明",K270="不明",K271="不明",K272="不明"),"大",IF(OR(K269="中",K270="中",K271="中",K272="中"),"中",IF(OR(K269="小",K270="小",K271="小",K272="小"),"小","無"))))</f>
        <v/>
      </c>
    </row>
    <row r="270" spans="1:12" ht="15.75" customHeight="1">
      <c r="A270" s="42"/>
      <c r="B270" s="291"/>
      <c r="C270" s="266"/>
      <c r="D270" s="316"/>
      <c r="E270" s="251"/>
      <c r="F270" s="266"/>
      <c r="G270" s="251"/>
      <c r="H270" s="266"/>
      <c r="I270" s="64" t="s">
        <v>99</v>
      </c>
      <c r="J270" s="21" t="s">
        <v>301</v>
      </c>
      <c r="K270" s="124"/>
      <c r="L270" s="309"/>
    </row>
    <row r="271" spans="1:12" ht="15.75" customHeight="1">
      <c r="A271" s="42"/>
      <c r="B271" s="291"/>
      <c r="C271" s="266"/>
      <c r="D271" s="316"/>
      <c r="E271" s="251"/>
      <c r="F271" s="266"/>
      <c r="G271" s="251"/>
      <c r="H271" s="266"/>
      <c r="I271" s="64" t="s">
        <v>111</v>
      </c>
      <c r="J271" s="21" t="s">
        <v>301</v>
      </c>
      <c r="K271" s="124"/>
      <c r="L271" s="309"/>
    </row>
    <row r="272" spans="1:12" ht="15.75" customHeight="1">
      <c r="A272" s="42"/>
      <c r="B272" s="291"/>
      <c r="C272" s="266"/>
      <c r="D272" s="316"/>
      <c r="E272" s="251"/>
      <c r="F272" s="266"/>
      <c r="G272" s="251"/>
      <c r="H272" s="266"/>
      <c r="I272" s="64" t="s">
        <v>101</v>
      </c>
      <c r="J272" s="21" t="s">
        <v>301</v>
      </c>
      <c r="K272" s="124"/>
      <c r="L272" s="310"/>
    </row>
    <row r="273" spans="1:16" ht="15.75" customHeight="1">
      <c r="A273" s="42"/>
      <c r="B273" s="290"/>
      <c r="C273" s="265"/>
      <c r="D273" s="315"/>
      <c r="E273" s="250"/>
      <c r="F273" s="265"/>
      <c r="G273" s="250"/>
      <c r="H273" s="265"/>
      <c r="I273" s="64" t="s">
        <v>98</v>
      </c>
      <c r="J273" s="21" t="s">
        <v>301</v>
      </c>
      <c r="K273" s="124"/>
      <c r="L273" s="308" t="str">
        <f>IF(OR(K273="",K274="",K275="",K276=""),"",IF(OR(K273="大",K274="大",K275="大",K276="大",K273="不明",K274="不明",K275="不明",K276="不明"),"大",IF(OR(K273="中",K274="中",K275="中",K276="中"),"中",IF(OR(K273="小",K274="小",K275="小",K276="小"),"小","無"))))</f>
        <v/>
      </c>
    </row>
    <row r="274" spans="1:16" ht="15.75" customHeight="1">
      <c r="A274" s="42"/>
      <c r="B274" s="291"/>
      <c r="C274" s="266"/>
      <c r="D274" s="316"/>
      <c r="E274" s="251"/>
      <c r="F274" s="266"/>
      <c r="G274" s="251"/>
      <c r="H274" s="266"/>
      <c r="I274" s="64" t="s">
        <v>99</v>
      </c>
      <c r="J274" s="21" t="s">
        <v>301</v>
      </c>
      <c r="K274" s="124"/>
      <c r="L274" s="309"/>
    </row>
    <row r="275" spans="1:16" ht="15.75" customHeight="1">
      <c r="A275" s="42"/>
      <c r="B275" s="291"/>
      <c r="C275" s="266"/>
      <c r="D275" s="316"/>
      <c r="E275" s="251"/>
      <c r="F275" s="266"/>
      <c r="G275" s="251"/>
      <c r="H275" s="266"/>
      <c r="I275" s="64" t="s">
        <v>111</v>
      </c>
      <c r="J275" s="21" t="s">
        <v>301</v>
      </c>
      <c r="K275" s="124"/>
      <c r="L275" s="309"/>
    </row>
    <row r="276" spans="1:16" ht="15.75" customHeight="1">
      <c r="A276" s="42"/>
      <c r="B276" s="292"/>
      <c r="C276" s="267"/>
      <c r="D276" s="317"/>
      <c r="E276" s="252"/>
      <c r="F276" s="267"/>
      <c r="G276" s="252"/>
      <c r="H276" s="267"/>
      <c r="I276" s="64" t="s">
        <v>101</v>
      </c>
      <c r="J276" s="21" t="s">
        <v>301</v>
      </c>
      <c r="K276" s="124"/>
      <c r="L276" s="310"/>
    </row>
    <row r="277" spans="1:16">
      <c r="K277" s="41"/>
      <c r="L277" s="41"/>
    </row>
    <row r="278" spans="1:16">
      <c r="K278" s="107" t="s">
        <v>102</v>
      </c>
      <c r="L278" s="106" t="str">
        <f>IF(COUNTIF(L249:L277, "大") &gt; 0, "大", IF(COUNTIF(L249:L277, "中") &gt; 0, "中", IF(COUNTIF(L249:L277, "小") &gt; 0, "小", IF(COUNTIF(L249:L277, "無") &gt; 0, "無", ""))))</f>
        <v/>
      </c>
    </row>
    <row r="280" spans="1:16" ht="19.5">
      <c r="A280" s="42"/>
      <c r="B280" s="50" t="s">
        <v>224</v>
      </c>
      <c r="C280" s="42"/>
      <c r="D280" s="42"/>
      <c r="E280" s="49"/>
    </row>
    <row r="281" spans="1:16">
      <c r="A281" s="42"/>
      <c r="B281" s="8"/>
    </row>
    <row r="282" spans="1:16" ht="17.25" thickBot="1">
      <c r="A282" s="42"/>
      <c r="B282" s="37" t="s">
        <v>78</v>
      </c>
    </row>
    <row r="283" spans="1:16" ht="45" customHeight="1" thickBot="1">
      <c r="A283" s="42"/>
      <c r="C283" s="282" t="s">
        <v>225</v>
      </c>
      <c r="D283" s="277"/>
      <c r="E283" s="277"/>
      <c r="F283" s="277"/>
      <c r="G283" s="277"/>
      <c r="H283" s="277"/>
      <c r="I283" s="278"/>
      <c r="J283" s="12"/>
      <c r="K283" s="12"/>
      <c r="L283" s="12"/>
      <c r="M283" s="12"/>
      <c r="N283" s="12"/>
      <c r="O283" s="12"/>
      <c r="P283" s="12"/>
    </row>
    <row r="284" spans="1:16">
      <c r="A284" s="42"/>
      <c r="C284" s="12"/>
      <c r="D284" s="12"/>
      <c r="E284" s="12"/>
      <c r="F284" s="12"/>
      <c r="G284" s="12"/>
      <c r="H284" s="12"/>
      <c r="I284" s="12"/>
      <c r="J284" s="12"/>
      <c r="K284" s="12"/>
      <c r="L284" s="12"/>
      <c r="M284" s="12"/>
      <c r="N284" s="12"/>
      <c r="O284" s="12"/>
      <c r="P284" s="12"/>
    </row>
    <row r="285" spans="1:16" ht="39.950000000000003" customHeight="1">
      <c r="A285" s="42"/>
      <c r="B285" s="227" t="s">
        <v>79</v>
      </c>
      <c r="C285" s="228"/>
      <c r="D285" s="228"/>
      <c r="E285" s="228"/>
      <c r="F285" s="228"/>
      <c r="G285" s="228"/>
      <c r="H285" s="228"/>
      <c r="I285" s="228"/>
      <c r="J285" s="1"/>
      <c r="K285" s="1"/>
      <c r="L285" s="1"/>
      <c r="M285" s="1"/>
      <c r="N285" s="1"/>
      <c r="O285" s="1"/>
      <c r="P285" s="1"/>
    </row>
    <row r="286" spans="1:16">
      <c r="A286" s="42"/>
      <c r="B286" s="8"/>
    </row>
    <row r="287" spans="1:16" ht="17.25" thickBot="1">
      <c r="A287" s="42"/>
      <c r="B287" s="37" t="s">
        <v>145</v>
      </c>
    </row>
    <row r="288" spans="1:16" ht="129.94999999999999" customHeight="1" thickBot="1">
      <c r="A288" s="42"/>
      <c r="C288" s="242" t="s">
        <v>745</v>
      </c>
      <c r="D288" s="243"/>
      <c r="E288" s="243"/>
      <c r="F288" s="243"/>
      <c r="G288" s="243"/>
      <c r="H288" s="243"/>
      <c r="I288" s="244"/>
    </row>
    <row r="289" spans="1:12" ht="17.25" thickBot="1">
      <c r="A289" s="42"/>
      <c r="B289" s="37" t="s">
        <v>146</v>
      </c>
    </row>
    <row r="290" spans="1:12" ht="48" customHeight="1" thickBot="1">
      <c r="A290" s="42"/>
      <c r="C290" s="242" t="s">
        <v>874</v>
      </c>
      <c r="D290" s="243"/>
      <c r="E290" s="243"/>
      <c r="F290" s="243"/>
      <c r="G290" s="243"/>
      <c r="H290" s="243"/>
      <c r="I290" s="244"/>
    </row>
    <row r="291" spans="1:12">
      <c r="A291" s="42"/>
      <c r="L291" s="18" t="s">
        <v>83</v>
      </c>
    </row>
    <row r="292" spans="1:12" ht="31.5">
      <c r="A292" s="42"/>
      <c r="B292" s="60" t="s">
        <v>84</v>
      </c>
      <c r="C292" s="60" t="s">
        <v>85</v>
      </c>
      <c r="D292" s="60" t="s">
        <v>121</v>
      </c>
      <c r="E292" s="60" t="s">
        <v>87</v>
      </c>
      <c r="F292" s="60" t="s">
        <v>122</v>
      </c>
      <c r="G292" s="60" t="s">
        <v>89</v>
      </c>
      <c r="H292" s="60" t="s">
        <v>90</v>
      </c>
      <c r="I292" s="319" t="s">
        <v>92</v>
      </c>
      <c r="J292" s="320"/>
      <c r="K292" s="59" t="s">
        <v>93</v>
      </c>
      <c r="L292" s="60" t="s">
        <v>94</v>
      </c>
    </row>
    <row r="293" spans="1:12" ht="15.75" customHeight="1">
      <c r="A293" s="42"/>
      <c r="B293" s="290" t="str">
        <f>IF($D$8 = "", "", _xlfn.CONCAT($D$8, " (", $B$8, ")"))</f>
        <v/>
      </c>
      <c r="C293" s="265" t="s">
        <v>226</v>
      </c>
      <c r="D293" s="265" t="s">
        <v>227</v>
      </c>
      <c r="E293" s="265" t="s">
        <v>228</v>
      </c>
      <c r="F293" s="265" t="s">
        <v>229</v>
      </c>
      <c r="G293" s="290" t="str">
        <f>IF($D$8 = "", "", _xlfn.CONCAT($D$8, " (", $B$8, ")"))</f>
        <v/>
      </c>
      <c r="H293" s="265" t="s">
        <v>230</v>
      </c>
      <c r="I293" s="64" t="s">
        <v>98</v>
      </c>
      <c r="J293" s="21" t="s">
        <v>301</v>
      </c>
      <c r="K293" s="124"/>
      <c r="L293" s="308" t="str">
        <f>IF(OR(K293="",K294="",K295="",K296=""),"",IF(OR(K293="大",K294="大",K295="大",K296="大",K293="不明",K294="不明",K295="不明",K296="不明"),"大",IF(OR(K293="中",K294="中",K295="中",K296="中"),"中",IF(OR(K293="小",K294="小",K295="小",K296="小"),"小","無"))))</f>
        <v/>
      </c>
    </row>
    <row r="294" spans="1:12" ht="15.75" customHeight="1">
      <c r="A294" s="42"/>
      <c r="B294" s="291"/>
      <c r="C294" s="266"/>
      <c r="D294" s="266"/>
      <c r="E294" s="266"/>
      <c r="F294" s="266"/>
      <c r="G294" s="291"/>
      <c r="H294" s="266"/>
      <c r="I294" s="64" t="s">
        <v>99</v>
      </c>
      <c r="J294" s="21" t="s">
        <v>301</v>
      </c>
      <c r="K294" s="124"/>
      <c r="L294" s="309"/>
    </row>
    <row r="295" spans="1:12" ht="15.75" customHeight="1">
      <c r="A295" s="42"/>
      <c r="B295" s="291"/>
      <c r="C295" s="266"/>
      <c r="D295" s="266"/>
      <c r="E295" s="266"/>
      <c r="F295" s="266"/>
      <c r="G295" s="291"/>
      <c r="H295" s="266"/>
      <c r="I295" s="64" t="s">
        <v>191</v>
      </c>
      <c r="J295" s="21" t="s">
        <v>301</v>
      </c>
      <c r="K295" s="124"/>
      <c r="L295" s="309"/>
    </row>
    <row r="296" spans="1:12" ht="15.75" customHeight="1">
      <c r="A296" s="42"/>
      <c r="B296" s="291"/>
      <c r="C296" s="266"/>
      <c r="D296" s="266"/>
      <c r="E296" s="266"/>
      <c r="F296" s="266"/>
      <c r="G296" s="291"/>
      <c r="H296" s="266"/>
      <c r="I296" s="64" t="s">
        <v>101</v>
      </c>
      <c r="J296" s="21" t="s">
        <v>301</v>
      </c>
      <c r="K296" s="124"/>
      <c r="L296" s="310"/>
    </row>
    <row r="297" spans="1:12" ht="15.75" customHeight="1">
      <c r="A297" s="42"/>
      <c r="B297" s="290" t="str">
        <f>IF($D$12 = "", "", _xlfn.CONCAT($D$12, " (", $B$12, ")"))</f>
        <v/>
      </c>
      <c r="C297" s="265" t="s">
        <v>226</v>
      </c>
      <c r="D297" s="265" t="s">
        <v>227</v>
      </c>
      <c r="E297" s="265" t="s">
        <v>228</v>
      </c>
      <c r="F297" s="265" t="s">
        <v>229</v>
      </c>
      <c r="G297" s="290" t="str">
        <f>IF($D$12 = "", "", _xlfn.CONCAT($D$12, " (", $B$12, ")"))</f>
        <v/>
      </c>
      <c r="H297" s="265" t="s">
        <v>230</v>
      </c>
      <c r="I297" s="64" t="s">
        <v>98</v>
      </c>
      <c r="J297" s="21" t="s">
        <v>301</v>
      </c>
      <c r="K297" s="124"/>
      <c r="L297" s="308" t="str">
        <f>IF(OR(K297="",K298="",K299="",K300=""),"",IF(OR(K297="大",K298="大",K299="大",K300="大",K297="不明",K298="不明",K299="不明",K300="不明"),"大",IF(OR(K297="中",K298="中",K299="中",K300="中"),"中",IF(OR(K297="小",K298="小",K299="小",K300="小"),"小","無"))))</f>
        <v/>
      </c>
    </row>
    <row r="298" spans="1:12" ht="15.75" customHeight="1">
      <c r="A298" s="42"/>
      <c r="B298" s="291"/>
      <c r="C298" s="266"/>
      <c r="D298" s="266"/>
      <c r="E298" s="266"/>
      <c r="F298" s="266"/>
      <c r="G298" s="291"/>
      <c r="H298" s="266"/>
      <c r="I298" s="64" t="s">
        <v>99</v>
      </c>
      <c r="J298" s="21" t="s">
        <v>301</v>
      </c>
      <c r="K298" s="124"/>
      <c r="L298" s="309"/>
    </row>
    <row r="299" spans="1:12" ht="15.75" customHeight="1">
      <c r="A299" s="42"/>
      <c r="B299" s="291"/>
      <c r="C299" s="266"/>
      <c r="D299" s="266"/>
      <c r="E299" s="266"/>
      <c r="F299" s="266"/>
      <c r="G299" s="291"/>
      <c r="H299" s="266"/>
      <c r="I299" s="64" t="s">
        <v>191</v>
      </c>
      <c r="J299" s="21" t="s">
        <v>301</v>
      </c>
      <c r="K299" s="124"/>
      <c r="L299" s="309"/>
    </row>
    <row r="300" spans="1:12" ht="15.75" customHeight="1">
      <c r="A300" s="42"/>
      <c r="B300" s="291"/>
      <c r="C300" s="266"/>
      <c r="D300" s="266"/>
      <c r="E300" s="266"/>
      <c r="F300" s="266"/>
      <c r="G300" s="291"/>
      <c r="H300" s="266"/>
      <c r="I300" s="64" t="s">
        <v>101</v>
      </c>
      <c r="J300" s="21" t="s">
        <v>301</v>
      </c>
      <c r="K300" s="124"/>
      <c r="L300" s="310"/>
    </row>
    <row r="301" spans="1:12" ht="15.75" customHeight="1">
      <c r="A301" s="42"/>
      <c r="B301" s="290" t="str">
        <f>IF($D$13 = "", "", _xlfn.CONCAT($D$13, " (", $B$13, ")"))</f>
        <v/>
      </c>
      <c r="C301" s="265" t="s">
        <v>226</v>
      </c>
      <c r="D301" s="265" t="s">
        <v>227</v>
      </c>
      <c r="E301" s="265" t="s">
        <v>228</v>
      </c>
      <c r="F301" s="265" t="s">
        <v>229</v>
      </c>
      <c r="G301" s="290" t="str">
        <f>IF($D$13 = "", "", _xlfn.CONCAT($D$13, " (", $B$13, ")"))</f>
        <v/>
      </c>
      <c r="H301" s="265" t="s">
        <v>230</v>
      </c>
      <c r="I301" s="64" t="s">
        <v>98</v>
      </c>
      <c r="J301" s="21" t="s">
        <v>301</v>
      </c>
      <c r="K301" s="124"/>
      <c r="L301" s="308" t="str">
        <f>IF(OR(K301="",K302="",K303="",K304=""),"",IF(OR(K301="大",K302="大",K303="大",K304="大",K301="不明",K302="不明",K303="不明",K304="不明"),"大",IF(OR(K301="中",K302="中",K303="中",K304="中"),"中",IF(OR(K301="小",K302="小",K303="小",K304="小"),"小","無"))))</f>
        <v/>
      </c>
    </row>
    <row r="302" spans="1:12" ht="15.75" customHeight="1">
      <c r="A302" s="42"/>
      <c r="B302" s="291"/>
      <c r="C302" s="266"/>
      <c r="D302" s="266"/>
      <c r="E302" s="266"/>
      <c r="F302" s="266"/>
      <c r="G302" s="291"/>
      <c r="H302" s="266"/>
      <c r="I302" s="64" t="s">
        <v>99</v>
      </c>
      <c r="J302" s="21" t="s">
        <v>301</v>
      </c>
      <c r="K302" s="124"/>
      <c r="L302" s="309"/>
    </row>
    <row r="303" spans="1:12" ht="15.75" customHeight="1">
      <c r="A303" s="42"/>
      <c r="B303" s="291"/>
      <c r="C303" s="266"/>
      <c r="D303" s="266"/>
      <c r="E303" s="266"/>
      <c r="F303" s="266"/>
      <c r="G303" s="291"/>
      <c r="H303" s="266"/>
      <c r="I303" s="64" t="s">
        <v>191</v>
      </c>
      <c r="J303" s="21" t="s">
        <v>301</v>
      </c>
      <c r="K303" s="124"/>
      <c r="L303" s="309"/>
    </row>
    <row r="304" spans="1:12" ht="15.75" customHeight="1">
      <c r="A304" s="42"/>
      <c r="B304" s="291"/>
      <c r="C304" s="266"/>
      <c r="D304" s="266"/>
      <c r="E304" s="266"/>
      <c r="F304" s="266"/>
      <c r="G304" s="291"/>
      <c r="H304" s="266"/>
      <c r="I304" s="64" t="s">
        <v>101</v>
      </c>
      <c r="J304" s="21" t="s">
        <v>301</v>
      </c>
      <c r="K304" s="124"/>
      <c r="L304" s="310"/>
    </row>
    <row r="305" spans="1:12" ht="15.75" customHeight="1">
      <c r="A305" s="42"/>
      <c r="B305" s="290"/>
      <c r="C305" s="265"/>
      <c r="D305" s="265"/>
      <c r="E305" s="265"/>
      <c r="F305" s="265"/>
      <c r="G305" s="290"/>
      <c r="H305" s="265"/>
      <c r="I305" s="64" t="s">
        <v>98</v>
      </c>
      <c r="J305" s="21" t="s">
        <v>301</v>
      </c>
      <c r="K305" s="124"/>
      <c r="L305" s="308" t="str">
        <f>IF(OR(K305="",K306="",K307="",K308=""),"",IF(OR(K305="大",K306="大",K307="大",K308="大",K305="不明",K306="不明",K307="不明",K308="不明"),"大",IF(OR(K305="中",K306="中",K307="中",K308="中"),"中",IF(OR(K305="小",K306="小",K307="小",K308="小"),"小","無"))))</f>
        <v/>
      </c>
    </row>
    <row r="306" spans="1:12" ht="15.75" customHeight="1">
      <c r="A306" s="42"/>
      <c r="B306" s="291"/>
      <c r="C306" s="266"/>
      <c r="D306" s="266"/>
      <c r="E306" s="266"/>
      <c r="F306" s="266"/>
      <c r="G306" s="291"/>
      <c r="H306" s="266"/>
      <c r="I306" s="64" t="s">
        <v>99</v>
      </c>
      <c r="J306" s="21" t="s">
        <v>301</v>
      </c>
      <c r="K306" s="124"/>
      <c r="L306" s="309"/>
    </row>
    <row r="307" spans="1:12" ht="15.75" customHeight="1">
      <c r="A307" s="42"/>
      <c r="B307" s="291"/>
      <c r="C307" s="266"/>
      <c r="D307" s="266"/>
      <c r="E307" s="266"/>
      <c r="F307" s="266"/>
      <c r="G307" s="291"/>
      <c r="H307" s="266"/>
      <c r="I307" s="64" t="s">
        <v>191</v>
      </c>
      <c r="J307" s="21" t="s">
        <v>301</v>
      </c>
      <c r="K307" s="124"/>
      <c r="L307" s="309"/>
    </row>
    <row r="308" spans="1:12" ht="15.75" customHeight="1">
      <c r="A308" s="42"/>
      <c r="B308" s="291"/>
      <c r="C308" s="266"/>
      <c r="D308" s="266"/>
      <c r="E308" s="266"/>
      <c r="F308" s="266"/>
      <c r="G308" s="291"/>
      <c r="H308" s="266"/>
      <c r="I308" s="64" t="s">
        <v>101</v>
      </c>
      <c r="J308" s="21" t="s">
        <v>301</v>
      </c>
      <c r="K308" s="124"/>
      <c r="L308" s="310"/>
    </row>
    <row r="309" spans="1:12" ht="15.75" customHeight="1">
      <c r="A309" s="42"/>
      <c r="B309" s="290"/>
      <c r="C309" s="265"/>
      <c r="D309" s="265"/>
      <c r="E309" s="265"/>
      <c r="F309" s="265"/>
      <c r="G309" s="290"/>
      <c r="H309" s="265"/>
      <c r="I309" s="64" t="s">
        <v>98</v>
      </c>
      <c r="J309" s="21" t="s">
        <v>301</v>
      </c>
      <c r="K309" s="124"/>
      <c r="L309" s="308" t="str">
        <f>IF(OR(K309="",K310="",K311="",K312=""),"",IF(OR(K309="大",K310="大",K311="大",K312="大",K309="不明",K310="不明",K311="不明",K312="不明"),"大",IF(OR(K309="中",K310="中",K311="中",K312="中"),"中",IF(OR(K309="小",K310="小",K311="小",K312="小"),"小","無"))))</f>
        <v/>
      </c>
    </row>
    <row r="310" spans="1:12" ht="15.75" customHeight="1">
      <c r="A310" s="42"/>
      <c r="B310" s="291"/>
      <c r="C310" s="266"/>
      <c r="D310" s="266"/>
      <c r="E310" s="266"/>
      <c r="F310" s="266"/>
      <c r="G310" s="291"/>
      <c r="H310" s="266"/>
      <c r="I310" s="64" t="s">
        <v>99</v>
      </c>
      <c r="J310" s="21" t="s">
        <v>301</v>
      </c>
      <c r="K310" s="124"/>
      <c r="L310" s="309"/>
    </row>
    <row r="311" spans="1:12" ht="15.75" customHeight="1">
      <c r="A311" s="42"/>
      <c r="B311" s="291"/>
      <c r="C311" s="266"/>
      <c r="D311" s="266"/>
      <c r="E311" s="266"/>
      <c r="F311" s="266"/>
      <c r="G311" s="291"/>
      <c r="H311" s="266"/>
      <c r="I311" s="64" t="s">
        <v>191</v>
      </c>
      <c r="J311" s="21" t="s">
        <v>301</v>
      </c>
      <c r="K311" s="124"/>
      <c r="L311" s="309"/>
    </row>
    <row r="312" spans="1:12" ht="15.75" customHeight="1">
      <c r="A312" s="42"/>
      <c r="B312" s="291"/>
      <c r="C312" s="266"/>
      <c r="D312" s="266"/>
      <c r="E312" s="266"/>
      <c r="F312" s="266"/>
      <c r="G312" s="291"/>
      <c r="H312" s="266"/>
      <c r="I312" s="64" t="s">
        <v>101</v>
      </c>
      <c r="J312" s="21" t="s">
        <v>301</v>
      </c>
      <c r="K312" s="124"/>
      <c r="L312" s="310"/>
    </row>
    <row r="313" spans="1:12" ht="15.75" customHeight="1">
      <c r="A313" s="42"/>
      <c r="B313" s="290"/>
      <c r="C313" s="265"/>
      <c r="D313" s="265"/>
      <c r="E313" s="265"/>
      <c r="F313" s="265"/>
      <c r="G313" s="290"/>
      <c r="H313" s="265"/>
      <c r="I313" s="64" t="s">
        <v>98</v>
      </c>
      <c r="J313" s="21" t="s">
        <v>301</v>
      </c>
      <c r="K313" s="124"/>
      <c r="L313" s="308" t="str">
        <f>IF(OR(K313="",K314="",K315="",K316=""),"",IF(OR(K313="大",K314="大",K315="大",K316="大",K313="不明",K314="不明",K315="不明",K316="不明"),"大",IF(OR(K313="中",K314="中",K315="中",K316="中"),"中",IF(OR(K313="小",K314="小",K315="小",K316="小"),"小","無"))))</f>
        <v/>
      </c>
    </row>
    <row r="314" spans="1:12" ht="15.75" customHeight="1">
      <c r="A314" s="42"/>
      <c r="B314" s="291"/>
      <c r="C314" s="266"/>
      <c r="D314" s="266"/>
      <c r="E314" s="266"/>
      <c r="F314" s="266"/>
      <c r="G314" s="291"/>
      <c r="H314" s="266"/>
      <c r="I314" s="64" t="s">
        <v>99</v>
      </c>
      <c r="J314" s="21" t="s">
        <v>301</v>
      </c>
      <c r="K314" s="124"/>
      <c r="L314" s="309"/>
    </row>
    <row r="315" spans="1:12" ht="15.75" customHeight="1">
      <c r="A315" s="42"/>
      <c r="B315" s="291"/>
      <c r="C315" s="266"/>
      <c r="D315" s="266"/>
      <c r="E315" s="266"/>
      <c r="F315" s="266"/>
      <c r="G315" s="291"/>
      <c r="H315" s="266"/>
      <c r="I315" s="64" t="s">
        <v>191</v>
      </c>
      <c r="J315" s="21" t="s">
        <v>301</v>
      </c>
      <c r="K315" s="124"/>
      <c r="L315" s="309"/>
    </row>
    <row r="316" spans="1:12" ht="15.75" customHeight="1">
      <c r="A316" s="42"/>
      <c r="B316" s="291"/>
      <c r="C316" s="266"/>
      <c r="D316" s="266"/>
      <c r="E316" s="266"/>
      <c r="F316" s="266"/>
      <c r="G316" s="291"/>
      <c r="H316" s="266"/>
      <c r="I316" s="64" t="s">
        <v>101</v>
      </c>
      <c r="J316" s="21" t="s">
        <v>301</v>
      </c>
      <c r="K316" s="124"/>
      <c r="L316" s="310"/>
    </row>
    <row r="317" spans="1:12" ht="15.75" customHeight="1">
      <c r="A317" s="42"/>
      <c r="B317" s="290"/>
      <c r="C317" s="265"/>
      <c r="D317" s="265"/>
      <c r="E317" s="265"/>
      <c r="F317" s="265"/>
      <c r="G317" s="290"/>
      <c r="H317" s="265"/>
      <c r="I317" s="64" t="s">
        <v>98</v>
      </c>
      <c r="J317" s="21" t="s">
        <v>301</v>
      </c>
      <c r="K317" s="124"/>
      <c r="L317" s="308" t="str">
        <f>IF(OR(K317="",K318="",K319="",K320=""),"",IF(OR(K317="大",K318="大",K319="大",K320="大",K317="不明",K318="不明",K319="不明",K320="不明"),"大",IF(OR(K317="中",K318="中",K319="中",K320="中"),"中",IF(OR(K317="小",K318="小",K319="小",K320="小"),"小","無"))))</f>
        <v/>
      </c>
    </row>
    <row r="318" spans="1:12" ht="15.75" customHeight="1">
      <c r="A318" s="42"/>
      <c r="B318" s="291"/>
      <c r="C318" s="266"/>
      <c r="D318" s="266"/>
      <c r="E318" s="266"/>
      <c r="F318" s="266"/>
      <c r="G318" s="291"/>
      <c r="H318" s="266"/>
      <c r="I318" s="64" t="s">
        <v>99</v>
      </c>
      <c r="J318" s="21" t="s">
        <v>301</v>
      </c>
      <c r="K318" s="124"/>
      <c r="L318" s="309"/>
    </row>
    <row r="319" spans="1:12" ht="15.75" customHeight="1">
      <c r="A319" s="42"/>
      <c r="B319" s="291"/>
      <c r="C319" s="266"/>
      <c r="D319" s="266"/>
      <c r="E319" s="266"/>
      <c r="F319" s="266"/>
      <c r="G319" s="291"/>
      <c r="H319" s="266"/>
      <c r="I319" s="64" t="s">
        <v>191</v>
      </c>
      <c r="J319" s="21" t="s">
        <v>301</v>
      </c>
      <c r="K319" s="124"/>
      <c r="L319" s="309"/>
    </row>
    <row r="320" spans="1:12" ht="15.75" customHeight="1">
      <c r="A320" s="42"/>
      <c r="B320" s="292"/>
      <c r="C320" s="267"/>
      <c r="D320" s="267"/>
      <c r="E320" s="267"/>
      <c r="F320" s="267"/>
      <c r="G320" s="292"/>
      <c r="H320" s="267"/>
      <c r="I320" s="64" t="s">
        <v>101</v>
      </c>
      <c r="J320" s="21" t="s">
        <v>301</v>
      </c>
      <c r="K320" s="124"/>
      <c r="L320" s="310"/>
    </row>
    <row r="321" spans="1:16">
      <c r="K321" s="41"/>
      <c r="L321" s="41"/>
    </row>
    <row r="322" spans="1:16">
      <c r="K322" s="107" t="s">
        <v>102</v>
      </c>
      <c r="L322" s="106" t="str">
        <f>IF(COUNTIF(L293:L321, "大") &gt; 0, "大", IF(COUNTIF(L293:L321, "中") &gt; 0, "中", IF(COUNTIF(L293:L321, "小") &gt; 0, "小", IF(COUNTIF(L293:L321, "無") &gt; 0, "無", ""))))</f>
        <v/>
      </c>
    </row>
    <row r="324" spans="1:16" ht="19.5">
      <c r="A324" s="42"/>
      <c r="B324" s="50" t="s">
        <v>231</v>
      </c>
      <c r="C324" s="42"/>
      <c r="D324" s="42"/>
      <c r="E324" s="49"/>
    </row>
    <row r="325" spans="1:16">
      <c r="A325" s="42"/>
      <c r="B325" s="8"/>
    </row>
    <row r="326" spans="1:16" ht="17.25" thickBot="1">
      <c r="A326" s="42"/>
      <c r="B326" s="37" t="s">
        <v>78</v>
      </c>
    </row>
    <row r="327" spans="1:16" ht="39.950000000000003" customHeight="1" thickBot="1">
      <c r="A327" s="42"/>
      <c r="C327" s="282" t="s">
        <v>232</v>
      </c>
      <c r="D327" s="277"/>
      <c r="E327" s="277"/>
      <c r="F327" s="277"/>
      <c r="G327" s="277"/>
      <c r="H327" s="277"/>
      <c r="I327" s="278"/>
      <c r="J327" s="12"/>
      <c r="K327" s="12"/>
      <c r="L327" s="12"/>
      <c r="M327" s="12"/>
      <c r="N327" s="12"/>
      <c r="O327" s="12"/>
      <c r="P327" s="12"/>
    </row>
    <row r="328" spans="1:16">
      <c r="A328" s="42"/>
      <c r="C328" s="12"/>
      <c r="D328" s="12"/>
      <c r="E328" s="12"/>
      <c r="F328" s="12"/>
      <c r="G328" s="12"/>
      <c r="H328" s="12"/>
      <c r="I328" s="12"/>
      <c r="J328" s="12"/>
      <c r="K328" s="12"/>
      <c r="L328" s="12"/>
      <c r="M328" s="12"/>
      <c r="N328" s="12"/>
      <c r="O328" s="12"/>
      <c r="P328" s="12"/>
    </row>
    <row r="329" spans="1:16" ht="39.950000000000003" customHeight="1">
      <c r="A329" s="42"/>
      <c r="B329" s="227" t="s">
        <v>79</v>
      </c>
      <c r="C329" s="228"/>
      <c r="D329" s="228"/>
      <c r="E329" s="228"/>
      <c r="F329" s="228"/>
      <c r="G329" s="228"/>
      <c r="H329" s="228"/>
      <c r="I329" s="228"/>
      <c r="J329" s="1"/>
      <c r="K329" s="1"/>
      <c r="L329" s="1"/>
      <c r="M329" s="1"/>
      <c r="N329" s="1"/>
      <c r="O329" s="1"/>
      <c r="P329" s="1"/>
    </row>
    <row r="330" spans="1:16">
      <c r="A330" s="42"/>
      <c r="B330" s="8"/>
    </row>
    <row r="331" spans="1:16" ht="17.25" thickBot="1">
      <c r="A331" s="42"/>
      <c r="B331" s="37" t="s">
        <v>145</v>
      </c>
    </row>
    <row r="332" spans="1:16" ht="140.1" customHeight="1" thickBot="1">
      <c r="A332" s="42"/>
      <c r="C332" s="242" t="s">
        <v>746</v>
      </c>
      <c r="D332" s="243"/>
      <c r="E332" s="243"/>
      <c r="F332" s="243"/>
      <c r="G332" s="243"/>
      <c r="H332" s="243"/>
      <c r="I332" s="244"/>
    </row>
    <row r="333" spans="1:16" ht="17.25" thickBot="1">
      <c r="A333" s="42"/>
      <c r="B333" s="37" t="s">
        <v>146</v>
      </c>
    </row>
    <row r="334" spans="1:16" ht="48" customHeight="1" thickBot="1">
      <c r="A334" s="42"/>
      <c r="C334" s="242" t="s">
        <v>874</v>
      </c>
      <c r="D334" s="243"/>
      <c r="E334" s="243"/>
      <c r="F334" s="243"/>
      <c r="G334" s="243"/>
      <c r="H334" s="243"/>
      <c r="I334" s="244"/>
    </row>
    <row r="335" spans="1:16">
      <c r="A335" s="42"/>
      <c r="L335" s="18" t="s">
        <v>83</v>
      </c>
    </row>
    <row r="336" spans="1:16" ht="31.5">
      <c r="A336" s="42"/>
      <c r="B336" s="60" t="s">
        <v>84</v>
      </c>
      <c r="C336" s="60" t="s">
        <v>85</v>
      </c>
      <c r="D336" s="60" t="s">
        <v>121</v>
      </c>
      <c r="E336" s="60" t="s">
        <v>87</v>
      </c>
      <c r="F336" s="60" t="s">
        <v>122</v>
      </c>
      <c r="G336" s="60" t="s">
        <v>89</v>
      </c>
      <c r="H336" s="60" t="s">
        <v>90</v>
      </c>
      <c r="I336" s="319" t="s">
        <v>92</v>
      </c>
      <c r="J336" s="320"/>
      <c r="K336" s="59" t="s">
        <v>93</v>
      </c>
      <c r="L336" s="60" t="s">
        <v>94</v>
      </c>
    </row>
    <row r="337" spans="1:12" ht="15.75" customHeight="1">
      <c r="A337" s="42"/>
      <c r="B337" s="290" t="str">
        <f>IF($D$8 = "", "", _xlfn.CONCAT($D$8, " (", $B$8, ")"))</f>
        <v/>
      </c>
      <c r="C337" s="265" t="s">
        <v>233</v>
      </c>
      <c r="D337" s="315" t="s">
        <v>164</v>
      </c>
      <c r="E337" s="250" t="str">
        <f>$D$5</f>
        <v/>
      </c>
      <c r="F337" s="265" t="s">
        <v>234</v>
      </c>
      <c r="G337" s="290" t="str">
        <f>IF($D$12 = "", "", _xlfn.CONCAT($D$12, " (", $B$12, ")"))</f>
        <v/>
      </c>
      <c r="H337" s="265" t="s">
        <v>235</v>
      </c>
      <c r="I337" s="64" t="s">
        <v>98</v>
      </c>
      <c r="J337" s="21" t="s">
        <v>301</v>
      </c>
      <c r="K337" s="124"/>
      <c r="L337" s="308" t="str">
        <f>IF(OR(K337="",K338="",K339="",K340=""),"",IF(OR(K337="大",K338="大",K339="大",K340="大",K337="不明",K338="不明",K339="不明",K340="不明"),"大",IF(OR(K337="中",K338="中",K339="中",K340="中"),"中",IF(OR(K337="小",K338="小",K339="小",K340="小"),"小","無"))))</f>
        <v/>
      </c>
    </row>
    <row r="338" spans="1:12" ht="15.75" customHeight="1">
      <c r="A338" s="42"/>
      <c r="B338" s="291"/>
      <c r="C338" s="266"/>
      <c r="D338" s="316"/>
      <c r="E338" s="251"/>
      <c r="F338" s="266"/>
      <c r="G338" s="291"/>
      <c r="H338" s="266"/>
      <c r="I338" s="64" t="s">
        <v>99</v>
      </c>
      <c r="J338" s="21" t="s">
        <v>301</v>
      </c>
      <c r="K338" s="124"/>
      <c r="L338" s="309"/>
    </row>
    <row r="339" spans="1:12" ht="15.75" customHeight="1">
      <c r="A339" s="42"/>
      <c r="B339" s="291"/>
      <c r="C339" s="266"/>
      <c r="D339" s="316"/>
      <c r="E339" s="251"/>
      <c r="F339" s="266"/>
      <c r="G339" s="291"/>
      <c r="H339" s="266"/>
      <c r="I339" s="64" t="s">
        <v>191</v>
      </c>
      <c r="J339" s="21" t="s">
        <v>301</v>
      </c>
      <c r="K339" s="124"/>
      <c r="L339" s="309"/>
    </row>
    <row r="340" spans="1:12" ht="15.75" customHeight="1">
      <c r="A340" s="42"/>
      <c r="B340" s="291"/>
      <c r="C340" s="266"/>
      <c r="D340" s="316"/>
      <c r="E340" s="251"/>
      <c r="F340" s="266"/>
      <c r="G340" s="291"/>
      <c r="H340" s="266"/>
      <c r="I340" s="64" t="s">
        <v>101</v>
      </c>
      <c r="J340" s="21" t="s">
        <v>301</v>
      </c>
      <c r="K340" s="124"/>
      <c r="L340" s="310"/>
    </row>
    <row r="341" spans="1:12" ht="15.75" customHeight="1">
      <c r="A341" s="42"/>
      <c r="B341" s="290" t="str">
        <f>IF($D$8 = "", "", _xlfn.CONCAT($D$8, " (", $B$8, ")"))</f>
        <v/>
      </c>
      <c r="C341" s="265" t="s">
        <v>233</v>
      </c>
      <c r="D341" s="315" t="s">
        <v>164</v>
      </c>
      <c r="E341" s="250" t="str">
        <f t="shared" ref="E341" si="35">$D$5</f>
        <v/>
      </c>
      <c r="F341" s="265" t="s">
        <v>234</v>
      </c>
      <c r="G341" s="290" t="str">
        <f>IF($D$13 = "", "", _xlfn.CONCAT($D$13, " (", $B$13, ")"))</f>
        <v/>
      </c>
      <c r="H341" s="265" t="s">
        <v>235</v>
      </c>
      <c r="I341" s="64" t="s">
        <v>98</v>
      </c>
      <c r="J341" s="21" t="s">
        <v>301</v>
      </c>
      <c r="K341" s="124"/>
      <c r="L341" s="308" t="str">
        <f>IF(OR(K341="",K342="",K343="",K344=""),"",IF(OR(K341="大",K342="大",K343="大",K344="大",K341="不明",K342="不明",K343="不明",K344="不明"),"大",IF(OR(K341="中",K342="中",K343="中",K344="中"),"中",IF(OR(K341="小",K342="小",K343="小",K344="小"),"小","無"))))</f>
        <v/>
      </c>
    </row>
    <row r="342" spans="1:12" ht="15.75" customHeight="1">
      <c r="A342" s="42"/>
      <c r="B342" s="291"/>
      <c r="C342" s="266"/>
      <c r="D342" s="316"/>
      <c r="E342" s="251"/>
      <c r="F342" s="266"/>
      <c r="G342" s="291"/>
      <c r="H342" s="266"/>
      <c r="I342" s="64" t="s">
        <v>99</v>
      </c>
      <c r="J342" s="21" t="s">
        <v>301</v>
      </c>
      <c r="K342" s="124"/>
      <c r="L342" s="309"/>
    </row>
    <row r="343" spans="1:12" ht="15.75" customHeight="1">
      <c r="A343" s="42"/>
      <c r="B343" s="291"/>
      <c r="C343" s="266"/>
      <c r="D343" s="316"/>
      <c r="E343" s="251"/>
      <c r="F343" s="266"/>
      <c r="G343" s="291"/>
      <c r="H343" s="266"/>
      <c r="I343" s="64" t="s">
        <v>191</v>
      </c>
      <c r="J343" s="21" t="s">
        <v>301</v>
      </c>
      <c r="K343" s="124"/>
      <c r="L343" s="309"/>
    </row>
    <row r="344" spans="1:12" ht="15.75" customHeight="1">
      <c r="A344" s="42"/>
      <c r="B344" s="291"/>
      <c r="C344" s="266"/>
      <c r="D344" s="316"/>
      <c r="E344" s="251"/>
      <c r="F344" s="266"/>
      <c r="G344" s="291"/>
      <c r="H344" s="266"/>
      <c r="I344" s="64" t="s">
        <v>101</v>
      </c>
      <c r="J344" s="21" t="s">
        <v>301</v>
      </c>
      <c r="K344" s="124"/>
      <c r="L344" s="310"/>
    </row>
    <row r="345" spans="1:12" ht="15.75" customHeight="1">
      <c r="A345" s="42"/>
      <c r="B345" s="290" t="str">
        <f>IF($D$9 = "", "", _xlfn.CONCAT($D$9, " (", $B$9, ")"))</f>
        <v/>
      </c>
      <c r="C345" s="265" t="s">
        <v>233</v>
      </c>
      <c r="D345" s="315" t="s">
        <v>164</v>
      </c>
      <c r="E345" s="250" t="str">
        <f t="shared" ref="E345" si="36">$D$5</f>
        <v/>
      </c>
      <c r="F345" s="265" t="s">
        <v>234</v>
      </c>
      <c r="G345" s="290" t="str">
        <f>IF($D$8 = "", "", _xlfn.CONCAT($D$8, " (", $B$8, ")"))</f>
        <v/>
      </c>
      <c r="H345" s="265" t="s">
        <v>235</v>
      </c>
      <c r="I345" s="64" t="s">
        <v>98</v>
      </c>
      <c r="J345" s="21" t="s">
        <v>301</v>
      </c>
      <c r="K345" s="124"/>
      <c r="L345" s="308" t="str">
        <f>IF(OR(K345="",K346="",K347="",K348=""),"",IF(OR(K345="大",K346="大",K347="大",K348="大",K345="不明",K346="不明",K347="不明",K348="不明"),"大",IF(OR(K345="中",K346="中",K347="中",K348="中"),"中",IF(OR(K345="小",K346="小",K347="小",K348="小"),"小","無"))))</f>
        <v/>
      </c>
    </row>
    <row r="346" spans="1:12" ht="15.75" customHeight="1">
      <c r="A346" s="42"/>
      <c r="B346" s="291"/>
      <c r="C346" s="266"/>
      <c r="D346" s="316"/>
      <c r="E346" s="251"/>
      <c r="F346" s="266"/>
      <c r="G346" s="291"/>
      <c r="H346" s="266"/>
      <c r="I346" s="64" t="s">
        <v>99</v>
      </c>
      <c r="J346" s="21" t="s">
        <v>301</v>
      </c>
      <c r="K346" s="124"/>
      <c r="L346" s="309"/>
    </row>
    <row r="347" spans="1:12" ht="15.75" customHeight="1">
      <c r="A347" s="42"/>
      <c r="B347" s="291"/>
      <c r="C347" s="266"/>
      <c r="D347" s="316"/>
      <c r="E347" s="251"/>
      <c r="F347" s="266"/>
      <c r="G347" s="291"/>
      <c r="H347" s="266"/>
      <c r="I347" s="64" t="s">
        <v>191</v>
      </c>
      <c r="J347" s="21" t="s">
        <v>301</v>
      </c>
      <c r="K347" s="124"/>
      <c r="L347" s="309"/>
    </row>
    <row r="348" spans="1:12" ht="15.75" customHeight="1">
      <c r="A348" s="42"/>
      <c r="B348" s="291"/>
      <c r="C348" s="266"/>
      <c r="D348" s="316"/>
      <c r="E348" s="251"/>
      <c r="F348" s="266"/>
      <c r="G348" s="291"/>
      <c r="H348" s="266"/>
      <c r="I348" s="64" t="s">
        <v>101</v>
      </c>
      <c r="J348" s="21" t="s">
        <v>301</v>
      </c>
      <c r="K348" s="124"/>
      <c r="L348" s="310"/>
    </row>
    <row r="349" spans="1:12" ht="15.75" customHeight="1">
      <c r="A349" s="42"/>
      <c r="B349" s="290" t="str">
        <f>IF($D$9 = "", "", _xlfn.CONCAT($D$9, " (", $B$9, ")"))</f>
        <v/>
      </c>
      <c r="C349" s="265" t="s">
        <v>233</v>
      </c>
      <c r="D349" s="315" t="s">
        <v>164</v>
      </c>
      <c r="E349" s="250" t="str">
        <f t="shared" ref="E349" si="37">$D$5</f>
        <v/>
      </c>
      <c r="F349" s="265" t="s">
        <v>234</v>
      </c>
      <c r="G349" s="290" t="str">
        <f>IF($D$13 = "", "", _xlfn.CONCAT($D$13, " (", $B$13, ")"))</f>
        <v/>
      </c>
      <c r="H349" s="265" t="s">
        <v>235</v>
      </c>
      <c r="I349" s="64" t="s">
        <v>98</v>
      </c>
      <c r="J349" s="21" t="s">
        <v>301</v>
      </c>
      <c r="K349" s="124"/>
      <c r="L349" s="308" t="str">
        <f>IF(OR(K349="",K350="",K351="",K352=""),"",IF(OR(K349="大",K350="大",K351="大",K352="大",K349="不明",K350="不明",K351="不明",K352="不明"),"大",IF(OR(K349="中",K350="中",K351="中",K352="中"),"中",IF(OR(K349="小",K350="小",K351="小",K352="小"),"小","無"))))</f>
        <v/>
      </c>
    </row>
    <row r="350" spans="1:12" ht="15.75" customHeight="1">
      <c r="A350" s="42"/>
      <c r="B350" s="291"/>
      <c r="C350" s="266"/>
      <c r="D350" s="316"/>
      <c r="E350" s="251"/>
      <c r="F350" s="266"/>
      <c r="G350" s="291"/>
      <c r="H350" s="266"/>
      <c r="I350" s="64" t="s">
        <v>99</v>
      </c>
      <c r="J350" s="21" t="s">
        <v>301</v>
      </c>
      <c r="K350" s="124"/>
      <c r="L350" s="309"/>
    </row>
    <row r="351" spans="1:12" ht="15.75" customHeight="1">
      <c r="A351" s="42"/>
      <c r="B351" s="291"/>
      <c r="C351" s="266"/>
      <c r="D351" s="316"/>
      <c r="E351" s="251"/>
      <c r="F351" s="266"/>
      <c r="G351" s="291"/>
      <c r="H351" s="266"/>
      <c r="I351" s="64" t="s">
        <v>191</v>
      </c>
      <c r="J351" s="21" t="s">
        <v>301</v>
      </c>
      <c r="K351" s="124"/>
      <c r="L351" s="309"/>
    </row>
    <row r="352" spans="1:12" ht="15.75" customHeight="1">
      <c r="A352" s="42"/>
      <c r="B352" s="291"/>
      <c r="C352" s="266"/>
      <c r="D352" s="316"/>
      <c r="E352" s="251"/>
      <c r="F352" s="266"/>
      <c r="G352" s="291"/>
      <c r="H352" s="266"/>
      <c r="I352" s="64" t="s">
        <v>101</v>
      </c>
      <c r="J352" s="21" t="s">
        <v>301</v>
      </c>
      <c r="K352" s="124"/>
      <c r="L352" s="310"/>
    </row>
    <row r="353" spans="1:12" ht="15.75" customHeight="1">
      <c r="A353" s="42"/>
      <c r="B353" s="290" t="str">
        <f>IF($D$9 = "", "", _xlfn.CONCAT($D$9, " (", $B$9, ")"))</f>
        <v/>
      </c>
      <c r="C353" s="265" t="s">
        <v>233</v>
      </c>
      <c r="D353" s="315" t="s">
        <v>164</v>
      </c>
      <c r="E353" s="250" t="str">
        <f t="shared" ref="E353" si="38">$D$5</f>
        <v/>
      </c>
      <c r="F353" s="265" t="s">
        <v>234</v>
      </c>
      <c r="G353" s="290" t="str">
        <f>IF($D$12 = "", "", _xlfn.CONCAT($D$12, " (", $B$12, ")"))</f>
        <v/>
      </c>
      <c r="H353" s="265" t="s">
        <v>235</v>
      </c>
      <c r="I353" s="64" t="s">
        <v>98</v>
      </c>
      <c r="J353" s="21" t="s">
        <v>301</v>
      </c>
      <c r="K353" s="124"/>
      <c r="L353" s="308" t="str">
        <f>IF(OR(K353="",K354="",K355="",K356=""),"",IF(OR(K353="大",K354="大",K355="大",K356="大",K353="不明",K354="不明",K355="不明",K356="不明"),"大",IF(OR(K353="中",K354="中",K355="中",K356="中"),"中",IF(OR(K353="小",K354="小",K355="小",K356="小"),"小","無"))))</f>
        <v/>
      </c>
    </row>
    <row r="354" spans="1:12" ht="15.75" customHeight="1">
      <c r="A354" s="42"/>
      <c r="B354" s="291"/>
      <c r="C354" s="266"/>
      <c r="D354" s="316"/>
      <c r="E354" s="251"/>
      <c r="F354" s="266"/>
      <c r="G354" s="291"/>
      <c r="H354" s="266"/>
      <c r="I354" s="64" t="s">
        <v>99</v>
      </c>
      <c r="J354" s="21" t="s">
        <v>301</v>
      </c>
      <c r="K354" s="124"/>
      <c r="L354" s="309"/>
    </row>
    <row r="355" spans="1:12" ht="15.75" customHeight="1">
      <c r="A355" s="42"/>
      <c r="B355" s="291"/>
      <c r="C355" s="266"/>
      <c r="D355" s="316"/>
      <c r="E355" s="251"/>
      <c r="F355" s="266"/>
      <c r="G355" s="291"/>
      <c r="H355" s="266"/>
      <c r="I355" s="64" t="s">
        <v>191</v>
      </c>
      <c r="J355" s="21" t="s">
        <v>301</v>
      </c>
      <c r="K355" s="124"/>
      <c r="L355" s="309"/>
    </row>
    <row r="356" spans="1:12" ht="15.75" customHeight="1">
      <c r="A356" s="42"/>
      <c r="B356" s="291"/>
      <c r="C356" s="266"/>
      <c r="D356" s="316"/>
      <c r="E356" s="251"/>
      <c r="F356" s="266"/>
      <c r="G356" s="291"/>
      <c r="H356" s="266"/>
      <c r="I356" s="64" t="s">
        <v>101</v>
      </c>
      <c r="J356" s="21" t="s">
        <v>301</v>
      </c>
      <c r="K356" s="124"/>
      <c r="L356" s="310"/>
    </row>
    <row r="357" spans="1:12" ht="15.75" customHeight="1">
      <c r="A357" s="42"/>
      <c r="B357" s="290" t="str">
        <f>IF($D$9 = "", "", _xlfn.CONCAT($D$9, " (", $B$9, ")"))</f>
        <v/>
      </c>
      <c r="C357" s="265" t="s">
        <v>233</v>
      </c>
      <c r="D357" s="315" t="s">
        <v>164</v>
      </c>
      <c r="E357" s="250" t="str">
        <f t="shared" ref="E357" si="39">$D$5</f>
        <v/>
      </c>
      <c r="F357" s="265" t="s">
        <v>234</v>
      </c>
      <c r="G357" s="290" t="str">
        <f>IF($D$11 = "", "", _xlfn.CONCAT($D$11, " (", $B$11, ")"))</f>
        <v/>
      </c>
      <c r="H357" s="265" t="s">
        <v>235</v>
      </c>
      <c r="I357" s="64" t="s">
        <v>98</v>
      </c>
      <c r="J357" s="21" t="s">
        <v>301</v>
      </c>
      <c r="K357" s="124"/>
      <c r="L357" s="308" t="str">
        <f>IF(OR(K357="",K358="",K359="",K360=""),"",IF(OR(K357="大",K358="大",K359="大",K360="大",K357="不明",K358="不明",K359="不明",K360="不明"),"大",IF(OR(K357="中",K358="中",K359="中",K360="中"),"中",IF(OR(K357="小",K358="小",K359="小",K360="小"),"小","無"))))</f>
        <v/>
      </c>
    </row>
    <row r="358" spans="1:12" ht="15.75" customHeight="1">
      <c r="A358" s="42"/>
      <c r="B358" s="291"/>
      <c r="C358" s="266"/>
      <c r="D358" s="316"/>
      <c r="E358" s="251"/>
      <c r="F358" s="266"/>
      <c r="G358" s="291"/>
      <c r="H358" s="266"/>
      <c r="I358" s="64" t="s">
        <v>99</v>
      </c>
      <c r="J358" s="21" t="s">
        <v>301</v>
      </c>
      <c r="K358" s="124"/>
      <c r="L358" s="309"/>
    </row>
    <row r="359" spans="1:12" ht="15.75" customHeight="1">
      <c r="A359" s="42"/>
      <c r="B359" s="291"/>
      <c r="C359" s="266"/>
      <c r="D359" s="316"/>
      <c r="E359" s="251"/>
      <c r="F359" s="266"/>
      <c r="G359" s="291"/>
      <c r="H359" s="266"/>
      <c r="I359" s="64" t="s">
        <v>191</v>
      </c>
      <c r="J359" s="21" t="s">
        <v>301</v>
      </c>
      <c r="K359" s="124"/>
      <c r="L359" s="309"/>
    </row>
    <row r="360" spans="1:12" ht="15.75" customHeight="1">
      <c r="A360" s="42"/>
      <c r="B360" s="291"/>
      <c r="C360" s="266"/>
      <c r="D360" s="316"/>
      <c r="E360" s="251"/>
      <c r="F360" s="266"/>
      <c r="G360" s="291"/>
      <c r="H360" s="266"/>
      <c r="I360" s="64" t="s">
        <v>101</v>
      </c>
      <c r="J360" s="21" t="s">
        <v>301</v>
      </c>
      <c r="K360" s="124"/>
      <c r="L360" s="310"/>
    </row>
    <row r="361" spans="1:12" ht="15.75" customHeight="1">
      <c r="A361" s="42"/>
      <c r="B361" s="290"/>
      <c r="C361" s="265"/>
      <c r="D361" s="315"/>
      <c r="E361" s="250"/>
      <c r="F361" s="265"/>
      <c r="G361" s="290"/>
      <c r="H361" s="265"/>
      <c r="I361" s="64" t="s">
        <v>98</v>
      </c>
      <c r="J361" s="21" t="s">
        <v>301</v>
      </c>
      <c r="K361" s="124"/>
      <c r="L361" s="308" t="str">
        <f>IF(OR(K361="",K362="",K363="",K364=""),"",IF(OR(K361="大",K362="大",K363="大",K364="大",K361="不明",K362="不明",K363="不明",K364="不明"),"大",IF(OR(K361="中",K362="中",K363="中",K364="中"),"中",IF(OR(K361="小",K362="小",K363="小",K364="小"),"小","無"))))</f>
        <v/>
      </c>
    </row>
    <row r="362" spans="1:12" ht="15.75" customHeight="1">
      <c r="A362" s="42"/>
      <c r="B362" s="291"/>
      <c r="C362" s="266"/>
      <c r="D362" s="316"/>
      <c r="E362" s="251"/>
      <c r="F362" s="266"/>
      <c r="G362" s="291"/>
      <c r="H362" s="266"/>
      <c r="I362" s="64" t="s">
        <v>99</v>
      </c>
      <c r="J362" s="21" t="s">
        <v>301</v>
      </c>
      <c r="K362" s="124"/>
      <c r="L362" s="309"/>
    </row>
    <row r="363" spans="1:12" ht="15.75" customHeight="1">
      <c r="A363" s="42"/>
      <c r="B363" s="291"/>
      <c r="C363" s="266"/>
      <c r="D363" s="316"/>
      <c r="E363" s="251"/>
      <c r="F363" s="266"/>
      <c r="G363" s="291"/>
      <c r="H363" s="266"/>
      <c r="I363" s="64" t="s">
        <v>191</v>
      </c>
      <c r="J363" s="21" t="s">
        <v>301</v>
      </c>
      <c r="K363" s="124"/>
      <c r="L363" s="309"/>
    </row>
    <row r="364" spans="1:12" ht="15.75" customHeight="1">
      <c r="A364" s="42"/>
      <c r="B364" s="292"/>
      <c r="C364" s="267"/>
      <c r="D364" s="317"/>
      <c r="E364" s="252"/>
      <c r="F364" s="267"/>
      <c r="G364" s="292"/>
      <c r="H364" s="267"/>
      <c r="I364" s="64" t="s">
        <v>101</v>
      </c>
      <c r="J364" s="21" t="s">
        <v>301</v>
      </c>
      <c r="K364" s="124"/>
      <c r="L364" s="310"/>
    </row>
    <row r="365" spans="1:12">
      <c r="K365" s="41"/>
      <c r="L365" s="41"/>
    </row>
    <row r="366" spans="1:12">
      <c r="K366" s="107" t="s">
        <v>102</v>
      </c>
      <c r="L366" s="106" t="str">
        <f>IF(COUNTIF(L337:L365, "大") &gt; 0, "大", IF(COUNTIF(L337:L365, "中") &gt; 0, "中", IF(COUNTIF(L337:L365, "小") &gt; 0, "小", IF(COUNTIF(L337:L365, "無") &gt; 0, "無", ""))))</f>
        <v/>
      </c>
    </row>
    <row r="368" spans="1:12" ht="19.5">
      <c r="A368" s="42"/>
      <c r="B368" s="50" t="s">
        <v>236</v>
      </c>
      <c r="C368" s="42"/>
      <c r="D368" s="42"/>
      <c r="E368" s="49"/>
    </row>
    <row r="369" spans="1:16">
      <c r="A369" s="42"/>
      <c r="B369" s="8"/>
    </row>
    <row r="370" spans="1:16" ht="17.25" thickBot="1">
      <c r="A370" s="42"/>
      <c r="B370" s="37" t="s">
        <v>78</v>
      </c>
    </row>
    <row r="371" spans="1:16" ht="39.950000000000003" customHeight="1" thickBot="1">
      <c r="A371" s="42"/>
      <c r="C371" s="282" t="s">
        <v>237</v>
      </c>
      <c r="D371" s="277"/>
      <c r="E371" s="277"/>
      <c r="F371" s="277"/>
      <c r="G371" s="277"/>
      <c r="H371" s="277"/>
      <c r="I371" s="278"/>
      <c r="J371" s="12"/>
      <c r="K371" s="12"/>
      <c r="L371" s="12"/>
      <c r="M371" s="12"/>
      <c r="N371" s="12"/>
      <c r="O371" s="12"/>
      <c r="P371" s="12"/>
    </row>
    <row r="372" spans="1:16">
      <c r="A372" s="42"/>
      <c r="C372" s="12"/>
      <c r="D372" s="12"/>
      <c r="E372" s="12"/>
      <c r="F372" s="12"/>
      <c r="G372" s="12"/>
      <c r="H372" s="12"/>
      <c r="I372" s="12"/>
      <c r="J372" s="12"/>
      <c r="K372" s="12"/>
      <c r="L372" s="12"/>
      <c r="M372" s="12"/>
      <c r="N372" s="12"/>
      <c r="O372" s="12"/>
      <c r="P372" s="12"/>
    </row>
    <row r="373" spans="1:16" ht="39.950000000000003" customHeight="1">
      <c r="A373" s="42"/>
      <c r="B373" s="227" t="s">
        <v>79</v>
      </c>
      <c r="C373" s="228"/>
      <c r="D373" s="228"/>
      <c r="E373" s="228"/>
      <c r="F373" s="228"/>
      <c r="G373" s="228"/>
      <c r="H373" s="228"/>
      <c r="I373" s="228"/>
      <c r="J373" s="1"/>
      <c r="K373" s="1"/>
      <c r="L373" s="1"/>
      <c r="M373" s="1"/>
      <c r="N373" s="1"/>
      <c r="O373" s="1"/>
      <c r="P373" s="1"/>
    </row>
    <row r="374" spans="1:16">
      <c r="A374" s="42"/>
      <c r="B374" s="8"/>
    </row>
    <row r="375" spans="1:16" ht="17.25" thickBot="1">
      <c r="A375" s="42"/>
      <c r="B375" s="37" t="s">
        <v>145</v>
      </c>
    </row>
    <row r="376" spans="1:16" ht="129.94999999999999" customHeight="1" thickBot="1">
      <c r="A376" s="42"/>
      <c r="C376" s="242" t="s">
        <v>747</v>
      </c>
      <c r="D376" s="243"/>
      <c r="E376" s="243"/>
      <c r="F376" s="243"/>
      <c r="G376" s="243"/>
      <c r="H376" s="243"/>
      <c r="I376" s="244"/>
    </row>
    <row r="377" spans="1:16" ht="17.25" thickBot="1">
      <c r="A377" s="42"/>
      <c r="B377" s="37" t="s">
        <v>146</v>
      </c>
    </row>
    <row r="378" spans="1:16" ht="48.75" customHeight="1" thickBot="1">
      <c r="A378" s="42"/>
      <c r="C378" s="242" t="s">
        <v>876</v>
      </c>
      <c r="D378" s="243"/>
      <c r="E378" s="243"/>
      <c r="F378" s="243"/>
      <c r="G378" s="243"/>
      <c r="H378" s="243"/>
      <c r="I378" s="244"/>
    </row>
    <row r="379" spans="1:16">
      <c r="A379" s="42"/>
      <c r="L379" s="18" t="s">
        <v>83</v>
      </c>
    </row>
    <row r="380" spans="1:16" ht="31.5">
      <c r="A380" s="42"/>
      <c r="B380" s="60" t="s">
        <v>84</v>
      </c>
      <c r="C380" s="60" t="s">
        <v>85</v>
      </c>
      <c r="D380" s="60" t="s">
        <v>121</v>
      </c>
      <c r="E380" s="60" t="s">
        <v>87</v>
      </c>
      <c r="F380" s="60" t="s">
        <v>122</v>
      </c>
      <c r="G380" s="60" t="s">
        <v>89</v>
      </c>
      <c r="H380" s="60" t="s">
        <v>90</v>
      </c>
      <c r="I380" s="319" t="s">
        <v>92</v>
      </c>
      <c r="J380" s="320"/>
      <c r="K380" s="59" t="s">
        <v>93</v>
      </c>
      <c r="L380" s="60" t="s">
        <v>94</v>
      </c>
    </row>
    <row r="381" spans="1:16" ht="15.75" customHeight="1">
      <c r="A381" s="42"/>
      <c r="B381" s="250" t="str">
        <f>IF($D$12 = "", "", _xlfn.CONCAT($D$12, " (", $B$12, ")"))</f>
        <v/>
      </c>
      <c r="C381" s="265" t="s">
        <v>238</v>
      </c>
      <c r="D381" s="315" t="s">
        <v>164</v>
      </c>
      <c r="E381" s="250" t="str">
        <f>$D$5</f>
        <v/>
      </c>
      <c r="F381" s="265" t="s">
        <v>239</v>
      </c>
      <c r="G381" s="290" t="str">
        <f>IF($D$8 = "", "", _xlfn.CONCAT($D$8, " (", $B$8, ")"))</f>
        <v/>
      </c>
      <c r="H381" s="265" t="s">
        <v>240</v>
      </c>
      <c r="I381" s="64" t="s">
        <v>209</v>
      </c>
      <c r="J381" s="21" t="s">
        <v>301</v>
      </c>
      <c r="K381" s="124"/>
      <c r="L381" s="308" t="str">
        <f>IF(OR(K381="",K382="",K383="",K384=""),"",IF(OR(K381="大",K382="大",K383="大",K384="大",K381="不明",K382="不明",K383="不明",K384="不明"),"大",IF(OR(K381="中",K382="中",K383="中",K384="中"),"中",IF(OR(K381="小",K382="小",K383="小",K384="小"),"小","無"))))</f>
        <v/>
      </c>
    </row>
    <row r="382" spans="1:16" ht="15.75" customHeight="1">
      <c r="A382" s="42"/>
      <c r="B382" s="251"/>
      <c r="C382" s="266"/>
      <c r="D382" s="316"/>
      <c r="E382" s="251"/>
      <c r="F382" s="266"/>
      <c r="G382" s="291"/>
      <c r="H382" s="266"/>
      <c r="I382" s="64" t="s">
        <v>99</v>
      </c>
      <c r="J382" s="21" t="s">
        <v>301</v>
      </c>
      <c r="K382" s="124"/>
      <c r="L382" s="309"/>
    </row>
    <row r="383" spans="1:16" ht="15.75" customHeight="1">
      <c r="A383" s="42"/>
      <c r="B383" s="251"/>
      <c r="C383" s="266"/>
      <c r="D383" s="316"/>
      <c r="E383" s="251"/>
      <c r="F383" s="266"/>
      <c r="G383" s="291"/>
      <c r="H383" s="266"/>
      <c r="I383" s="64" t="s">
        <v>100</v>
      </c>
      <c r="J383" s="21" t="s">
        <v>301</v>
      </c>
      <c r="K383" s="124"/>
      <c r="L383" s="309"/>
    </row>
    <row r="384" spans="1:16" ht="15.75" customHeight="1">
      <c r="A384" s="42"/>
      <c r="B384" s="251"/>
      <c r="C384" s="266"/>
      <c r="D384" s="316"/>
      <c r="E384" s="251"/>
      <c r="F384" s="266"/>
      <c r="G384" s="291"/>
      <c r="H384" s="266"/>
      <c r="I384" s="64" t="s">
        <v>101</v>
      </c>
      <c r="J384" s="21" t="s">
        <v>301</v>
      </c>
      <c r="K384" s="124"/>
      <c r="L384" s="310"/>
    </row>
    <row r="385" spans="1:12" ht="15.75" customHeight="1">
      <c r="A385" s="42"/>
      <c r="B385" s="250" t="str">
        <f>IF($D$12 = "", "", _xlfn.CONCAT($D$12, " (", $B$12, ")"))</f>
        <v/>
      </c>
      <c r="C385" s="265" t="s">
        <v>238</v>
      </c>
      <c r="D385" s="315" t="s">
        <v>164</v>
      </c>
      <c r="E385" s="250" t="str">
        <f t="shared" ref="E385" si="40">$D$5</f>
        <v/>
      </c>
      <c r="F385" s="265" t="s">
        <v>241</v>
      </c>
      <c r="G385" s="290" t="str">
        <f>IF($D$8 = "", "", _xlfn.CONCAT($D$8, " (", $B$8, ")"))</f>
        <v/>
      </c>
      <c r="H385" s="265" t="s">
        <v>242</v>
      </c>
      <c r="I385" s="64" t="s">
        <v>209</v>
      </c>
      <c r="J385" s="21" t="s">
        <v>301</v>
      </c>
      <c r="K385" s="124"/>
      <c r="L385" s="308" t="str">
        <f>IF(OR(K385="",K386="",K387="",K388=""),"",IF(OR(K385="大",K386="大",K387="大",K388="大",K385="不明",K386="不明",K387="不明",K388="不明"),"大",IF(OR(K385="中",K386="中",K387="中",K388="中"),"中",IF(OR(K385="小",K386="小",K387="小",K388="小"),"小","無"))))</f>
        <v/>
      </c>
    </row>
    <row r="386" spans="1:12" ht="15.75" customHeight="1">
      <c r="A386" s="42"/>
      <c r="B386" s="251"/>
      <c r="C386" s="266"/>
      <c r="D386" s="316"/>
      <c r="E386" s="251"/>
      <c r="F386" s="266"/>
      <c r="G386" s="291"/>
      <c r="H386" s="266"/>
      <c r="I386" s="64" t="s">
        <v>99</v>
      </c>
      <c r="J386" s="21" t="s">
        <v>301</v>
      </c>
      <c r="K386" s="124"/>
      <c r="L386" s="309"/>
    </row>
    <row r="387" spans="1:12" ht="15.75" customHeight="1">
      <c r="A387" s="42"/>
      <c r="B387" s="251"/>
      <c r="C387" s="266"/>
      <c r="D387" s="316"/>
      <c r="E387" s="251"/>
      <c r="F387" s="266"/>
      <c r="G387" s="291"/>
      <c r="H387" s="266"/>
      <c r="I387" s="64" t="s">
        <v>100</v>
      </c>
      <c r="J387" s="21" t="s">
        <v>301</v>
      </c>
      <c r="K387" s="124"/>
      <c r="L387" s="309"/>
    </row>
    <row r="388" spans="1:12" ht="15.75" customHeight="1">
      <c r="A388" s="42"/>
      <c r="B388" s="251"/>
      <c r="C388" s="266"/>
      <c r="D388" s="316"/>
      <c r="E388" s="251"/>
      <c r="F388" s="266"/>
      <c r="G388" s="291"/>
      <c r="H388" s="266"/>
      <c r="I388" s="64" t="s">
        <v>101</v>
      </c>
      <c r="J388" s="21" t="s">
        <v>301</v>
      </c>
      <c r="K388" s="124"/>
      <c r="L388" s="310"/>
    </row>
    <row r="389" spans="1:12" ht="15.75" customHeight="1">
      <c r="A389" s="42"/>
      <c r="B389" s="250" t="str">
        <f>IF($D$13 = "", "", _xlfn.CONCAT($D$13, " (", $B$13, ")"))</f>
        <v/>
      </c>
      <c r="C389" s="265" t="s">
        <v>238</v>
      </c>
      <c r="D389" s="315" t="s">
        <v>164</v>
      </c>
      <c r="E389" s="250" t="str">
        <f t="shared" ref="E389" si="41">$D$5</f>
        <v/>
      </c>
      <c r="F389" s="265" t="s">
        <v>239</v>
      </c>
      <c r="G389" s="290" t="str">
        <f>IF($D$8 = "", "", _xlfn.CONCAT($D$8, " (", $B$8, ")"))</f>
        <v/>
      </c>
      <c r="H389" s="265" t="s">
        <v>240</v>
      </c>
      <c r="I389" s="64" t="s">
        <v>209</v>
      </c>
      <c r="J389" s="21" t="s">
        <v>301</v>
      </c>
      <c r="K389" s="124"/>
      <c r="L389" s="308" t="str">
        <f>IF(OR(K389="",K390="",K391="",K392=""),"",IF(OR(K389="大",K390="大",K391="大",K392="大",K389="不明",K390="不明",K391="不明",K392="不明"),"大",IF(OR(K389="中",K390="中",K391="中",K392="中"),"中",IF(OR(K389="小",K390="小",K391="小",K392="小"),"小","無"))))</f>
        <v/>
      </c>
    </row>
    <row r="390" spans="1:12" ht="15.75" customHeight="1">
      <c r="A390" s="42"/>
      <c r="B390" s="251"/>
      <c r="C390" s="266"/>
      <c r="D390" s="316"/>
      <c r="E390" s="251"/>
      <c r="F390" s="266"/>
      <c r="G390" s="291"/>
      <c r="H390" s="266"/>
      <c r="I390" s="64" t="s">
        <v>99</v>
      </c>
      <c r="J390" s="21" t="s">
        <v>301</v>
      </c>
      <c r="K390" s="124"/>
      <c r="L390" s="309"/>
    </row>
    <row r="391" spans="1:12" ht="15.75" customHeight="1">
      <c r="A391" s="42"/>
      <c r="B391" s="251"/>
      <c r="C391" s="266"/>
      <c r="D391" s="316"/>
      <c r="E391" s="251"/>
      <c r="F391" s="266"/>
      <c r="G391" s="291"/>
      <c r="H391" s="266"/>
      <c r="I391" s="64" t="s">
        <v>100</v>
      </c>
      <c r="J391" s="21" t="s">
        <v>301</v>
      </c>
      <c r="K391" s="124"/>
      <c r="L391" s="309"/>
    </row>
    <row r="392" spans="1:12" ht="15.75" customHeight="1">
      <c r="A392" s="42"/>
      <c r="B392" s="251"/>
      <c r="C392" s="266"/>
      <c r="D392" s="316"/>
      <c r="E392" s="251"/>
      <c r="F392" s="266"/>
      <c r="G392" s="291"/>
      <c r="H392" s="266"/>
      <c r="I392" s="64" t="s">
        <v>101</v>
      </c>
      <c r="J392" s="21" t="s">
        <v>301</v>
      </c>
      <c r="K392" s="124"/>
      <c r="L392" s="310"/>
    </row>
    <row r="393" spans="1:12" ht="15.75" customHeight="1">
      <c r="A393" s="42"/>
      <c r="B393" s="250" t="str">
        <f>IF($D$13 = "", "", _xlfn.CONCAT($D$13, " (", $B$13, ")"))</f>
        <v/>
      </c>
      <c r="C393" s="265" t="s">
        <v>238</v>
      </c>
      <c r="D393" s="315" t="s">
        <v>164</v>
      </c>
      <c r="E393" s="250" t="str">
        <f t="shared" ref="E393" si="42">$D$5</f>
        <v/>
      </c>
      <c r="F393" s="265" t="s">
        <v>241</v>
      </c>
      <c r="G393" s="290" t="str">
        <f>IF($D$8 = "", "", _xlfn.CONCAT($D$8, " (", $B$8, ")"))</f>
        <v/>
      </c>
      <c r="H393" s="265" t="s">
        <v>242</v>
      </c>
      <c r="I393" s="64" t="s">
        <v>209</v>
      </c>
      <c r="J393" s="21" t="s">
        <v>301</v>
      </c>
      <c r="K393" s="124"/>
      <c r="L393" s="308" t="str">
        <f>IF(OR(K393="",K394="",K395="",K396=""),"",IF(OR(K393="大",K394="大",K395="大",K396="大",K393="不明",K394="不明",K395="不明",K396="不明"),"大",IF(OR(K393="中",K394="中",K395="中",K396="中"),"中",IF(OR(K393="小",K394="小",K395="小",K396="小"),"小","無"))))</f>
        <v/>
      </c>
    </row>
    <row r="394" spans="1:12" ht="15.75" customHeight="1">
      <c r="A394" s="42"/>
      <c r="B394" s="251"/>
      <c r="C394" s="266"/>
      <c r="D394" s="316"/>
      <c r="E394" s="251"/>
      <c r="F394" s="266"/>
      <c r="G394" s="291"/>
      <c r="H394" s="266"/>
      <c r="I394" s="64" t="s">
        <v>99</v>
      </c>
      <c r="J394" s="21" t="s">
        <v>301</v>
      </c>
      <c r="K394" s="124"/>
      <c r="L394" s="309"/>
    </row>
    <row r="395" spans="1:12" ht="15.75" customHeight="1">
      <c r="A395" s="42"/>
      <c r="B395" s="251"/>
      <c r="C395" s="266"/>
      <c r="D395" s="316"/>
      <c r="E395" s="251"/>
      <c r="F395" s="266"/>
      <c r="G395" s="291"/>
      <c r="H395" s="266"/>
      <c r="I395" s="64" t="s">
        <v>100</v>
      </c>
      <c r="J395" s="21" t="s">
        <v>301</v>
      </c>
      <c r="K395" s="124"/>
      <c r="L395" s="309"/>
    </row>
    <row r="396" spans="1:12" ht="15.75" customHeight="1">
      <c r="A396" s="42"/>
      <c r="B396" s="251"/>
      <c r="C396" s="266"/>
      <c r="D396" s="316"/>
      <c r="E396" s="251"/>
      <c r="F396" s="266"/>
      <c r="G396" s="291"/>
      <c r="H396" s="266"/>
      <c r="I396" s="64" t="s">
        <v>101</v>
      </c>
      <c r="J396" s="21" t="s">
        <v>301</v>
      </c>
      <c r="K396" s="124"/>
      <c r="L396" s="310"/>
    </row>
    <row r="397" spans="1:12" ht="15.75" customHeight="1">
      <c r="A397" s="42"/>
      <c r="B397" s="250"/>
      <c r="C397" s="265"/>
      <c r="D397" s="315"/>
      <c r="E397" s="250"/>
      <c r="F397" s="265"/>
      <c r="G397" s="290"/>
      <c r="H397" s="265"/>
      <c r="I397" s="64" t="s">
        <v>209</v>
      </c>
      <c r="J397" s="21" t="s">
        <v>301</v>
      </c>
      <c r="K397" s="124"/>
      <c r="L397" s="308" t="str">
        <f>IF(OR(K397="",K398="",K399="",K400=""),"",IF(OR(K397="大",K398="大",K399="大",K400="大",K397="不明",K398="不明",K399="不明",K400="不明"),"大",IF(OR(K397="中",K398="中",K399="中",K400="中"),"中",IF(OR(K397="小",K398="小",K399="小",K400="小"),"小","無"))))</f>
        <v/>
      </c>
    </row>
    <row r="398" spans="1:12" ht="15.75" customHeight="1">
      <c r="A398" s="42"/>
      <c r="B398" s="251"/>
      <c r="C398" s="266"/>
      <c r="D398" s="316"/>
      <c r="E398" s="251"/>
      <c r="F398" s="266"/>
      <c r="G398" s="291"/>
      <c r="H398" s="266"/>
      <c r="I398" s="64" t="s">
        <v>99</v>
      </c>
      <c r="J398" s="21" t="s">
        <v>301</v>
      </c>
      <c r="K398" s="124"/>
      <c r="L398" s="309"/>
    </row>
    <row r="399" spans="1:12" ht="15.75" customHeight="1">
      <c r="A399" s="42"/>
      <c r="B399" s="251"/>
      <c r="C399" s="266"/>
      <c r="D399" s="316"/>
      <c r="E399" s="251"/>
      <c r="F399" s="266"/>
      <c r="G399" s="291"/>
      <c r="H399" s="266"/>
      <c r="I399" s="64" t="s">
        <v>100</v>
      </c>
      <c r="J399" s="21" t="s">
        <v>301</v>
      </c>
      <c r="K399" s="124"/>
      <c r="L399" s="309"/>
    </row>
    <row r="400" spans="1:12" ht="15.75" customHeight="1">
      <c r="A400" s="42"/>
      <c r="B400" s="251"/>
      <c r="C400" s="266"/>
      <c r="D400" s="316"/>
      <c r="E400" s="251"/>
      <c r="F400" s="266"/>
      <c r="G400" s="291"/>
      <c r="H400" s="266"/>
      <c r="I400" s="64" t="s">
        <v>101</v>
      </c>
      <c r="J400" s="21" t="s">
        <v>301</v>
      </c>
      <c r="K400" s="124"/>
      <c r="L400" s="310"/>
    </row>
    <row r="401" spans="1:16" ht="15.75" customHeight="1">
      <c r="A401" s="42"/>
      <c r="B401" s="250"/>
      <c r="C401" s="265"/>
      <c r="D401" s="315"/>
      <c r="E401" s="250"/>
      <c r="F401" s="265"/>
      <c r="G401" s="290"/>
      <c r="H401" s="265"/>
      <c r="I401" s="64" t="s">
        <v>209</v>
      </c>
      <c r="J401" s="21" t="s">
        <v>301</v>
      </c>
      <c r="K401" s="124"/>
      <c r="L401" s="308" t="str">
        <f>IF(OR(K401="",K402="",K403="",K404=""),"",IF(OR(K401="大",K402="大",K403="大",K404="大",K401="不明",K402="不明",K403="不明",K404="不明"),"大",IF(OR(K401="中",K402="中",K403="中",K404="中"),"中",IF(OR(K401="小",K402="小",K403="小",K404="小"),"小","無"))))</f>
        <v/>
      </c>
    </row>
    <row r="402" spans="1:16" ht="15.75" customHeight="1">
      <c r="A402" s="42"/>
      <c r="B402" s="251"/>
      <c r="C402" s="266"/>
      <c r="D402" s="316"/>
      <c r="E402" s="251"/>
      <c r="F402" s="266"/>
      <c r="G402" s="291"/>
      <c r="H402" s="266"/>
      <c r="I402" s="64" t="s">
        <v>99</v>
      </c>
      <c r="J402" s="21" t="s">
        <v>301</v>
      </c>
      <c r="K402" s="124"/>
      <c r="L402" s="309"/>
    </row>
    <row r="403" spans="1:16" ht="15.75" customHeight="1">
      <c r="A403" s="42"/>
      <c r="B403" s="251"/>
      <c r="C403" s="266"/>
      <c r="D403" s="316"/>
      <c r="E403" s="251"/>
      <c r="F403" s="266"/>
      <c r="G403" s="291"/>
      <c r="H403" s="266"/>
      <c r="I403" s="64" t="s">
        <v>100</v>
      </c>
      <c r="J403" s="21" t="s">
        <v>301</v>
      </c>
      <c r="K403" s="124"/>
      <c r="L403" s="309"/>
    </row>
    <row r="404" spans="1:16" ht="15.75" customHeight="1">
      <c r="A404" s="42"/>
      <c r="B404" s="251"/>
      <c r="C404" s="266"/>
      <c r="D404" s="316"/>
      <c r="E404" s="251"/>
      <c r="F404" s="266"/>
      <c r="G404" s="291"/>
      <c r="H404" s="266"/>
      <c r="I404" s="64" t="s">
        <v>101</v>
      </c>
      <c r="J404" s="21" t="s">
        <v>301</v>
      </c>
      <c r="K404" s="124"/>
      <c r="L404" s="310"/>
    </row>
    <row r="405" spans="1:16" ht="15.75" customHeight="1">
      <c r="A405" s="42"/>
      <c r="B405" s="250"/>
      <c r="C405" s="265"/>
      <c r="D405" s="315"/>
      <c r="E405" s="250"/>
      <c r="F405" s="265"/>
      <c r="G405" s="290"/>
      <c r="H405" s="265"/>
      <c r="I405" s="64" t="s">
        <v>209</v>
      </c>
      <c r="J405" s="21" t="s">
        <v>301</v>
      </c>
      <c r="K405" s="124"/>
      <c r="L405" s="308" t="str">
        <f>IF(OR(K405="",K406="",K407="",K408=""),"",IF(OR(K405="大",K406="大",K407="大",K408="大",K405="不明",K406="不明",K407="不明",K408="不明"),"大",IF(OR(K405="中",K406="中",K407="中",K408="中"),"中",IF(OR(K405="小",K406="小",K407="小",K408="小"),"小","無"))))</f>
        <v/>
      </c>
    </row>
    <row r="406" spans="1:16" ht="15.75" customHeight="1">
      <c r="A406" s="42"/>
      <c r="B406" s="251"/>
      <c r="C406" s="266"/>
      <c r="D406" s="316"/>
      <c r="E406" s="251"/>
      <c r="F406" s="266"/>
      <c r="G406" s="291"/>
      <c r="H406" s="266"/>
      <c r="I406" s="64" t="s">
        <v>99</v>
      </c>
      <c r="J406" s="21" t="s">
        <v>301</v>
      </c>
      <c r="K406" s="124"/>
      <c r="L406" s="309"/>
    </row>
    <row r="407" spans="1:16" ht="15.75" customHeight="1">
      <c r="A407" s="42"/>
      <c r="B407" s="251"/>
      <c r="C407" s="266"/>
      <c r="D407" s="316"/>
      <c r="E407" s="251"/>
      <c r="F407" s="266"/>
      <c r="G407" s="291"/>
      <c r="H407" s="266"/>
      <c r="I407" s="64" t="s">
        <v>100</v>
      </c>
      <c r="J407" s="21" t="s">
        <v>301</v>
      </c>
      <c r="K407" s="124"/>
      <c r="L407" s="309"/>
    </row>
    <row r="408" spans="1:16" ht="15.75" customHeight="1">
      <c r="A408" s="42"/>
      <c r="B408" s="252"/>
      <c r="C408" s="267"/>
      <c r="D408" s="317"/>
      <c r="E408" s="252"/>
      <c r="F408" s="267"/>
      <c r="G408" s="292"/>
      <c r="H408" s="267"/>
      <c r="I408" s="64" t="s">
        <v>101</v>
      </c>
      <c r="J408" s="21" t="s">
        <v>301</v>
      </c>
      <c r="K408" s="124"/>
      <c r="L408" s="310"/>
    </row>
    <row r="409" spans="1:16">
      <c r="K409" s="41"/>
      <c r="L409" s="41"/>
    </row>
    <row r="410" spans="1:16">
      <c r="K410" s="107" t="s">
        <v>102</v>
      </c>
      <c r="L410" s="106" t="str">
        <f>IF(COUNTIF(L381:L409, "大") &gt; 0, "大", IF(COUNTIF(L381:L409, "中") &gt; 0, "中", IF(COUNTIF(L381:L409, "小") &gt; 0, "小", IF(COUNTIF(L381:L409, "無") &gt; 0, "無", ""))))</f>
        <v/>
      </c>
    </row>
    <row r="412" spans="1:16" ht="19.5">
      <c r="A412" s="42"/>
      <c r="B412" s="50" t="s">
        <v>243</v>
      </c>
      <c r="C412" s="42"/>
      <c r="D412" s="42"/>
      <c r="E412" s="49"/>
    </row>
    <row r="413" spans="1:16">
      <c r="A413" s="42"/>
      <c r="B413" s="8"/>
    </row>
    <row r="414" spans="1:16" ht="17.25" thickBot="1">
      <c r="A414" s="42"/>
      <c r="B414" s="37" t="s">
        <v>78</v>
      </c>
    </row>
    <row r="415" spans="1:16" ht="50.1" customHeight="1" thickBot="1">
      <c r="A415" s="42"/>
      <c r="C415" s="282" t="s">
        <v>244</v>
      </c>
      <c r="D415" s="277"/>
      <c r="E415" s="277"/>
      <c r="F415" s="277"/>
      <c r="G415" s="277"/>
      <c r="H415" s="277"/>
      <c r="I415" s="278"/>
      <c r="J415" s="12"/>
      <c r="K415" s="12"/>
      <c r="L415" s="12"/>
      <c r="M415" s="12"/>
      <c r="N415" s="12"/>
      <c r="O415" s="12"/>
      <c r="P415" s="12"/>
    </row>
    <row r="416" spans="1:16">
      <c r="A416" s="42"/>
      <c r="C416" s="12"/>
      <c r="D416" s="12"/>
      <c r="E416" s="12"/>
      <c r="F416" s="12"/>
      <c r="G416" s="12"/>
      <c r="H416" s="12"/>
      <c r="I416" s="12"/>
      <c r="J416" s="12"/>
      <c r="K416" s="12"/>
      <c r="L416" s="12"/>
      <c r="M416" s="12"/>
      <c r="N416" s="12"/>
      <c r="O416" s="12"/>
      <c r="P416" s="12"/>
    </row>
    <row r="417" spans="1:16" ht="39.950000000000003" customHeight="1">
      <c r="A417" s="42"/>
      <c r="B417" s="227" t="s">
        <v>79</v>
      </c>
      <c r="C417" s="228"/>
      <c r="D417" s="228"/>
      <c r="E417" s="228"/>
      <c r="F417" s="228"/>
      <c r="G417" s="228"/>
      <c r="H417" s="228"/>
      <c r="I417" s="228"/>
      <c r="J417" s="1"/>
      <c r="K417" s="1"/>
      <c r="L417" s="1"/>
      <c r="M417" s="1"/>
      <c r="N417" s="1"/>
      <c r="O417" s="1"/>
      <c r="P417" s="1"/>
    </row>
    <row r="418" spans="1:16">
      <c r="A418" s="42"/>
      <c r="B418" s="8"/>
    </row>
    <row r="419" spans="1:16" ht="17.25" thickBot="1">
      <c r="A419" s="42"/>
      <c r="B419" s="37" t="s">
        <v>145</v>
      </c>
    </row>
    <row r="420" spans="1:16" ht="150" customHeight="1" thickBot="1">
      <c r="A420" s="42"/>
      <c r="C420" s="242" t="s">
        <v>748</v>
      </c>
      <c r="D420" s="243"/>
      <c r="E420" s="243"/>
      <c r="F420" s="243"/>
      <c r="G420" s="243"/>
      <c r="H420" s="243"/>
      <c r="I420" s="244"/>
    </row>
    <row r="421" spans="1:16" ht="17.25" thickBot="1">
      <c r="A421" s="42"/>
      <c r="B421" s="37" t="s">
        <v>146</v>
      </c>
    </row>
    <row r="422" spans="1:16" ht="48" customHeight="1" thickBot="1">
      <c r="A422" s="42"/>
      <c r="C422" s="242" t="s">
        <v>874</v>
      </c>
      <c r="D422" s="243"/>
      <c r="E422" s="243"/>
      <c r="F422" s="243"/>
      <c r="G422" s="243"/>
      <c r="H422" s="243"/>
      <c r="I422" s="244"/>
    </row>
    <row r="423" spans="1:16" ht="19.5" customHeight="1">
      <c r="A423" s="42"/>
      <c r="L423" s="18" t="s">
        <v>83</v>
      </c>
    </row>
    <row r="424" spans="1:16" ht="31.5">
      <c r="A424" s="42"/>
      <c r="B424" s="60" t="s">
        <v>84</v>
      </c>
      <c r="C424" s="60" t="s">
        <v>85</v>
      </c>
      <c r="D424" s="60" t="s">
        <v>121</v>
      </c>
      <c r="E424" s="60" t="s">
        <v>87</v>
      </c>
      <c r="F424" s="60" t="s">
        <v>122</v>
      </c>
      <c r="G424" s="60" t="s">
        <v>89</v>
      </c>
      <c r="H424" s="60" t="s">
        <v>90</v>
      </c>
      <c r="I424" s="319" t="s">
        <v>92</v>
      </c>
      <c r="J424" s="320"/>
      <c r="K424" s="59" t="s">
        <v>93</v>
      </c>
      <c r="L424" s="60" t="s">
        <v>94</v>
      </c>
    </row>
    <row r="425" spans="1:16">
      <c r="A425" s="42"/>
      <c r="B425" s="290" t="str">
        <f>IF($D$8 = "", "", _xlfn.CONCAT($D$8, " (", $B$8, ")"))</f>
        <v/>
      </c>
      <c r="C425" s="265" t="s">
        <v>245</v>
      </c>
      <c r="D425" s="315" t="s">
        <v>164</v>
      </c>
      <c r="E425" s="250" t="str">
        <f>$D$5</f>
        <v/>
      </c>
      <c r="F425" s="265" t="s">
        <v>246</v>
      </c>
      <c r="G425" s="265" t="s">
        <v>247</v>
      </c>
      <c r="H425" s="265" t="s">
        <v>248</v>
      </c>
      <c r="I425" s="64" t="s">
        <v>98</v>
      </c>
      <c r="J425" s="21" t="s">
        <v>301</v>
      </c>
      <c r="K425" s="124"/>
      <c r="L425" s="308" t="str">
        <f>IF(OR(K425="",K426="",K427="",K428=""),"",IF(OR(K425="大",K426="大",K427="大",K428="大",K425="不明",K426="不明",K427="不明",K428="不明"),"大",IF(OR(K425="中",K426="中",K427="中",K428="中"),"中",IF(OR(K425="小",K426="小",K427="小",K428="小"),"小","無"))))</f>
        <v/>
      </c>
    </row>
    <row r="426" spans="1:16">
      <c r="A426" s="42"/>
      <c r="B426" s="291"/>
      <c r="C426" s="266"/>
      <c r="D426" s="316"/>
      <c r="E426" s="251"/>
      <c r="F426" s="266"/>
      <c r="G426" s="266"/>
      <c r="H426" s="266"/>
      <c r="I426" s="64" t="s">
        <v>99</v>
      </c>
      <c r="J426" s="21" t="s">
        <v>301</v>
      </c>
      <c r="K426" s="124"/>
      <c r="L426" s="309"/>
    </row>
    <row r="427" spans="1:16">
      <c r="A427" s="42"/>
      <c r="B427" s="291"/>
      <c r="C427" s="266"/>
      <c r="D427" s="316"/>
      <c r="E427" s="251"/>
      <c r="F427" s="266"/>
      <c r="G427" s="266"/>
      <c r="H427" s="266"/>
      <c r="I427" s="64" t="s">
        <v>100</v>
      </c>
      <c r="J427" s="21" t="s">
        <v>301</v>
      </c>
      <c r="K427" s="124"/>
      <c r="L427" s="309"/>
    </row>
    <row r="428" spans="1:16">
      <c r="A428" s="42"/>
      <c r="B428" s="291"/>
      <c r="C428" s="266"/>
      <c r="D428" s="316"/>
      <c r="E428" s="251"/>
      <c r="F428" s="266"/>
      <c r="G428" s="266"/>
      <c r="H428" s="266"/>
      <c r="I428" s="64" t="s">
        <v>101</v>
      </c>
      <c r="J428" s="21" t="s">
        <v>301</v>
      </c>
      <c r="K428" s="124"/>
      <c r="L428" s="310"/>
    </row>
    <row r="429" spans="1:16">
      <c r="A429" s="42"/>
      <c r="B429" s="290" t="str">
        <f>IF($D$13 = "", "", _xlfn.CONCAT($D$13, " (", $B$13, ")"))</f>
        <v/>
      </c>
      <c r="C429" s="265" t="s">
        <v>245</v>
      </c>
      <c r="D429" s="315" t="s">
        <v>164</v>
      </c>
      <c r="E429" s="250" t="str">
        <f t="shared" ref="E429" si="43">$D$5</f>
        <v/>
      </c>
      <c r="F429" s="265" t="s">
        <v>246</v>
      </c>
      <c r="G429" s="265" t="s">
        <v>247</v>
      </c>
      <c r="H429" s="265" t="s">
        <v>248</v>
      </c>
      <c r="I429" s="64" t="s">
        <v>98</v>
      </c>
      <c r="J429" s="21" t="s">
        <v>301</v>
      </c>
      <c r="K429" s="124"/>
      <c r="L429" s="308" t="str">
        <f>IF(OR(K429="",K430="",K431="",K432=""),"",IF(OR(K429="大",K430="大",K431="大",K432="大",K429="不明",K430="不明",K431="不明",K432="不明"),"大",IF(OR(K429="中",K430="中",K431="中",K432="中"),"中",IF(OR(K429="小",K430="小",K431="小",K432="小"),"小","無"))))</f>
        <v/>
      </c>
    </row>
    <row r="430" spans="1:16">
      <c r="A430" s="42"/>
      <c r="B430" s="291"/>
      <c r="C430" s="266"/>
      <c r="D430" s="316"/>
      <c r="E430" s="251"/>
      <c r="F430" s="266"/>
      <c r="G430" s="266"/>
      <c r="H430" s="266"/>
      <c r="I430" s="64" t="s">
        <v>99</v>
      </c>
      <c r="J430" s="21" t="s">
        <v>301</v>
      </c>
      <c r="K430" s="124"/>
      <c r="L430" s="309"/>
    </row>
    <row r="431" spans="1:16">
      <c r="A431" s="42"/>
      <c r="B431" s="291"/>
      <c r="C431" s="266"/>
      <c r="D431" s="316"/>
      <c r="E431" s="251"/>
      <c r="F431" s="266"/>
      <c r="G431" s="266"/>
      <c r="H431" s="266"/>
      <c r="I431" s="64" t="s">
        <v>100</v>
      </c>
      <c r="J431" s="21" t="s">
        <v>301</v>
      </c>
      <c r="K431" s="124"/>
      <c r="L431" s="309"/>
    </row>
    <row r="432" spans="1:16">
      <c r="A432" s="42"/>
      <c r="B432" s="291"/>
      <c r="C432" s="266"/>
      <c r="D432" s="316"/>
      <c r="E432" s="251"/>
      <c r="F432" s="266"/>
      <c r="G432" s="266"/>
      <c r="H432" s="266"/>
      <c r="I432" s="64" t="s">
        <v>101</v>
      </c>
      <c r="J432" s="21" t="s">
        <v>301</v>
      </c>
      <c r="K432" s="124"/>
      <c r="L432" s="310"/>
    </row>
    <row r="433" spans="1:12">
      <c r="A433" s="42"/>
      <c r="B433" s="290" t="str">
        <f>IF($D$12 = "", "", _xlfn.CONCAT($D$12, " (", $B$12, ")"))</f>
        <v/>
      </c>
      <c r="C433" s="265" t="s">
        <v>245</v>
      </c>
      <c r="D433" s="315" t="s">
        <v>164</v>
      </c>
      <c r="E433" s="250" t="str">
        <f t="shared" ref="E433" si="44">$D$5</f>
        <v/>
      </c>
      <c r="F433" s="265" t="s">
        <v>246</v>
      </c>
      <c r="G433" s="265" t="s">
        <v>247</v>
      </c>
      <c r="H433" s="265" t="s">
        <v>248</v>
      </c>
      <c r="I433" s="64" t="s">
        <v>98</v>
      </c>
      <c r="J433" s="21" t="s">
        <v>301</v>
      </c>
      <c r="K433" s="124"/>
      <c r="L433" s="308" t="str">
        <f>IF(OR(K433="",K434="",K435="",K436=""),"",IF(OR(K433="大",K434="大",K435="大",K436="大",K433="不明",K434="不明",K435="不明",K436="不明"),"大",IF(OR(K433="中",K434="中",K435="中",K436="中"),"中",IF(OR(K433="小",K434="小",K435="小",K436="小"),"小","無"))))</f>
        <v/>
      </c>
    </row>
    <row r="434" spans="1:12">
      <c r="A434" s="42"/>
      <c r="B434" s="291"/>
      <c r="C434" s="266"/>
      <c r="D434" s="316"/>
      <c r="E434" s="251"/>
      <c r="F434" s="266"/>
      <c r="G434" s="266"/>
      <c r="H434" s="266"/>
      <c r="I434" s="64" t="s">
        <v>99</v>
      </c>
      <c r="J434" s="21" t="s">
        <v>301</v>
      </c>
      <c r="K434" s="124"/>
      <c r="L434" s="309"/>
    </row>
    <row r="435" spans="1:12">
      <c r="A435" s="42"/>
      <c r="B435" s="291"/>
      <c r="C435" s="266"/>
      <c r="D435" s="316"/>
      <c r="E435" s="251"/>
      <c r="F435" s="266"/>
      <c r="G435" s="266"/>
      <c r="H435" s="266"/>
      <c r="I435" s="64" t="s">
        <v>100</v>
      </c>
      <c r="J435" s="21" t="s">
        <v>301</v>
      </c>
      <c r="K435" s="124"/>
      <c r="L435" s="309"/>
    </row>
    <row r="436" spans="1:12">
      <c r="A436" s="42"/>
      <c r="B436" s="291"/>
      <c r="C436" s="266"/>
      <c r="D436" s="316"/>
      <c r="E436" s="251"/>
      <c r="F436" s="266"/>
      <c r="G436" s="266"/>
      <c r="H436" s="266"/>
      <c r="I436" s="64" t="s">
        <v>101</v>
      </c>
      <c r="J436" s="21" t="s">
        <v>301</v>
      </c>
      <c r="K436" s="124"/>
      <c r="L436" s="310"/>
    </row>
    <row r="437" spans="1:12">
      <c r="A437" s="42"/>
      <c r="B437" s="290"/>
      <c r="C437" s="265"/>
      <c r="D437" s="315"/>
      <c r="E437" s="250"/>
      <c r="F437" s="265"/>
      <c r="G437" s="265"/>
      <c r="H437" s="265"/>
      <c r="I437" s="64" t="s">
        <v>98</v>
      </c>
      <c r="J437" s="21" t="s">
        <v>301</v>
      </c>
      <c r="K437" s="124"/>
      <c r="L437" s="308" t="str">
        <f>IF(OR(K437="",K438="",K439="",K440=""),"",IF(OR(K437="大",K438="大",K439="大",K440="大",K437="不明",K438="不明",K439="不明",K440="不明"),"大",IF(OR(K437="中",K438="中",K439="中",K440="中"),"中",IF(OR(K437="小",K438="小",K439="小",K440="小"),"小","無"))))</f>
        <v/>
      </c>
    </row>
    <row r="438" spans="1:12">
      <c r="A438" s="42"/>
      <c r="B438" s="291"/>
      <c r="C438" s="266"/>
      <c r="D438" s="316"/>
      <c r="E438" s="251"/>
      <c r="F438" s="266"/>
      <c r="G438" s="266"/>
      <c r="H438" s="266"/>
      <c r="I438" s="64" t="s">
        <v>99</v>
      </c>
      <c r="J438" s="21" t="s">
        <v>301</v>
      </c>
      <c r="K438" s="124"/>
      <c r="L438" s="309"/>
    </row>
    <row r="439" spans="1:12">
      <c r="A439" s="42"/>
      <c r="B439" s="291"/>
      <c r="C439" s="266"/>
      <c r="D439" s="316"/>
      <c r="E439" s="251"/>
      <c r="F439" s="266"/>
      <c r="G439" s="266"/>
      <c r="H439" s="266"/>
      <c r="I439" s="64" t="s">
        <v>100</v>
      </c>
      <c r="J439" s="21" t="s">
        <v>301</v>
      </c>
      <c r="K439" s="124"/>
      <c r="L439" s="309"/>
    </row>
    <row r="440" spans="1:12">
      <c r="A440" s="42"/>
      <c r="B440" s="291"/>
      <c r="C440" s="266"/>
      <c r="D440" s="316"/>
      <c r="E440" s="251"/>
      <c r="F440" s="266"/>
      <c r="G440" s="266"/>
      <c r="H440" s="266"/>
      <c r="I440" s="64" t="s">
        <v>101</v>
      </c>
      <c r="J440" s="21" t="s">
        <v>301</v>
      </c>
      <c r="K440" s="124"/>
      <c r="L440" s="310"/>
    </row>
    <row r="441" spans="1:12">
      <c r="A441" s="42"/>
      <c r="B441" s="290"/>
      <c r="C441" s="265"/>
      <c r="D441" s="315"/>
      <c r="E441" s="250"/>
      <c r="F441" s="265"/>
      <c r="G441" s="265"/>
      <c r="H441" s="265"/>
      <c r="I441" s="64" t="s">
        <v>98</v>
      </c>
      <c r="J441" s="21" t="s">
        <v>301</v>
      </c>
      <c r="K441" s="124"/>
      <c r="L441" s="308" t="str">
        <f>IF(OR(K441="",K442="",K443="",K444=""),"",IF(OR(K441="大",K442="大",K443="大",K444="大",K441="不明",K442="不明",K443="不明",K444="不明"),"大",IF(OR(K441="中",K442="中",K443="中",K444="中"),"中",IF(OR(K441="小",K442="小",K443="小",K444="小"),"小","無"))))</f>
        <v/>
      </c>
    </row>
    <row r="442" spans="1:12">
      <c r="A442" s="42"/>
      <c r="B442" s="291"/>
      <c r="C442" s="266"/>
      <c r="D442" s="316"/>
      <c r="E442" s="251"/>
      <c r="F442" s="266"/>
      <c r="G442" s="266"/>
      <c r="H442" s="266"/>
      <c r="I442" s="64" t="s">
        <v>99</v>
      </c>
      <c r="J442" s="21" t="s">
        <v>301</v>
      </c>
      <c r="K442" s="124"/>
      <c r="L442" s="309"/>
    </row>
    <row r="443" spans="1:12">
      <c r="A443" s="42"/>
      <c r="B443" s="291"/>
      <c r="C443" s="266"/>
      <c r="D443" s="316"/>
      <c r="E443" s="251"/>
      <c r="F443" s="266"/>
      <c r="G443" s="266"/>
      <c r="H443" s="266"/>
      <c r="I443" s="64" t="s">
        <v>100</v>
      </c>
      <c r="J443" s="21" t="s">
        <v>301</v>
      </c>
      <c r="K443" s="124"/>
      <c r="L443" s="309"/>
    </row>
    <row r="444" spans="1:12">
      <c r="A444" s="42"/>
      <c r="B444" s="291"/>
      <c r="C444" s="266"/>
      <c r="D444" s="316"/>
      <c r="E444" s="251"/>
      <c r="F444" s="266"/>
      <c r="G444" s="266"/>
      <c r="H444" s="266"/>
      <c r="I444" s="64" t="s">
        <v>101</v>
      </c>
      <c r="J444" s="21" t="s">
        <v>301</v>
      </c>
      <c r="K444" s="124"/>
      <c r="L444" s="310"/>
    </row>
    <row r="445" spans="1:12">
      <c r="A445" s="42"/>
      <c r="B445" s="290"/>
      <c r="C445" s="265"/>
      <c r="D445" s="315"/>
      <c r="E445" s="250"/>
      <c r="F445" s="265"/>
      <c r="G445" s="265"/>
      <c r="H445" s="265"/>
      <c r="I445" s="64" t="s">
        <v>98</v>
      </c>
      <c r="J445" s="21" t="s">
        <v>301</v>
      </c>
      <c r="K445" s="124"/>
      <c r="L445" s="308" t="str">
        <f>IF(OR(K445="",K446="",K447="",K448=""),"",IF(OR(K445="大",K446="大",K447="大",K448="大",K445="不明",K446="不明",K447="不明",K448="不明"),"大",IF(OR(K445="中",K446="中",K447="中",K448="中"),"中",IF(OR(K445="小",K446="小",K447="小",K448="小"),"小","無"))))</f>
        <v/>
      </c>
    </row>
    <row r="446" spans="1:12">
      <c r="A446" s="42"/>
      <c r="B446" s="291"/>
      <c r="C446" s="266"/>
      <c r="D446" s="316"/>
      <c r="E446" s="251"/>
      <c r="F446" s="266"/>
      <c r="G446" s="266"/>
      <c r="H446" s="266"/>
      <c r="I446" s="64" t="s">
        <v>99</v>
      </c>
      <c r="J446" s="21" t="s">
        <v>301</v>
      </c>
      <c r="K446" s="124"/>
      <c r="L446" s="309"/>
    </row>
    <row r="447" spans="1:12">
      <c r="A447" s="42"/>
      <c r="B447" s="291"/>
      <c r="C447" s="266"/>
      <c r="D447" s="316"/>
      <c r="E447" s="251"/>
      <c r="F447" s="266"/>
      <c r="G447" s="266"/>
      <c r="H447" s="266"/>
      <c r="I447" s="64" t="s">
        <v>100</v>
      </c>
      <c r="J447" s="21" t="s">
        <v>301</v>
      </c>
      <c r="K447" s="124"/>
      <c r="L447" s="309"/>
    </row>
    <row r="448" spans="1:12">
      <c r="A448" s="42"/>
      <c r="B448" s="291"/>
      <c r="C448" s="266"/>
      <c r="D448" s="316"/>
      <c r="E448" s="251"/>
      <c r="F448" s="266"/>
      <c r="G448" s="266"/>
      <c r="H448" s="266"/>
      <c r="I448" s="64" t="s">
        <v>101</v>
      </c>
      <c r="J448" s="21" t="s">
        <v>301</v>
      </c>
      <c r="K448" s="124"/>
      <c r="L448" s="310"/>
    </row>
    <row r="449" spans="1:12">
      <c r="A449" s="42"/>
      <c r="B449" s="290"/>
      <c r="C449" s="265"/>
      <c r="D449" s="315"/>
      <c r="E449" s="250"/>
      <c r="F449" s="265"/>
      <c r="G449" s="265"/>
      <c r="H449" s="265"/>
      <c r="I449" s="64" t="s">
        <v>98</v>
      </c>
      <c r="J449" s="21" t="s">
        <v>301</v>
      </c>
      <c r="K449" s="124"/>
      <c r="L449" s="308" t="str">
        <f>IF(OR(K449="",K450="",K451="",K452=""),"",IF(OR(K449="大",K450="大",K451="大",K452="大",K449="不明",K450="不明",K451="不明",K452="不明"),"大",IF(OR(K449="中",K450="中",K451="中",K452="中"),"中",IF(OR(K449="小",K450="小",K451="小",K452="小"),"小","無"))))</f>
        <v/>
      </c>
    </row>
    <row r="450" spans="1:12">
      <c r="A450" s="42"/>
      <c r="B450" s="291"/>
      <c r="C450" s="266"/>
      <c r="D450" s="316"/>
      <c r="E450" s="251"/>
      <c r="F450" s="266"/>
      <c r="G450" s="266"/>
      <c r="H450" s="266"/>
      <c r="I450" s="64" t="s">
        <v>99</v>
      </c>
      <c r="J450" s="21" t="s">
        <v>301</v>
      </c>
      <c r="K450" s="124"/>
      <c r="L450" s="309"/>
    </row>
    <row r="451" spans="1:12">
      <c r="A451" s="42"/>
      <c r="B451" s="291"/>
      <c r="C451" s="266"/>
      <c r="D451" s="316"/>
      <c r="E451" s="251"/>
      <c r="F451" s="266"/>
      <c r="G451" s="266"/>
      <c r="H451" s="266"/>
      <c r="I451" s="64" t="s">
        <v>100</v>
      </c>
      <c r="J451" s="21" t="s">
        <v>301</v>
      </c>
      <c r="K451" s="124"/>
      <c r="L451" s="309"/>
    </row>
    <row r="452" spans="1:12">
      <c r="A452" s="42"/>
      <c r="B452" s="292"/>
      <c r="C452" s="267"/>
      <c r="D452" s="317"/>
      <c r="E452" s="252"/>
      <c r="F452" s="267"/>
      <c r="G452" s="267"/>
      <c r="H452" s="267"/>
      <c r="I452" s="64" t="s">
        <v>101</v>
      </c>
      <c r="J452" s="21" t="s">
        <v>301</v>
      </c>
      <c r="K452" s="124"/>
      <c r="L452" s="310"/>
    </row>
    <row r="453" spans="1:12">
      <c r="K453" s="41"/>
      <c r="L453" s="41"/>
    </row>
    <row r="454" spans="1:12">
      <c r="K454" s="107" t="s">
        <v>102</v>
      </c>
      <c r="L454" s="106" t="str">
        <f>IF(COUNTIF(L425:L453, "大") &gt; 0, "大", IF(COUNTIF(L425:L453, "中") &gt; 0, "中", IF(COUNTIF(L425:L453, "小") &gt; 0, "小", IF(COUNTIF(L425:L453, "無") &gt; 0, "無", ""))))</f>
        <v/>
      </c>
    </row>
    <row r="455" spans="1:12" ht="6" customHeight="1"/>
    <row r="456" spans="1:12" ht="6" customHeight="1"/>
    <row r="457" spans="1:12" ht="19.5">
      <c r="J457" s="79"/>
    </row>
  </sheetData>
  <mergeCells count="678">
    <mergeCell ref="B97:B100"/>
    <mergeCell ref="B81:B84"/>
    <mergeCell ref="H97:H100"/>
    <mergeCell ref="C123:C126"/>
    <mergeCell ref="E131:E134"/>
    <mergeCell ref="B135:B138"/>
    <mergeCell ref="B51:B54"/>
    <mergeCell ref="C51:C54"/>
    <mergeCell ref="D89:D92"/>
    <mergeCell ref="E89:E92"/>
    <mergeCell ref="F89:F92"/>
    <mergeCell ref="G89:G92"/>
    <mergeCell ref="D93:D96"/>
    <mergeCell ref="E93:E96"/>
    <mergeCell ref="B67:B70"/>
    <mergeCell ref="B59:B62"/>
    <mergeCell ref="C59:C62"/>
    <mergeCell ref="D59:D62"/>
    <mergeCell ref="C81:C84"/>
    <mergeCell ref="F85:F88"/>
    <mergeCell ref="G85:G88"/>
    <mergeCell ref="B93:B96"/>
    <mergeCell ref="C93:C96"/>
    <mergeCell ref="G131:G134"/>
    <mergeCell ref="B119:B122"/>
    <mergeCell ref="H43:H46"/>
    <mergeCell ref="G55:G58"/>
    <mergeCell ref="E51:E54"/>
    <mergeCell ref="F51:F54"/>
    <mergeCell ref="G51:G54"/>
    <mergeCell ref="G73:G76"/>
    <mergeCell ref="D81:D84"/>
    <mergeCell ref="E81:E84"/>
    <mergeCell ref="F81:F84"/>
    <mergeCell ref="G81:G84"/>
    <mergeCell ref="F55:F58"/>
    <mergeCell ref="E59:E62"/>
    <mergeCell ref="F59:F62"/>
    <mergeCell ref="G59:G62"/>
    <mergeCell ref="D51:D54"/>
    <mergeCell ref="E77:E80"/>
    <mergeCell ref="F77:F80"/>
    <mergeCell ref="G77:G80"/>
    <mergeCell ref="H77:H80"/>
    <mergeCell ref="F93:F96"/>
    <mergeCell ref="G93:G96"/>
    <mergeCell ref="C97:C100"/>
    <mergeCell ref="G97:G100"/>
    <mergeCell ref="F131:F134"/>
    <mergeCell ref="H139:H142"/>
    <mergeCell ref="I139:I142"/>
    <mergeCell ref="C135:C138"/>
    <mergeCell ref="D135:D138"/>
    <mergeCell ref="E135:E138"/>
    <mergeCell ref="I123:I126"/>
    <mergeCell ref="I131:I134"/>
    <mergeCell ref="G135:G138"/>
    <mergeCell ref="I127:I130"/>
    <mergeCell ref="G127:G130"/>
    <mergeCell ref="D127:D130"/>
    <mergeCell ref="E127:E130"/>
    <mergeCell ref="F127:F130"/>
    <mergeCell ref="H127:H130"/>
    <mergeCell ref="D131:D134"/>
    <mergeCell ref="C114:I114"/>
    <mergeCell ref="C116:I116"/>
    <mergeCell ref="D97:D100"/>
    <mergeCell ref="H147:H150"/>
    <mergeCell ref="E143:E146"/>
    <mergeCell ref="H143:H146"/>
    <mergeCell ref="L217:L220"/>
    <mergeCell ref="B151:B154"/>
    <mergeCell ref="I143:I146"/>
    <mergeCell ref="C151:C154"/>
    <mergeCell ref="D151:D154"/>
    <mergeCell ref="C107:I107"/>
    <mergeCell ref="C112:I112"/>
    <mergeCell ref="D123:D126"/>
    <mergeCell ref="E123:E126"/>
    <mergeCell ref="F123:F126"/>
    <mergeCell ref="G123:G126"/>
    <mergeCell ref="C119:C122"/>
    <mergeCell ref="H119:H122"/>
    <mergeCell ref="H123:H126"/>
    <mergeCell ref="C157:C160"/>
    <mergeCell ref="H131:H134"/>
    <mergeCell ref="H135:H138"/>
    <mergeCell ref="C205:C208"/>
    <mergeCell ref="B131:B134"/>
    <mergeCell ref="B123:B126"/>
    <mergeCell ref="M143:M146"/>
    <mergeCell ref="G143:G146"/>
    <mergeCell ref="M161:M164"/>
    <mergeCell ref="M165:M168"/>
    <mergeCell ref="M169:M172"/>
    <mergeCell ref="M173:M176"/>
    <mergeCell ref="H169:H172"/>
    <mergeCell ref="F161:F164"/>
    <mergeCell ref="I151:I154"/>
    <mergeCell ref="G157:G160"/>
    <mergeCell ref="F143:F146"/>
    <mergeCell ref="H151:H154"/>
    <mergeCell ref="I147:I150"/>
    <mergeCell ref="M131:M134"/>
    <mergeCell ref="M123:M126"/>
    <mergeCell ref="B157:B160"/>
    <mergeCell ref="B161:B164"/>
    <mergeCell ref="C161:C164"/>
    <mergeCell ref="D161:D164"/>
    <mergeCell ref="E161:E164"/>
    <mergeCell ref="G147:G150"/>
    <mergeCell ref="C147:C150"/>
    <mergeCell ref="M177:M180"/>
    <mergeCell ref="M181:M184"/>
    <mergeCell ref="D165:D168"/>
    <mergeCell ref="G353:G356"/>
    <mergeCell ref="H353:H356"/>
    <mergeCell ref="H345:H348"/>
    <mergeCell ref="H309:H312"/>
    <mergeCell ref="H301:H304"/>
    <mergeCell ref="H305:H308"/>
    <mergeCell ref="I248:J248"/>
    <mergeCell ref="I292:J292"/>
    <mergeCell ref="I177:I180"/>
    <mergeCell ref="G169:G172"/>
    <mergeCell ref="I169:I172"/>
    <mergeCell ref="H293:H296"/>
    <mergeCell ref="H225:H228"/>
    <mergeCell ref="H249:H252"/>
    <mergeCell ref="G221:G224"/>
    <mergeCell ref="H221:H224"/>
    <mergeCell ref="G269:G272"/>
    <mergeCell ref="G265:G268"/>
    <mergeCell ref="H165:H168"/>
    <mergeCell ref="G257:G260"/>
    <mergeCell ref="G229:G232"/>
    <mergeCell ref="L67:L70"/>
    <mergeCell ref="L73:L76"/>
    <mergeCell ref="L77:L80"/>
    <mergeCell ref="L81:L84"/>
    <mergeCell ref="L89:L92"/>
    <mergeCell ref="L93:L96"/>
    <mergeCell ref="L97:L100"/>
    <mergeCell ref="B257:B260"/>
    <mergeCell ref="B225:B228"/>
    <mergeCell ref="B229:B232"/>
    <mergeCell ref="D253:D256"/>
    <mergeCell ref="D249:D252"/>
    <mergeCell ref="F157:F160"/>
    <mergeCell ref="D157:D160"/>
    <mergeCell ref="E157:E160"/>
    <mergeCell ref="D217:D220"/>
    <mergeCell ref="E217:E220"/>
    <mergeCell ref="F213:F216"/>
    <mergeCell ref="F217:F220"/>
    <mergeCell ref="G217:G220"/>
    <mergeCell ref="E225:E228"/>
    <mergeCell ref="D205:D208"/>
    <mergeCell ref="F225:F228"/>
    <mergeCell ref="H253:H256"/>
    <mergeCell ref="F265:F268"/>
    <mergeCell ref="F261:F264"/>
    <mergeCell ref="F269:F272"/>
    <mergeCell ref="C239:I239"/>
    <mergeCell ref="C244:I244"/>
    <mergeCell ref="C246:I246"/>
    <mergeCell ref="F249:F252"/>
    <mergeCell ref="F165:F168"/>
    <mergeCell ref="B209:B212"/>
    <mergeCell ref="C253:C256"/>
    <mergeCell ref="C225:C228"/>
    <mergeCell ref="C229:C232"/>
    <mergeCell ref="C249:C252"/>
    <mergeCell ref="C169:C172"/>
    <mergeCell ref="D169:D172"/>
    <mergeCell ref="E169:E172"/>
    <mergeCell ref="F169:F172"/>
    <mergeCell ref="H229:H232"/>
    <mergeCell ref="G165:G168"/>
    <mergeCell ref="H209:H212"/>
    <mergeCell ref="G205:G208"/>
    <mergeCell ref="H177:H180"/>
    <mergeCell ref="F177:F180"/>
    <mergeCell ref="F221:F224"/>
    <mergeCell ref="G349:G352"/>
    <mergeCell ref="G273:G276"/>
    <mergeCell ref="F293:F296"/>
    <mergeCell ref="G261:G264"/>
    <mergeCell ref="G297:G300"/>
    <mergeCell ref="E309:E312"/>
    <mergeCell ref="F309:F312"/>
    <mergeCell ref="E257:E260"/>
    <mergeCell ref="C283:I283"/>
    <mergeCell ref="C257:C260"/>
    <mergeCell ref="D257:D260"/>
    <mergeCell ref="H265:H268"/>
    <mergeCell ref="F257:F260"/>
    <mergeCell ref="H337:H340"/>
    <mergeCell ref="H269:H272"/>
    <mergeCell ref="H273:H276"/>
    <mergeCell ref="H349:H352"/>
    <mergeCell ref="F273:F276"/>
    <mergeCell ref="C293:C296"/>
    <mergeCell ref="D293:D296"/>
    <mergeCell ref="H261:H264"/>
    <mergeCell ref="E301:E304"/>
    <mergeCell ref="F301:F304"/>
    <mergeCell ref="G301:G304"/>
    <mergeCell ref="E249:E252"/>
    <mergeCell ref="H257:H260"/>
    <mergeCell ref="D225:D228"/>
    <mergeCell ref="H205:H208"/>
    <mergeCell ref="E253:E256"/>
    <mergeCell ref="F253:F256"/>
    <mergeCell ref="G253:G256"/>
    <mergeCell ref="B357:B360"/>
    <mergeCell ref="C357:C360"/>
    <mergeCell ref="D357:D360"/>
    <mergeCell ref="E357:E360"/>
    <mergeCell ref="E341:E344"/>
    <mergeCell ref="E317:E320"/>
    <mergeCell ref="C288:I288"/>
    <mergeCell ref="C290:I290"/>
    <mergeCell ref="G309:G312"/>
    <mergeCell ref="C313:C316"/>
    <mergeCell ref="F305:F308"/>
    <mergeCell ref="F317:F320"/>
    <mergeCell ref="G317:G320"/>
    <mergeCell ref="H317:H320"/>
    <mergeCell ref="G337:G340"/>
    <mergeCell ref="G305:G308"/>
    <mergeCell ref="F349:F352"/>
    <mergeCell ref="C420:I420"/>
    <mergeCell ref="C422:I422"/>
    <mergeCell ref="C381:C384"/>
    <mergeCell ref="D381:D384"/>
    <mergeCell ref="B361:B364"/>
    <mergeCell ref="C361:C364"/>
    <mergeCell ref="H393:H396"/>
    <mergeCell ref="G393:G396"/>
    <mergeCell ref="H357:H360"/>
    <mergeCell ref="B405:B408"/>
    <mergeCell ref="C405:C408"/>
    <mergeCell ref="D405:D408"/>
    <mergeCell ref="E405:E408"/>
    <mergeCell ref="F405:F408"/>
    <mergeCell ref="D361:D364"/>
    <mergeCell ref="E361:E364"/>
    <mergeCell ref="F361:F364"/>
    <mergeCell ref="D389:D392"/>
    <mergeCell ref="E389:E392"/>
    <mergeCell ref="F393:F396"/>
    <mergeCell ref="B393:B396"/>
    <mergeCell ref="C393:C396"/>
    <mergeCell ref="D393:D396"/>
    <mergeCell ref="E393:E396"/>
    <mergeCell ref="B373:I373"/>
    <mergeCell ref="E381:E384"/>
    <mergeCell ref="B381:B384"/>
    <mergeCell ref="D385:D388"/>
    <mergeCell ref="G361:G364"/>
    <mergeCell ref="H361:H364"/>
    <mergeCell ref="F389:F392"/>
    <mergeCell ref="E385:E388"/>
    <mergeCell ref="F385:F388"/>
    <mergeCell ref="G385:G388"/>
    <mergeCell ref="I380:J380"/>
    <mergeCell ref="H381:H384"/>
    <mergeCell ref="B437:B440"/>
    <mergeCell ref="C437:C440"/>
    <mergeCell ref="D437:D440"/>
    <mergeCell ref="E437:E440"/>
    <mergeCell ref="H397:H400"/>
    <mergeCell ref="H405:H408"/>
    <mergeCell ref="C401:C404"/>
    <mergeCell ref="B433:B436"/>
    <mergeCell ref="B429:B432"/>
    <mergeCell ref="B425:B428"/>
    <mergeCell ref="G425:G428"/>
    <mergeCell ref="F437:F440"/>
    <mergeCell ref="G437:G440"/>
    <mergeCell ref="F397:F400"/>
    <mergeCell ref="F401:F404"/>
    <mergeCell ref="G401:G404"/>
    <mergeCell ref="H401:H404"/>
    <mergeCell ref="C415:I415"/>
    <mergeCell ref="I424:J424"/>
    <mergeCell ref="G397:G400"/>
    <mergeCell ref="D401:D404"/>
    <mergeCell ref="E401:E404"/>
    <mergeCell ref="E397:E400"/>
    <mergeCell ref="B417:I417"/>
    <mergeCell ref="H449:H452"/>
    <mergeCell ref="G445:G448"/>
    <mergeCell ref="H445:H448"/>
    <mergeCell ref="C433:C436"/>
    <mergeCell ref="E425:E428"/>
    <mergeCell ref="H433:H436"/>
    <mergeCell ref="C429:C432"/>
    <mergeCell ref="D429:D432"/>
    <mergeCell ref="E429:E432"/>
    <mergeCell ref="F429:F432"/>
    <mergeCell ref="G429:G432"/>
    <mergeCell ref="H429:H432"/>
    <mergeCell ref="H425:H428"/>
    <mergeCell ref="F425:F428"/>
    <mergeCell ref="D433:D436"/>
    <mergeCell ref="E433:E436"/>
    <mergeCell ref="F441:F444"/>
    <mergeCell ref="G441:G444"/>
    <mergeCell ref="C425:C428"/>
    <mergeCell ref="D425:D428"/>
    <mergeCell ref="H441:H444"/>
    <mergeCell ref="B449:B452"/>
    <mergeCell ref="C449:C452"/>
    <mergeCell ref="D449:D452"/>
    <mergeCell ref="E449:E452"/>
    <mergeCell ref="F449:F452"/>
    <mergeCell ref="G449:G452"/>
    <mergeCell ref="C445:C448"/>
    <mergeCell ref="D445:D448"/>
    <mergeCell ref="E445:E448"/>
    <mergeCell ref="F445:F448"/>
    <mergeCell ref="B445:B448"/>
    <mergeCell ref="G293:G296"/>
    <mergeCell ref="H313:H316"/>
    <mergeCell ref="D297:D300"/>
    <mergeCell ref="C297:C300"/>
    <mergeCell ref="F297:F300"/>
    <mergeCell ref="E269:E272"/>
    <mergeCell ref="B285:I285"/>
    <mergeCell ref="H297:H300"/>
    <mergeCell ref="B317:B320"/>
    <mergeCell ref="C317:C320"/>
    <mergeCell ref="D317:D320"/>
    <mergeCell ref="E293:E296"/>
    <mergeCell ref="B301:B304"/>
    <mergeCell ref="C301:C304"/>
    <mergeCell ref="D301:D304"/>
    <mergeCell ref="B293:B296"/>
    <mergeCell ref="G345:G348"/>
    <mergeCell ref="F313:F316"/>
    <mergeCell ref="G313:G316"/>
    <mergeCell ref="C341:C344"/>
    <mergeCell ref="D341:D344"/>
    <mergeCell ref="B305:B308"/>
    <mergeCell ref="C305:C308"/>
    <mergeCell ref="D305:D308"/>
    <mergeCell ref="E305:E308"/>
    <mergeCell ref="E313:E316"/>
    <mergeCell ref="B309:B312"/>
    <mergeCell ref="C309:C312"/>
    <mergeCell ref="D309:D312"/>
    <mergeCell ref="B313:B316"/>
    <mergeCell ref="D313:D316"/>
    <mergeCell ref="G341:G344"/>
    <mergeCell ref="C327:I327"/>
    <mergeCell ref="C332:I332"/>
    <mergeCell ref="C334:I334"/>
    <mergeCell ref="H341:H344"/>
    <mergeCell ref="I336:J336"/>
    <mergeCell ref="B329:I329"/>
    <mergeCell ref="B261:B264"/>
    <mergeCell ref="C261:C264"/>
    <mergeCell ref="D261:D264"/>
    <mergeCell ref="E261:E264"/>
    <mergeCell ref="B265:B268"/>
    <mergeCell ref="C265:C268"/>
    <mergeCell ref="D265:D268"/>
    <mergeCell ref="E265:E268"/>
    <mergeCell ref="B297:B300"/>
    <mergeCell ref="E297:E300"/>
    <mergeCell ref="B273:B276"/>
    <mergeCell ref="C273:C276"/>
    <mergeCell ref="D273:D276"/>
    <mergeCell ref="E273:E276"/>
    <mergeCell ref="C269:C272"/>
    <mergeCell ref="D269:D272"/>
    <mergeCell ref="B269:B272"/>
    <mergeCell ref="H185:H188"/>
    <mergeCell ref="H181:H184"/>
    <mergeCell ref="B169:B172"/>
    <mergeCell ref="B177:B180"/>
    <mergeCell ref="C177:C180"/>
    <mergeCell ref="B185:B188"/>
    <mergeCell ref="C181:C184"/>
    <mergeCell ref="F185:F188"/>
    <mergeCell ref="E177:E180"/>
    <mergeCell ref="E173:E176"/>
    <mergeCell ref="G177:G180"/>
    <mergeCell ref="G173:G176"/>
    <mergeCell ref="H173:H176"/>
    <mergeCell ref="D185:D188"/>
    <mergeCell ref="D147:D150"/>
    <mergeCell ref="E147:E150"/>
    <mergeCell ref="F147:F150"/>
    <mergeCell ref="B173:B176"/>
    <mergeCell ref="C173:C176"/>
    <mergeCell ref="C165:C168"/>
    <mergeCell ref="B181:B184"/>
    <mergeCell ref="F173:F176"/>
    <mergeCell ref="G185:G188"/>
    <mergeCell ref="E165:E168"/>
    <mergeCell ref="E151:E154"/>
    <mergeCell ref="B89:B92"/>
    <mergeCell ref="C89:C92"/>
    <mergeCell ref="H89:H92"/>
    <mergeCell ref="F151:F154"/>
    <mergeCell ref="G151:G154"/>
    <mergeCell ref="B109:I109"/>
    <mergeCell ref="H93:H96"/>
    <mergeCell ref="G119:G122"/>
    <mergeCell ref="D119:D122"/>
    <mergeCell ref="E119:E122"/>
    <mergeCell ref="F119:F122"/>
    <mergeCell ref="E97:E100"/>
    <mergeCell ref="F97:F100"/>
    <mergeCell ref="C131:C134"/>
    <mergeCell ref="D139:D142"/>
    <mergeCell ref="E139:E142"/>
    <mergeCell ref="F139:F142"/>
    <mergeCell ref="C143:C146"/>
    <mergeCell ref="D143:D146"/>
    <mergeCell ref="G139:G142"/>
    <mergeCell ref="F135:F138"/>
    <mergeCell ref="B139:B142"/>
    <mergeCell ref="C139:C142"/>
    <mergeCell ref="C127:C130"/>
    <mergeCell ref="B143:B146"/>
    <mergeCell ref="B127:B130"/>
    <mergeCell ref="C209:C212"/>
    <mergeCell ref="D209:D212"/>
    <mergeCell ref="E209:E212"/>
    <mergeCell ref="F209:F212"/>
    <mergeCell ref="G209:G212"/>
    <mergeCell ref="H157:H160"/>
    <mergeCell ref="G181:G184"/>
    <mergeCell ref="C195:I195"/>
    <mergeCell ref="C200:I200"/>
    <mergeCell ref="C202:I202"/>
    <mergeCell ref="B197:I197"/>
    <mergeCell ref="E205:E208"/>
    <mergeCell ref="D181:D184"/>
    <mergeCell ref="D173:D176"/>
    <mergeCell ref="H161:H164"/>
    <mergeCell ref="G161:G164"/>
    <mergeCell ref="E185:E188"/>
    <mergeCell ref="E181:E184"/>
    <mergeCell ref="B165:B168"/>
    <mergeCell ref="D177:D180"/>
    <mergeCell ref="B147:B150"/>
    <mergeCell ref="C185:C188"/>
    <mergeCell ref="B217:B220"/>
    <mergeCell ref="B253:B256"/>
    <mergeCell ref="F181:F184"/>
    <mergeCell ref="G213:G216"/>
    <mergeCell ref="D229:D232"/>
    <mergeCell ref="E229:E232"/>
    <mergeCell ref="F229:F232"/>
    <mergeCell ref="B221:B224"/>
    <mergeCell ref="C221:C224"/>
    <mergeCell ref="D221:D224"/>
    <mergeCell ref="E221:E224"/>
    <mergeCell ref="C217:C220"/>
    <mergeCell ref="G249:G252"/>
    <mergeCell ref="F205:F208"/>
    <mergeCell ref="G225:G228"/>
    <mergeCell ref="B241:I241"/>
    <mergeCell ref="H213:H216"/>
    <mergeCell ref="H217:H220"/>
    <mergeCell ref="B249:B252"/>
    <mergeCell ref="C213:C216"/>
    <mergeCell ref="D213:D216"/>
    <mergeCell ref="E213:E216"/>
    <mergeCell ref="B213:B216"/>
    <mergeCell ref="B205:B208"/>
    <mergeCell ref="B14:C14"/>
    <mergeCell ref="B15:C15"/>
    <mergeCell ref="B16:C16"/>
    <mergeCell ref="D15:H15"/>
    <mergeCell ref="D16:H16"/>
    <mergeCell ref="D14:H14"/>
    <mergeCell ref="B31:I31"/>
    <mergeCell ref="E73:E76"/>
    <mergeCell ref="F73:F76"/>
    <mergeCell ref="H59:H62"/>
    <mergeCell ref="B63:B66"/>
    <mergeCell ref="C63:C66"/>
    <mergeCell ref="D63:D66"/>
    <mergeCell ref="E63:E66"/>
    <mergeCell ref="F63:F66"/>
    <mergeCell ref="G63:G66"/>
    <mergeCell ref="H63:H66"/>
    <mergeCell ref="H55:H58"/>
    <mergeCell ref="C19:I19"/>
    <mergeCell ref="C29:I29"/>
    <mergeCell ref="C34:I34"/>
    <mergeCell ref="C36:I36"/>
    <mergeCell ref="H51:H54"/>
    <mergeCell ref="D55:D58"/>
    <mergeCell ref="B12:C12"/>
    <mergeCell ref="B13:C13"/>
    <mergeCell ref="D5:H5"/>
    <mergeCell ref="D6:H6"/>
    <mergeCell ref="D7:H7"/>
    <mergeCell ref="D8:H8"/>
    <mergeCell ref="D9:H9"/>
    <mergeCell ref="D10:H10"/>
    <mergeCell ref="D11:H11"/>
    <mergeCell ref="D12:H12"/>
    <mergeCell ref="D13:H13"/>
    <mergeCell ref="M185:M188"/>
    <mergeCell ref="I173:I176"/>
    <mergeCell ref="J156:K156"/>
    <mergeCell ref="L213:L216"/>
    <mergeCell ref="I185:I188"/>
    <mergeCell ref="M151:M154"/>
    <mergeCell ref="M157:M160"/>
    <mergeCell ref="M139:M142"/>
    <mergeCell ref="I72:J72"/>
    <mergeCell ref="I204:J204"/>
    <mergeCell ref="I181:I184"/>
    <mergeCell ref="J118:K118"/>
    <mergeCell ref="I119:I122"/>
    <mergeCell ref="I135:I138"/>
    <mergeCell ref="M147:M150"/>
    <mergeCell ref="I165:I168"/>
    <mergeCell ref="L85:L88"/>
    <mergeCell ref="M119:M122"/>
    <mergeCell ref="M127:M130"/>
    <mergeCell ref="L205:L208"/>
    <mergeCell ref="L209:L212"/>
    <mergeCell ref="M135:M138"/>
    <mergeCell ref="I157:I160"/>
    <mergeCell ref="I161:I164"/>
    <mergeCell ref="A2:C2"/>
    <mergeCell ref="L39:L42"/>
    <mergeCell ref="L43:L46"/>
    <mergeCell ref="L47:L50"/>
    <mergeCell ref="L51:L54"/>
    <mergeCell ref="L55:L58"/>
    <mergeCell ref="L59:L62"/>
    <mergeCell ref="L63:L66"/>
    <mergeCell ref="I38:J38"/>
    <mergeCell ref="H47:H50"/>
    <mergeCell ref="B39:B42"/>
    <mergeCell ref="C39:C42"/>
    <mergeCell ref="D39:D42"/>
    <mergeCell ref="E39:E42"/>
    <mergeCell ref="F39:F42"/>
    <mergeCell ref="G39:G42"/>
    <mergeCell ref="H39:H42"/>
    <mergeCell ref="B5:C5"/>
    <mergeCell ref="B6:C6"/>
    <mergeCell ref="B7:C7"/>
    <mergeCell ref="B8:C8"/>
    <mergeCell ref="B9:C9"/>
    <mergeCell ref="B10:C10"/>
    <mergeCell ref="B11:C11"/>
    <mergeCell ref="L221:L224"/>
    <mergeCell ref="L225:L228"/>
    <mergeCell ref="L229:L232"/>
    <mergeCell ref="L249:L252"/>
    <mergeCell ref="L253:L256"/>
    <mergeCell ref="L257:L260"/>
    <mergeCell ref="L261:L264"/>
    <mergeCell ref="L265:L268"/>
    <mergeCell ref="L269:L272"/>
    <mergeCell ref="L273:L276"/>
    <mergeCell ref="L293:L296"/>
    <mergeCell ref="L297:L300"/>
    <mergeCell ref="L301:L304"/>
    <mergeCell ref="L305:L308"/>
    <mergeCell ref="L309:L312"/>
    <mergeCell ref="L313:L316"/>
    <mergeCell ref="L317:L320"/>
    <mergeCell ref="L337:L340"/>
    <mergeCell ref="L341:L344"/>
    <mergeCell ref="L345:L348"/>
    <mergeCell ref="L349:L352"/>
    <mergeCell ref="L353:L356"/>
    <mergeCell ref="L357:L360"/>
    <mergeCell ref="L361:L364"/>
    <mergeCell ref="L381:L384"/>
    <mergeCell ref="L385:L388"/>
    <mergeCell ref="L389:L392"/>
    <mergeCell ref="L449:L452"/>
    <mergeCell ref="L393:L396"/>
    <mergeCell ref="L397:L400"/>
    <mergeCell ref="L401:L404"/>
    <mergeCell ref="L405:L408"/>
    <mergeCell ref="L425:L428"/>
    <mergeCell ref="L429:L432"/>
    <mergeCell ref="L433:L436"/>
    <mergeCell ref="L437:L440"/>
    <mergeCell ref="L441:L444"/>
    <mergeCell ref="B441:B444"/>
    <mergeCell ref="C441:C444"/>
    <mergeCell ref="D441:D444"/>
    <mergeCell ref="E441:E444"/>
    <mergeCell ref="F433:F436"/>
    <mergeCell ref="G433:G436"/>
    <mergeCell ref="B353:B356"/>
    <mergeCell ref="G405:G408"/>
    <mergeCell ref="L445:L448"/>
    <mergeCell ref="B401:B404"/>
    <mergeCell ref="C397:C400"/>
    <mergeCell ref="D397:D400"/>
    <mergeCell ref="B389:B392"/>
    <mergeCell ref="C389:C392"/>
    <mergeCell ref="B385:B388"/>
    <mergeCell ref="C385:C388"/>
    <mergeCell ref="B397:B400"/>
    <mergeCell ref="F381:F384"/>
    <mergeCell ref="G389:G392"/>
    <mergeCell ref="H389:H392"/>
    <mergeCell ref="G381:G384"/>
    <mergeCell ref="C378:I378"/>
    <mergeCell ref="H385:H388"/>
    <mergeCell ref="H437:H440"/>
    <mergeCell ref="G43:G46"/>
    <mergeCell ref="F47:F50"/>
    <mergeCell ref="G47:G50"/>
    <mergeCell ref="H85:H88"/>
    <mergeCell ref="E55:E58"/>
    <mergeCell ref="H81:H84"/>
    <mergeCell ref="H73:H76"/>
    <mergeCell ref="B85:B88"/>
    <mergeCell ref="C85:C88"/>
    <mergeCell ref="B47:B50"/>
    <mergeCell ref="C47:C50"/>
    <mergeCell ref="D47:D50"/>
    <mergeCell ref="E47:E50"/>
    <mergeCell ref="C67:C70"/>
    <mergeCell ref="B73:B76"/>
    <mergeCell ref="C73:C76"/>
    <mergeCell ref="D73:D76"/>
    <mergeCell ref="D77:D80"/>
    <mergeCell ref="B77:B80"/>
    <mergeCell ref="C77:C80"/>
    <mergeCell ref="G67:G70"/>
    <mergeCell ref="H67:H70"/>
    <mergeCell ref="D85:D88"/>
    <mergeCell ref="E85:E88"/>
    <mergeCell ref="D67:D70"/>
    <mergeCell ref="E67:E70"/>
    <mergeCell ref="F67:F70"/>
    <mergeCell ref="B55:B58"/>
    <mergeCell ref="C55:C58"/>
    <mergeCell ref="B43:B46"/>
    <mergeCell ref="C43:C46"/>
    <mergeCell ref="D43:D46"/>
    <mergeCell ref="E43:E46"/>
    <mergeCell ref="F43:F46"/>
    <mergeCell ref="F357:F360"/>
    <mergeCell ref="G357:G360"/>
    <mergeCell ref="C371:I371"/>
    <mergeCell ref="C376:I376"/>
    <mergeCell ref="B337:B340"/>
    <mergeCell ref="C337:C340"/>
    <mergeCell ref="D337:D340"/>
    <mergeCell ref="E337:E340"/>
    <mergeCell ref="F337:F340"/>
    <mergeCell ref="F341:F344"/>
    <mergeCell ref="B349:B352"/>
    <mergeCell ref="C349:C352"/>
    <mergeCell ref="E353:E356"/>
    <mergeCell ref="F353:F356"/>
    <mergeCell ref="C345:C348"/>
    <mergeCell ref="D345:D348"/>
    <mergeCell ref="E345:E348"/>
    <mergeCell ref="F345:F348"/>
    <mergeCell ref="B341:B344"/>
    <mergeCell ref="C353:C356"/>
    <mergeCell ref="D353:D356"/>
    <mergeCell ref="D349:D352"/>
    <mergeCell ref="B345:B348"/>
    <mergeCell ref="E349:E352"/>
  </mergeCells>
  <phoneticPr fontId="1"/>
  <conditionalFormatting sqref="D2">
    <cfRule type="containsText" dxfId="2" priority="1" operator="containsText" text="入力不要">
      <formula>NOT(ISERROR(SEARCH("入力不要",D2)))</formula>
    </cfRule>
    <cfRule type="containsText" dxfId="1" priority="2" operator="containsText" text="入力済">
      <formula>NOT(ISERROR(SEARCH("入力済",D2)))</formula>
    </cfRule>
    <cfRule type="containsText" dxfId="0" priority="3" operator="containsText" text="未入力">
      <formula>NOT(ISERROR(SEARCH("未入力",D2)))</formula>
    </cfRule>
  </conditionalFormatting>
  <dataValidations disablePrompts="1" count="2">
    <dataValidation type="list" allowBlank="1" showInputMessage="1" sqref="K381:K408 K39:K70 K73:K100 L119:L154 L157:L188 K205:K232 K249:K276 K293:K320 K337:K364 K425:K452" xr:uid="{FF94F5BB-CF12-4466-8DFB-8738DCA280FE}">
      <formula1>"大,中,小,無"</formula1>
    </dataValidation>
    <dataValidation allowBlank="1" showInputMessage="1" sqref="J39:J70 J73:J100 K119:K154 K157:K188 J205:J232 J249:J276 J293:J320 J337:J364 J381:J408 J425:J452" xr:uid="{49654912-CD36-4025-A3D0-A393BC576463}"/>
  </dataValidations>
  <hyperlinks>
    <hyperlink ref="L37" location="'参考. 影響度の算定基準'!A1" display="参考. 影響度の算定基準" xr:uid="{21813522-CCB7-4821-8487-C20BB4063901}"/>
    <hyperlink ref="K71" location="'参考. 影響度の算定基準'!A1" display="参考. 影響度の算定基準" xr:uid="{9BFCC751-5A7A-4435-89FB-AAF0F531E30E}"/>
    <hyperlink ref="L117" location="'参考. 影響度の算定基準'!A1" display="参考. 影響度の算定基準" xr:uid="{1881BF29-E5B6-4347-92E2-200FC30C5CDF}"/>
    <hyperlink ref="L155" location="'参考. 影響度の算定基準'!A1" display="参考. 影響度の算定基準" xr:uid="{CACBE29B-8EA3-4285-A622-2457BEB29BE4}"/>
    <hyperlink ref="L203" location="'参考. 影響度の算定基準'!A1" display="参考. 影響度の算定基準" xr:uid="{305AC4D7-7204-4282-8E68-D0B1BE95D624}"/>
    <hyperlink ref="L247" location="'参考. 影響度の算定基準'!A1" display="参考. 影響度の算定基準" xr:uid="{D1F6C7E7-B5CD-4EB8-9175-39213DA94426}"/>
    <hyperlink ref="L291" location="'参考. 影響度の算定基準'!A1" display="参考. 影響度の算定基準" xr:uid="{EB808DBE-D08F-4925-B543-F0E67F0EEF32}"/>
    <hyperlink ref="L335" location="'参考. 影響度の算定基準'!A1" display="参考. 影響度の算定基準" xr:uid="{992A7F8C-EBEB-4097-B077-66915D09C22A}"/>
    <hyperlink ref="L379" location="'参考. 影響度の算定基準'!A1" display="参考. 影響度の算定基準" xr:uid="{DF56171C-2AAC-4043-A8A0-E16557439FC1}"/>
    <hyperlink ref="L423" location="'参考. 影響度の算定基準'!A1" display="参考. 影響度の算定基準" xr:uid="{2BEF0840-DC95-46EE-A051-1FF907A092ED}"/>
    <hyperlink ref="C21" location="'参考)IV-4. AI広義倫理の分析事例'!A3" display="ローン審査AI" xr:uid="{EFE615A6-5726-4B32-BF07-64FFECD7AD41}"/>
    <hyperlink ref="C22" location="'参考)IV-4. AI広義倫理の分析事例'!A350" display="農業団体における農産物の選別AI" xr:uid="{C35E8AD4-17B3-49E3-B8D0-3362637F05B1}"/>
    <hyperlink ref="C23" location="'参考)IV-4. AI広義倫理の分析事例'!A697" display="生成AI型チャットによる社内人事QAAIシステム" xr:uid="{440B873F-729D-42D5-8840-1DFB3C2871C3}"/>
    <hyperlink ref="C24" location="'参考)IV-4. AI広義倫理の分析事例'!A1044" display="店舗内不審行動検知AI" xr:uid="{27C343F7-DEDC-45F0-A88E-98E9B566F393}"/>
  </hyperlinks>
  <pageMargins left="0.7" right="0.7" top="0.75" bottom="0.75" header="0.3" footer="0.3"/>
  <pageSetup paperSize="9" orientation="portrait" r:id="rId1"/>
  <headerFooter>
    <oddFooter>&amp;LFujitsu Restricted&amp;R©2024 Fujitsu Limited</oddFooter>
  </headerFooter>
  <ignoredErrors>
    <ignoredError sqref="G345" formula="1"/>
  </ignoredErrors>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79A9A-EB39-43E7-B2A3-E36834A2834E}">
  <dimension ref="B1:J31"/>
  <sheetViews>
    <sheetView zoomScaleNormal="100" workbookViewId="0"/>
  </sheetViews>
  <sheetFormatPr defaultColWidth="9" defaultRowHeight="15.75"/>
  <cols>
    <col min="1" max="1" width="4.625" style="9" customWidth="1"/>
    <col min="2" max="2" width="9" style="9"/>
    <col min="3" max="3" width="40.625" style="9" customWidth="1"/>
    <col min="4" max="4" width="9" style="41"/>
    <col min="5" max="16384" width="9" style="9"/>
  </cols>
  <sheetData>
    <row r="1" spans="2:10" ht="16.5">
      <c r="J1" s="34" t="s">
        <v>953</v>
      </c>
    </row>
    <row r="2" spans="2:10" ht="21">
      <c r="B2" s="335" t="s">
        <v>249</v>
      </c>
      <c r="C2" s="336"/>
      <c r="D2" s="333"/>
      <c r="E2" s="334"/>
      <c r="F2" s="334"/>
    </row>
    <row r="3" spans="2:10" ht="21">
      <c r="B3" s="126"/>
      <c r="C3" s="125"/>
      <c r="D3" s="127"/>
      <c r="E3" s="128"/>
      <c r="F3" s="128"/>
    </row>
    <row r="4" spans="2:10" ht="21">
      <c r="B4" s="126"/>
      <c r="C4" s="129" t="s">
        <v>904</v>
      </c>
      <c r="D4" s="127"/>
      <c r="E4" s="128"/>
      <c r="F4" s="128"/>
    </row>
    <row r="5" spans="2:10" ht="21">
      <c r="B5" s="126"/>
      <c r="C5" s="129" t="s">
        <v>756</v>
      </c>
      <c r="D5" s="127"/>
      <c r="E5" s="128"/>
      <c r="F5" s="128"/>
    </row>
    <row r="7" spans="2:10" ht="19.5">
      <c r="B7" s="32" t="s">
        <v>10</v>
      </c>
      <c r="C7" s="32"/>
      <c r="D7" s="41" t="s">
        <v>102</v>
      </c>
      <c r="F7" s="10" t="s">
        <v>757</v>
      </c>
    </row>
    <row r="8" spans="2:10" ht="19.5">
      <c r="B8" s="32"/>
      <c r="C8" s="153" t="s">
        <v>11</v>
      </c>
      <c r="D8" s="152" t="str">
        <f>IF('IV-1. AI品質の影響分析'!M62="","",'IV-1. AI品質の影響分析'!M62)</f>
        <v/>
      </c>
    </row>
    <row r="9" spans="2:10" ht="19.5">
      <c r="B9" s="32"/>
      <c r="C9" s="153" t="s">
        <v>12</v>
      </c>
      <c r="D9" s="152" t="str">
        <f>IF('IV-1. AI品質の影響分析'!M101="","",'IV-1. AI品質の影響分析'!M101)</f>
        <v/>
      </c>
    </row>
    <row r="10" spans="2:10" ht="19.5">
      <c r="B10" s="32"/>
      <c r="C10" s="153" t="s">
        <v>13</v>
      </c>
      <c r="D10" s="152" t="str">
        <f>IF('IV-1. AI品質の影響分析'!M140="","",'IV-1. AI品質の影響分析'!M140)</f>
        <v/>
      </c>
    </row>
    <row r="11" spans="2:10" ht="19.5">
      <c r="B11" s="32"/>
      <c r="C11" s="32"/>
      <c r="D11" s="100"/>
    </row>
    <row r="12" spans="2:10" ht="19.5">
      <c r="B12" s="32" t="s">
        <v>14</v>
      </c>
      <c r="C12" s="32"/>
      <c r="D12" s="100"/>
      <c r="F12" s="10" t="s">
        <v>758</v>
      </c>
    </row>
    <row r="13" spans="2:10" ht="19.5">
      <c r="B13" s="32"/>
      <c r="C13" s="153" t="s">
        <v>15</v>
      </c>
      <c r="D13" s="152" t="str">
        <f>IF('IV-2. AI倫理の影響分析'!L64="","",'IV-2. AI倫理の影響分析'!L64)</f>
        <v/>
      </c>
    </row>
    <row r="14" spans="2:10" ht="19.5">
      <c r="B14" s="32"/>
      <c r="C14" s="153" t="s">
        <v>16</v>
      </c>
      <c r="D14" s="152" t="str">
        <f>IF('IV-2. AI倫理の影響分析'!L140="","",'IV-2. AI倫理の影響分析'!L140)</f>
        <v/>
      </c>
    </row>
    <row r="15" spans="2:10" ht="19.5">
      <c r="B15" s="32"/>
      <c r="C15" s="153" t="s">
        <v>17</v>
      </c>
      <c r="D15" s="152" t="str">
        <f>IF('IV-2. AI倫理の影響分析'!L204="","",'IV-2. AI倫理の影響分析'!L204)</f>
        <v/>
      </c>
    </row>
    <row r="16" spans="2:10" ht="19.5">
      <c r="B16" s="32"/>
      <c r="C16" s="32"/>
      <c r="D16" s="100"/>
    </row>
    <row r="17" spans="2:6" ht="19.5">
      <c r="B17" s="32" t="s">
        <v>18</v>
      </c>
      <c r="C17" s="32"/>
      <c r="D17" s="100"/>
      <c r="F17" s="10" t="s">
        <v>759</v>
      </c>
    </row>
    <row r="18" spans="2:6" ht="19.5">
      <c r="B18" s="32"/>
      <c r="C18" s="153" t="s">
        <v>19</v>
      </c>
      <c r="D18" s="152" t="str">
        <f>IF('IV-3. AIセキュリティの影響分析'!M74="","",'IV-3. AIセキュリティの影響分析'!M74)</f>
        <v/>
      </c>
    </row>
    <row r="19" spans="2:6" ht="19.5">
      <c r="B19" s="32"/>
      <c r="C19" s="153" t="s">
        <v>20</v>
      </c>
      <c r="D19" s="152" t="str">
        <f>IF('IV-3. AIセキュリティの影響分析'!L118="","",'IV-3. AIセキュリティの影響分析'!L118)</f>
        <v/>
      </c>
    </row>
    <row r="20" spans="2:6" ht="19.5">
      <c r="B20" s="32"/>
      <c r="C20" s="153" t="s">
        <v>21</v>
      </c>
      <c r="D20" s="152" t="str">
        <f>IF('IV-3. AIセキュリティの影響分析'!L162="","",'IV-3. AIセキュリティの影響分析'!L162)</f>
        <v/>
      </c>
    </row>
    <row r="21" spans="2:6" ht="19.5">
      <c r="B21" s="32"/>
      <c r="C21" s="153" t="s">
        <v>22</v>
      </c>
      <c r="D21" s="152" t="str">
        <f>IF('IV-3. AIセキュリティの影響分析'!L262="","",'IV-3. AIセキュリティの影響分析'!L262)</f>
        <v/>
      </c>
    </row>
    <row r="22" spans="2:6" ht="19.5">
      <c r="B22" s="32"/>
      <c r="C22" s="32"/>
      <c r="D22" s="100"/>
    </row>
    <row r="23" spans="2:6" ht="19.5">
      <c r="B23" s="32" t="s">
        <v>23</v>
      </c>
      <c r="C23" s="32"/>
      <c r="D23" s="100"/>
      <c r="F23" s="10" t="s">
        <v>760</v>
      </c>
    </row>
    <row r="24" spans="2:6" ht="19.5">
      <c r="B24" s="32"/>
      <c r="C24" s="153" t="s">
        <v>24</v>
      </c>
      <c r="D24" s="152" t="str">
        <f>IF('IV-4. 広義倫理の影響分析'!L102="","",'IV-4. 広義倫理の影響分析'!L102)</f>
        <v/>
      </c>
    </row>
    <row r="25" spans="2:6" ht="19.5">
      <c r="B25" s="32"/>
      <c r="C25" s="153" t="s">
        <v>25</v>
      </c>
      <c r="D25" s="152" t="str">
        <f>IF('IV-4. 広義倫理の影響分析'!M190="","",'IV-4. 広義倫理の影響分析'!M190)</f>
        <v/>
      </c>
    </row>
    <row r="26" spans="2:6" ht="19.5">
      <c r="B26" s="32"/>
      <c r="C26" s="153" t="s">
        <v>26</v>
      </c>
      <c r="D26" s="152" t="str">
        <f>IF('IV-4. 広義倫理の影響分析'!L234="","",'IV-4. 広義倫理の影響分析'!L234)</f>
        <v/>
      </c>
    </row>
    <row r="27" spans="2:6" ht="19.5">
      <c r="B27" s="32"/>
      <c r="C27" s="153" t="s">
        <v>27</v>
      </c>
      <c r="D27" s="152" t="str">
        <f>IF('IV-4. 広義倫理の影響分析'!L278="","",'IV-4. 広義倫理の影響分析'!L278)</f>
        <v/>
      </c>
    </row>
    <row r="28" spans="2:6" ht="19.5">
      <c r="B28" s="32"/>
      <c r="C28" s="153" t="s">
        <v>28</v>
      </c>
      <c r="D28" s="152" t="str">
        <f>IF('IV-4. 広義倫理の影響分析'!L322="","",'IV-4. 広義倫理の影響分析'!L322)</f>
        <v/>
      </c>
    </row>
    <row r="29" spans="2:6" ht="19.5">
      <c r="B29" s="32"/>
      <c r="C29" s="153" t="s">
        <v>29</v>
      </c>
      <c r="D29" s="152" t="str">
        <f>IF('IV-4. 広義倫理の影響分析'!L366="","",'IV-4. 広義倫理の影響分析'!L366)</f>
        <v/>
      </c>
    </row>
    <row r="30" spans="2:6" ht="19.5">
      <c r="B30" s="32"/>
      <c r="C30" s="153" t="s">
        <v>30</v>
      </c>
      <c r="D30" s="152" t="str">
        <f>IF('IV-4. 広義倫理の影響分析'!L410="","",'IV-4. 広義倫理の影響分析'!L410)</f>
        <v/>
      </c>
    </row>
    <row r="31" spans="2:6" ht="19.5">
      <c r="B31" s="32"/>
      <c r="C31" s="153" t="s">
        <v>31</v>
      </c>
      <c r="D31" s="152" t="str">
        <f>IF('IV-4. 広義倫理の影響分析'!L454="","",'IV-4. 広義倫理の影響分析'!L454)</f>
        <v/>
      </c>
    </row>
  </sheetData>
  <mergeCells count="2">
    <mergeCell ref="D2:F2"/>
    <mergeCell ref="B2:C2"/>
  </mergeCells>
  <phoneticPr fontId="1"/>
  <hyperlinks>
    <hyperlink ref="F7" location="'IV-1. AI品質の影響分析'!A1" display="AI品質の分析シート" xr:uid="{D88E68F9-4BA1-4F87-9C5D-CB1F1155193E}"/>
    <hyperlink ref="F12" location="'IV-2. AI倫理の影響分析'!A1" display="AI倫理の分析シート" xr:uid="{F472E865-2665-4593-A133-ED599549B139}"/>
    <hyperlink ref="F17" location="'IV-3. AIセキュリティの影響分析'!A1" display="AIセキュリティの分析シート" xr:uid="{3B317CD8-A606-483E-A9F6-E161A4709B30}"/>
    <hyperlink ref="F23" location="'IV-4. 広義倫理の影響分析'!A1" display="広義倫理の分析シート" xr:uid="{AAEBF241-390B-4BB4-9033-853EB83CB40C}"/>
  </hyperlinks>
  <pageMargins left="0.7" right="0.7" top="0.75" bottom="0.75" header="0.3" footer="0.3"/>
  <pageSetup paperSize="9" orientation="portrait" r:id="rId1"/>
  <headerFooter>
    <oddFooter>&amp;LFujitsu Restricted&amp;R©2024 Fujitsu Limited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1DB75-722F-47E0-961E-69A1EC374686}">
  <dimension ref="A1:E25"/>
  <sheetViews>
    <sheetView zoomScaleNormal="100" workbookViewId="0"/>
  </sheetViews>
  <sheetFormatPr defaultColWidth="9" defaultRowHeight="15.75"/>
  <cols>
    <col min="1" max="1" width="4.625" style="9" customWidth="1"/>
    <col min="2" max="3" width="9" style="9"/>
    <col min="4" max="4" width="82.875" style="9" customWidth="1"/>
    <col min="5" max="16384" width="9" style="9"/>
  </cols>
  <sheetData>
    <row r="1" spans="2:5" ht="16.5">
      <c r="E1" s="34" t="s">
        <v>953</v>
      </c>
    </row>
    <row r="2" spans="2:5" ht="21">
      <c r="B2" s="31" t="s">
        <v>250</v>
      </c>
    </row>
    <row r="4" spans="2:5">
      <c r="B4" s="8" t="s">
        <v>251</v>
      </c>
    </row>
    <row r="5" spans="2:5">
      <c r="C5" s="19" t="s">
        <v>252</v>
      </c>
      <c r="D5" s="19" t="s">
        <v>253</v>
      </c>
    </row>
    <row r="6" spans="2:5">
      <c r="C6" s="19" t="s">
        <v>254</v>
      </c>
      <c r="D6" s="19" t="s">
        <v>255</v>
      </c>
    </row>
    <row r="7" spans="2:5">
      <c r="C7" s="19" t="s">
        <v>256</v>
      </c>
      <c r="D7" s="19" t="s">
        <v>257</v>
      </c>
    </row>
    <row r="8" spans="2:5">
      <c r="C8" s="19" t="s">
        <v>258</v>
      </c>
      <c r="D8" s="19" t="s">
        <v>259</v>
      </c>
    </row>
    <row r="10" spans="2:5">
      <c r="B10" s="8" t="s">
        <v>260</v>
      </c>
    </row>
    <row r="11" spans="2:5" ht="78.75">
      <c r="C11" s="19" t="s">
        <v>252</v>
      </c>
      <c r="D11" s="23" t="s">
        <v>864</v>
      </c>
    </row>
    <row r="12" spans="2:5" ht="94.5">
      <c r="C12" s="19" t="s">
        <v>254</v>
      </c>
      <c r="D12" s="23" t="s">
        <v>865</v>
      </c>
    </row>
    <row r="13" spans="2:5" ht="78.75">
      <c r="C13" s="19" t="s">
        <v>256</v>
      </c>
      <c r="D13" s="23" t="s">
        <v>866</v>
      </c>
    </row>
    <row r="14" spans="2:5">
      <c r="C14" s="19" t="s">
        <v>258</v>
      </c>
      <c r="D14" s="19" t="s">
        <v>259</v>
      </c>
    </row>
    <row r="16" spans="2:5">
      <c r="B16" s="8" t="s">
        <v>261</v>
      </c>
    </row>
    <row r="17" spans="1:4" ht="47.25">
      <c r="C17" s="19" t="s">
        <v>252</v>
      </c>
      <c r="D17" s="23" t="s">
        <v>867</v>
      </c>
    </row>
    <row r="18" spans="1:4" ht="63">
      <c r="C18" s="19" t="s">
        <v>254</v>
      </c>
      <c r="D18" s="23" t="s">
        <v>868</v>
      </c>
    </row>
    <row r="19" spans="1:4" ht="31.5">
      <c r="C19" s="19" t="s">
        <v>256</v>
      </c>
      <c r="D19" s="23" t="s">
        <v>869</v>
      </c>
    </row>
    <row r="20" spans="1:4">
      <c r="C20" s="19" t="s">
        <v>258</v>
      </c>
      <c r="D20" s="19" t="s">
        <v>259</v>
      </c>
    </row>
    <row r="22" spans="1:4" ht="16.5">
      <c r="A22" s="37"/>
      <c r="B22" s="158" t="s">
        <v>710</v>
      </c>
    </row>
    <row r="23" spans="1:4" ht="16.5">
      <c r="A23" s="37"/>
      <c r="B23" s="158" t="s">
        <v>711</v>
      </c>
    </row>
    <row r="24" spans="1:4" ht="16.5">
      <c r="A24" s="37"/>
      <c r="B24" s="158" t="s">
        <v>712</v>
      </c>
    </row>
    <row r="25" spans="1:4" ht="16.5">
      <c r="A25" s="37"/>
      <c r="B25" s="158" t="s">
        <v>713</v>
      </c>
    </row>
  </sheetData>
  <phoneticPr fontId="1"/>
  <hyperlinks>
    <hyperlink ref="B22" location="'IV-1. AI品質の影響分析'!A1" display="IV-1. AI品質の影響分析へ戻る" xr:uid="{4ACAF9F0-895F-48C2-995B-3CF8341A9699}"/>
    <hyperlink ref="B23" location="'IV-2. AI倫理の影響分析'!A1" display="IV-2. AI倫理の影響分析へ戻る" xr:uid="{724C3537-779F-4F66-8D11-E521DFE1BF7E}"/>
    <hyperlink ref="B24" location="'IV-3. AIセキュリティの影響分析'!A1" display="IV-3. AIセキュリティの影響分析へ戻る" xr:uid="{9BF229E0-82F4-48BE-8DAB-2525877BB35F}"/>
    <hyperlink ref="B25" location="'IV-4. 広義倫理の影響分析'!A1" display="IV-4. 広義倫理の影響分析へ戻る" xr:uid="{E34201F8-5AC7-48A0-9AFA-E2A0CA326EB8}"/>
  </hyperlinks>
  <pageMargins left="0.7" right="0.7" top="0.75" bottom="0.75" header="0.3" footer="0.3"/>
  <pageSetup paperSize="9" orientation="portrait" r:id="rId1"/>
  <headerFooter>
    <oddFooter>&amp;LFujitsu Restricted&amp;R©2024 Fujitsu Limited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9F44C-FEA3-402A-A09F-7B055DA55EFA}">
  <dimension ref="A1:AB581"/>
  <sheetViews>
    <sheetView zoomScaleNormal="100" workbookViewId="0"/>
  </sheetViews>
  <sheetFormatPr defaultColWidth="9" defaultRowHeight="16.5"/>
  <cols>
    <col min="1" max="1" width="2.625" style="9" customWidth="1"/>
    <col min="2" max="2" width="4.625" style="33" customWidth="1"/>
    <col min="3" max="3" width="14" style="9" customWidth="1"/>
    <col min="4" max="4" width="36.625" style="9" bestFit="1" customWidth="1"/>
    <col min="5" max="9" width="14" style="9" customWidth="1"/>
    <col min="10" max="10" width="21.375" style="9" customWidth="1"/>
    <col min="11" max="14" width="14" style="9" customWidth="1"/>
    <col min="15" max="18" width="9" style="9"/>
    <col min="19" max="21" width="19.875" style="9" customWidth="1"/>
    <col min="22" max="22" width="4.25" style="9" customWidth="1"/>
    <col min="23" max="25" width="19.875" style="9" customWidth="1"/>
    <col min="26" max="16384" width="9" style="9"/>
  </cols>
  <sheetData>
    <row r="1" spans="1:28">
      <c r="C1" s="10" t="s">
        <v>262</v>
      </c>
      <c r="K1" s="34" t="s">
        <v>953</v>
      </c>
    </row>
    <row r="2" spans="1:28">
      <c r="R2" s="25"/>
    </row>
    <row r="3" spans="1:28" ht="19.5">
      <c r="A3" s="51"/>
      <c r="B3" s="52" t="s">
        <v>263</v>
      </c>
      <c r="C3" s="51"/>
      <c r="D3" s="51"/>
      <c r="E3" s="25"/>
      <c r="F3" s="25"/>
      <c r="G3" s="25"/>
      <c r="H3" s="25"/>
      <c r="I3" s="25"/>
      <c r="J3" s="25"/>
      <c r="K3" s="25"/>
      <c r="L3" s="25"/>
      <c r="M3" s="25"/>
      <c r="N3" s="25"/>
      <c r="O3" s="25"/>
      <c r="P3" s="25"/>
      <c r="Q3" s="25"/>
      <c r="R3" s="25"/>
      <c r="S3" s="25"/>
      <c r="T3" s="25"/>
      <c r="U3" s="25"/>
      <c r="V3" s="25"/>
      <c r="W3" s="25"/>
      <c r="X3" s="25"/>
      <c r="Y3" s="25"/>
      <c r="Z3" s="25"/>
      <c r="AA3" s="25"/>
      <c r="AB3" s="25"/>
    </row>
    <row r="4" spans="1:28">
      <c r="A4" s="90"/>
      <c r="B4" s="68"/>
      <c r="C4" s="25"/>
      <c r="D4" s="25"/>
      <c r="E4" s="25"/>
      <c r="F4" s="25"/>
      <c r="G4" s="25"/>
      <c r="H4" s="25"/>
      <c r="I4" s="25"/>
      <c r="J4" s="25"/>
      <c r="K4" s="25"/>
      <c r="L4" s="25"/>
      <c r="M4" s="25"/>
      <c r="N4" s="25"/>
      <c r="O4" s="25"/>
      <c r="P4" s="25"/>
      <c r="Q4" s="25"/>
      <c r="R4" s="25"/>
      <c r="S4" s="25"/>
      <c r="T4" s="25"/>
      <c r="U4" s="25"/>
      <c r="V4" s="25"/>
      <c r="W4" s="25"/>
      <c r="X4" s="25"/>
      <c r="Y4" s="25"/>
      <c r="Z4" s="25"/>
      <c r="AA4" s="25"/>
      <c r="AB4" s="25"/>
    </row>
    <row r="5" spans="1:28">
      <c r="A5" s="91"/>
      <c r="B5" s="68"/>
      <c r="C5" s="89" t="s">
        <v>264</v>
      </c>
      <c r="D5" s="25"/>
      <c r="E5" s="25"/>
      <c r="F5" s="25"/>
      <c r="G5" s="25"/>
      <c r="H5" s="25"/>
      <c r="I5" s="25"/>
      <c r="J5" s="25"/>
      <c r="K5" s="25"/>
      <c r="L5" s="25"/>
      <c r="M5" s="25"/>
      <c r="N5" s="25"/>
      <c r="O5" s="25"/>
      <c r="P5" s="25"/>
      <c r="Q5" s="25"/>
      <c r="R5" s="25"/>
      <c r="S5" s="25"/>
      <c r="T5" s="25"/>
      <c r="U5" s="25"/>
      <c r="V5" s="25"/>
      <c r="W5" s="25"/>
      <c r="X5" s="25"/>
      <c r="Y5" s="25"/>
      <c r="Z5" s="25"/>
      <c r="AA5" s="25"/>
      <c r="AB5" s="25"/>
    </row>
    <row r="6" spans="1:28">
      <c r="A6" s="91"/>
      <c r="B6" s="68"/>
      <c r="C6" s="68"/>
      <c r="D6" s="25"/>
      <c r="E6" s="25"/>
      <c r="F6" s="25"/>
      <c r="G6" s="25"/>
      <c r="H6" s="25"/>
      <c r="I6" s="25"/>
      <c r="J6" s="25"/>
      <c r="K6" s="25"/>
      <c r="L6" s="25"/>
      <c r="M6" s="25"/>
      <c r="N6" s="25"/>
      <c r="O6" s="25"/>
      <c r="P6" s="25"/>
      <c r="Q6" s="25"/>
      <c r="R6" s="25"/>
      <c r="S6" s="25"/>
      <c r="T6" s="25"/>
      <c r="U6" s="25"/>
      <c r="V6" s="25"/>
      <c r="W6" s="25"/>
      <c r="X6" s="25"/>
      <c r="Y6" s="25"/>
      <c r="Z6" s="25"/>
      <c r="AA6" s="25"/>
      <c r="AB6" s="25"/>
    </row>
    <row r="7" spans="1:28" ht="28.5">
      <c r="A7" s="91"/>
      <c r="B7" s="68"/>
      <c r="C7" s="25"/>
      <c r="D7" s="3" t="s">
        <v>265</v>
      </c>
      <c r="E7" s="4" t="s">
        <v>266</v>
      </c>
      <c r="F7" s="5" t="s">
        <v>267</v>
      </c>
      <c r="G7" s="4" t="s">
        <v>268</v>
      </c>
      <c r="H7" s="5" t="s">
        <v>269</v>
      </c>
      <c r="I7" s="4" t="s">
        <v>270</v>
      </c>
      <c r="J7" s="4" t="s">
        <v>271</v>
      </c>
      <c r="K7" s="5" t="s">
        <v>272</v>
      </c>
      <c r="L7" s="4" t="s">
        <v>273</v>
      </c>
      <c r="M7" s="5" t="s">
        <v>274</v>
      </c>
      <c r="N7" s="4" t="s">
        <v>275</v>
      </c>
      <c r="O7" s="25"/>
      <c r="P7" s="25"/>
      <c r="Q7" s="25"/>
      <c r="T7" s="25"/>
      <c r="U7" s="25"/>
      <c r="V7" s="25"/>
      <c r="W7" s="25"/>
      <c r="X7" s="25"/>
      <c r="Y7" s="25"/>
      <c r="Z7" s="25"/>
      <c r="AA7" s="25"/>
      <c r="AB7" s="25"/>
    </row>
    <row r="8" spans="1:28">
      <c r="A8" s="91"/>
      <c r="B8" s="68"/>
      <c r="C8" s="25"/>
      <c r="D8" s="99"/>
      <c r="E8" s="2"/>
      <c r="F8" s="99"/>
      <c r="G8" s="2"/>
      <c r="H8" s="99"/>
      <c r="I8" s="2"/>
      <c r="J8" s="2"/>
      <c r="K8" s="99"/>
      <c r="L8" s="2"/>
      <c r="M8" s="99"/>
      <c r="N8" s="2"/>
      <c r="O8" s="25"/>
      <c r="P8" s="25"/>
      <c r="Q8" s="25"/>
      <c r="T8" s="25"/>
      <c r="U8" s="25"/>
      <c r="V8" s="25"/>
      <c r="W8" s="25"/>
      <c r="X8" s="25"/>
      <c r="Y8" s="25"/>
      <c r="Z8" s="25"/>
      <c r="AA8" s="25"/>
      <c r="AB8" s="25"/>
    </row>
    <row r="9" spans="1:28">
      <c r="A9" s="91"/>
      <c r="B9" s="42"/>
      <c r="C9" s="92" t="s">
        <v>276</v>
      </c>
      <c r="D9" s="25"/>
      <c r="E9" s="25"/>
      <c r="F9" s="25"/>
      <c r="G9" s="25"/>
      <c r="H9" s="25"/>
      <c r="I9" s="25"/>
      <c r="J9" s="25"/>
      <c r="K9" s="25"/>
      <c r="L9" s="25"/>
      <c r="M9" s="25"/>
      <c r="N9" s="25"/>
      <c r="O9" s="25"/>
      <c r="P9" s="25"/>
      <c r="Q9" s="25"/>
      <c r="R9" s="25"/>
      <c r="T9" s="25"/>
      <c r="U9" s="25"/>
      <c r="V9" s="25"/>
      <c r="W9" s="25"/>
      <c r="X9" s="25"/>
      <c r="Y9" s="25"/>
      <c r="Z9" s="25"/>
      <c r="AA9" s="25"/>
      <c r="AB9" s="25"/>
    </row>
    <row r="10" spans="1:28">
      <c r="A10" s="91"/>
      <c r="B10" s="93"/>
      <c r="C10" s="25"/>
      <c r="D10" s="99"/>
      <c r="E10" s="2"/>
      <c r="F10" s="99"/>
      <c r="G10" s="2"/>
      <c r="H10" s="99"/>
      <c r="I10" s="2"/>
      <c r="J10" s="2"/>
      <c r="K10" s="99"/>
      <c r="L10" s="2"/>
      <c r="M10" s="99"/>
      <c r="N10" s="2"/>
      <c r="O10" s="25"/>
      <c r="P10" s="25"/>
      <c r="Q10" s="25"/>
      <c r="T10" s="25"/>
      <c r="U10" s="25"/>
      <c r="V10" s="25"/>
      <c r="W10" s="25"/>
      <c r="X10" s="25"/>
      <c r="Y10" s="25"/>
      <c r="Z10" s="25"/>
      <c r="AA10" s="25"/>
      <c r="AB10" s="25"/>
    </row>
    <row r="11" spans="1:28" ht="31.5">
      <c r="A11" s="91"/>
      <c r="B11" s="93"/>
      <c r="C11" s="60" t="s">
        <v>84</v>
      </c>
      <c r="D11" s="60" t="s">
        <v>85</v>
      </c>
      <c r="E11" s="62" t="s">
        <v>86</v>
      </c>
      <c r="F11" s="60" t="s">
        <v>87</v>
      </c>
      <c r="G11" s="60" t="s">
        <v>88</v>
      </c>
      <c r="H11" s="60" t="s">
        <v>277</v>
      </c>
      <c r="I11" s="60" t="s">
        <v>90</v>
      </c>
      <c r="J11" s="62" t="s">
        <v>104</v>
      </c>
      <c r="K11" s="319" t="s">
        <v>92</v>
      </c>
      <c r="L11" s="320"/>
      <c r="M11" s="59" t="s">
        <v>93</v>
      </c>
      <c r="N11" s="60" t="s">
        <v>94</v>
      </c>
      <c r="O11" s="25"/>
      <c r="P11" s="25"/>
      <c r="Q11" s="25"/>
      <c r="R11" s="25"/>
      <c r="S11" s="25"/>
      <c r="Z11" s="25"/>
      <c r="AA11" s="25"/>
      <c r="AB11" s="25"/>
    </row>
    <row r="12" spans="1:28">
      <c r="A12" s="91"/>
      <c r="B12" s="93"/>
      <c r="C12" s="358" t="s">
        <v>278</v>
      </c>
      <c r="D12" s="360" t="s">
        <v>279</v>
      </c>
      <c r="E12" s="360" t="s">
        <v>280</v>
      </c>
      <c r="F12" s="338" t="s">
        <v>281</v>
      </c>
      <c r="G12" s="360" t="s">
        <v>282</v>
      </c>
      <c r="H12" s="338" t="s">
        <v>283</v>
      </c>
      <c r="I12" s="338" t="s">
        <v>284</v>
      </c>
      <c r="J12" s="363" t="s">
        <v>285</v>
      </c>
      <c r="K12" s="65" t="s">
        <v>286</v>
      </c>
      <c r="L12" s="26" t="s">
        <v>287</v>
      </c>
      <c r="M12" s="132" t="s">
        <v>288</v>
      </c>
      <c r="N12" s="366" t="str">
        <f>IF(OR(M12="大",M13="大",M14="大",M15="大",M12="不明",M13="不明",M14="不明",M15="不明"),"大",IF(OR(M12="中",M13="中",M14="中",M15="中"),"中",IF(OR(M12="小",M13="小",M14="小",M15="小"),"小","無")))</f>
        <v>中</v>
      </c>
      <c r="O12" s="25"/>
      <c r="P12" s="25"/>
      <c r="Q12" s="25"/>
      <c r="R12" s="25"/>
      <c r="S12" s="27"/>
      <c r="Z12" s="25"/>
      <c r="AA12" s="25"/>
      <c r="AB12" s="25"/>
    </row>
    <row r="13" spans="1:28" ht="31.5">
      <c r="A13" s="91"/>
      <c r="B13" s="93"/>
      <c r="C13" s="358"/>
      <c r="D13" s="360"/>
      <c r="E13" s="360"/>
      <c r="F13" s="338"/>
      <c r="G13" s="360"/>
      <c r="H13" s="338"/>
      <c r="I13" s="338"/>
      <c r="J13" s="363"/>
      <c r="K13" s="65" t="s">
        <v>289</v>
      </c>
      <c r="L13" s="26" t="s">
        <v>290</v>
      </c>
      <c r="M13" s="131" t="s">
        <v>291</v>
      </c>
      <c r="N13" s="366"/>
      <c r="O13" s="25"/>
      <c r="P13" s="25"/>
      <c r="Q13" s="25"/>
      <c r="R13" s="25"/>
      <c r="Z13" s="25"/>
      <c r="AA13" s="25"/>
      <c r="AB13" s="25"/>
    </row>
    <row r="14" spans="1:28" ht="31.5">
      <c r="A14" s="91"/>
      <c r="B14" s="93"/>
      <c r="C14" s="358"/>
      <c r="D14" s="360"/>
      <c r="E14" s="360"/>
      <c r="F14" s="338"/>
      <c r="G14" s="360"/>
      <c r="H14" s="338"/>
      <c r="I14" s="338"/>
      <c r="J14" s="363"/>
      <c r="K14" s="65" t="s">
        <v>292</v>
      </c>
      <c r="L14" s="26" t="s">
        <v>293</v>
      </c>
      <c r="M14" s="131" t="s">
        <v>291</v>
      </c>
      <c r="N14" s="366"/>
      <c r="O14" s="25"/>
      <c r="P14" s="25"/>
      <c r="Q14" s="25"/>
      <c r="R14" s="25"/>
      <c r="S14" s="25"/>
      <c r="T14" s="25"/>
      <c r="U14" s="25"/>
    </row>
    <row r="15" spans="1:28">
      <c r="A15" s="91"/>
      <c r="B15" s="93"/>
      <c r="C15" s="359"/>
      <c r="D15" s="361"/>
      <c r="E15" s="361"/>
      <c r="F15" s="362"/>
      <c r="G15" s="361"/>
      <c r="H15" s="339"/>
      <c r="I15" s="362"/>
      <c r="J15" s="364"/>
      <c r="K15" s="65" t="s">
        <v>294</v>
      </c>
      <c r="L15" s="26" t="s">
        <v>287</v>
      </c>
      <c r="M15" s="131" t="s">
        <v>288</v>
      </c>
      <c r="N15" s="367"/>
      <c r="O15" s="25"/>
      <c r="P15" s="25"/>
      <c r="Q15" s="25"/>
      <c r="R15" s="25"/>
      <c r="S15" s="25"/>
      <c r="T15" s="25"/>
      <c r="U15" s="25"/>
    </row>
    <row r="16" spans="1:28">
      <c r="A16" s="91"/>
      <c r="B16" s="93"/>
      <c r="C16" s="358" t="s">
        <v>278</v>
      </c>
      <c r="D16" s="360" t="s">
        <v>279</v>
      </c>
      <c r="E16" s="360" t="s">
        <v>280</v>
      </c>
      <c r="F16" s="338" t="s">
        <v>281</v>
      </c>
      <c r="G16" s="360" t="s">
        <v>282</v>
      </c>
      <c r="H16" s="338" t="s">
        <v>295</v>
      </c>
      <c r="I16" s="338" t="s">
        <v>284</v>
      </c>
      <c r="J16" s="363" t="s">
        <v>296</v>
      </c>
      <c r="K16" s="65" t="s">
        <v>286</v>
      </c>
      <c r="L16" s="26" t="s">
        <v>287</v>
      </c>
      <c r="M16" s="131" t="s">
        <v>288</v>
      </c>
      <c r="N16" s="249" t="str">
        <f>IF(OR(M16="大",M17="大",M18="大",M19="大",M16="不明",M17="不明",M18="不明",M19="不明"),"大",IF(OR(M16="中",M17="中",M18="中",M19="中"),"中",IF(OR(M16="小",M17="小",M18="小",M19="小"),"小","無")))</f>
        <v>中</v>
      </c>
      <c r="O16" s="25"/>
      <c r="P16" s="25"/>
      <c r="Q16" s="25"/>
      <c r="R16" s="25"/>
      <c r="S16" s="25"/>
      <c r="T16" s="25"/>
      <c r="U16" s="25"/>
    </row>
    <row r="17" spans="1:21" ht="31.5">
      <c r="A17" s="91"/>
      <c r="B17" s="93"/>
      <c r="C17" s="358"/>
      <c r="D17" s="360"/>
      <c r="E17" s="360"/>
      <c r="F17" s="338"/>
      <c r="G17" s="360"/>
      <c r="H17" s="338"/>
      <c r="I17" s="338"/>
      <c r="J17" s="363"/>
      <c r="K17" s="65" t="s">
        <v>289</v>
      </c>
      <c r="L17" s="26" t="s">
        <v>297</v>
      </c>
      <c r="M17" s="131" t="s">
        <v>291</v>
      </c>
      <c r="N17" s="249"/>
      <c r="O17" s="25"/>
      <c r="P17" s="25"/>
      <c r="Q17" s="25"/>
      <c r="R17" s="25"/>
      <c r="S17" s="25"/>
      <c r="T17" s="25"/>
      <c r="U17" s="25"/>
    </row>
    <row r="18" spans="1:21" ht="31.5">
      <c r="A18" s="91"/>
      <c r="B18" s="93"/>
      <c r="C18" s="358"/>
      <c r="D18" s="360"/>
      <c r="E18" s="360"/>
      <c r="F18" s="338"/>
      <c r="G18" s="360"/>
      <c r="H18" s="338"/>
      <c r="I18" s="338"/>
      <c r="J18" s="363"/>
      <c r="K18" s="65" t="s">
        <v>292</v>
      </c>
      <c r="L18" s="26" t="s">
        <v>293</v>
      </c>
      <c r="M18" s="131" t="s">
        <v>291</v>
      </c>
      <c r="N18" s="249"/>
      <c r="O18" s="25"/>
      <c r="P18" s="25"/>
      <c r="Q18" s="25"/>
      <c r="R18" s="25"/>
      <c r="S18" s="25"/>
      <c r="T18" s="25"/>
      <c r="U18" s="25"/>
    </row>
    <row r="19" spans="1:21">
      <c r="A19" s="91"/>
      <c r="B19" s="93"/>
      <c r="C19" s="359"/>
      <c r="D19" s="361"/>
      <c r="E19" s="361"/>
      <c r="F19" s="362"/>
      <c r="G19" s="361"/>
      <c r="H19" s="339"/>
      <c r="I19" s="362"/>
      <c r="J19" s="364"/>
      <c r="K19" s="65" t="s">
        <v>294</v>
      </c>
      <c r="L19" s="26" t="s">
        <v>287</v>
      </c>
      <c r="M19" s="131" t="s">
        <v>288</v>
      </c>
      <c r="N19" s="249"/>
      <c r="O19" s="25"/>
      <c r="P19" s="25"/>
      <c r="Q19" s="25"/>
      <c r="R19" s="25"/>
      <c r="S19" s="25"/>
      <c r="T19" s="25"/>
      <c r="U19" s="25"/>
    </row>
    <row r="20" spans="1:21">
      <c r="A20" s="91"/>
      <c r="B20" s="93"/>
      <c r="C20" s="358" t="s">
        <v>278</v>
      </c>
      <c r="D20" s="360" t="s">
        <v>279</v>
      </c>
      <c r="E20" s="360" t="s">
        <v>280</v>
      </c>
      <c r="F20" s="338" t="s">
        <v>281</v>
      </c>
      <c r="G20" s="360" t="s">
        <v>282</v>
      </c>
      <c r="H20" s="338" t="s">
        <v>298</v>
      </c>
      <c r="I20" s="338" t="s">
        <v>284</v>
      </c>
      <c r="J20" s="363" t="s">
        <v>299</v>
      </c>
      <c r="K20" s="65" t="s">
        <v>286</v>
      </c>
      <c r="L20" s="26" t="s">
        <v>287</v>
      </c>
      <c r="M20" s="131" t="s">
        <v>288</v>
      </c>
      <c r="N20" s="249" t="str">
        <f>IF(OR(M20="大",M21="大",M22="大",M23="大",M20="不明",M21="不明",M22="不明",M23="不明"),"大",IF(OR(M20="中",M21="中",M22="中",M23="中"),"中",IF(OR(M20="小",M21="小",M22="小",M23="小"),"小","無")))</f>
        <v>中</v>
      </c>
      <c r="O20" s="25"/>
      <c r="P20" s="25"/>
      <c r="Q20" s="25"/>
      <c r="R20" s="25"/>
      <c r="S20" s="25"/>
      <c r="T20" s="25"/>
      <c r="U20" s="25"/>
    </row>
    <row r="21" spans="1:21" ht="31.5">
      <c r="A21" s="91"/>
      <c r="B21" s="93"/>
      <c r="C21" s="358"/>
      <c r="D21" s="360"/>
      <c r="E21" s="360"/>
      <c r="F21" s="338"/>
      <c r="G21" s="360"/>
      <c r="H21" s="338"/>
      <c r="I21" s="338"/>
      <c r="J21" s="363"/>
      <c r="K21" s="65" t="s">
        <v>289</v>
      </c>
      <c r="L21" s="26" t="s">
        <v>297</v>
      </c>
      <c r="M21" s="131" t="s">
        <v>291</v>
      </c>
      <c r="N21" s="249"/>
      <c r="O21" s="25"/>
      <c r="P21" s="25"/>
      <c r="Q21" s="25"/>
      <c r="R21" s="25"/>
      <c r="S21" s="25"/>
      <c r="T21" s="25"/>
      <c r="U21" s="25"/>
    </row>
    <row r="22" spans="1:21" ht="31.5">
      <c r="A22" s="91"/>
      <c r="B22" s="93"/>
      <c r="C22" s="358"/>
      <c r="D22" s="360"/>
      <c r="E22" s="360"/>
      <c r="F22" s="338"/>
      <c r="G22" s="360"/>
      <c r="H22" s="338"/>
      <c r="I22" s="338"/>
      <c r="J22" s="363"/>
      <c r="K22" s="65" t="s">
        <v>292</v>
      </c>
      <c r="L22" s="26" t="s">
        <v>293</v>
      </c>
      <c r="M22" s="131" t="s">
        <v>291</v>
      </c>
      <c r="N22" s="249"/>
      <c r="O22" s="25"/>
      <c r="P22" s="25"/>
      <c r="Q22" s="25"/>
      <c r="R22" s="25"/>
      <c r="S22" s="25"/>
      <c r="T22" s="25"/>
      <c r="U22" s="25"/>
    </row>
    <row r="23" spans="1:21">
      <c r="A23" s="91"/>
      <c r="B23" s="93"/>
      <c r="C23" s="359"/>
      <c r="D23" s="361"/>
      <c r="E23" s="361"/>
      <c r="F23" s="362"/>
      <c r="G23" s="361"/>
      <c r="H23" s="339"/>
      <c r="I23" s="362"/>
      <c r="J23" s="364"/>
      <c r="K23" s="65" t="s">
        <v>294</v>
      </c>
      <c r="L23" s="26" t="s">
        <v>287</v>
      </c>
      <c r="M23" s="131" t="s">
        <v>288</v>
      </c>
      <c r="N23" s="249"/>
      <c r="O23" s="25"/>
      <c r="P23" s="25"/>
      <c r="Q23" s="25"/>
      <c r="R23" s="25"/>
      <c r="S23" s="25"/>
      <c r="T23" s="25"/>
      <c r="U23" s="25"/>
    </row>
    <row r="24" spans="1:21">
      <c r="A24" s="91"/>
      <c r="B24" s="93"/>
      <c r="C24" s="358" t="s">
        <v>278</v>
      </c>
      <c r="D24" s="360" t="s">
        <v>279</v>
      </c>
      <c r="E24" s="360" t="s">
        <v>280</v>
      </c>
      <c r="F24" s="338" t="s">
        <v>281</v>
      </c>
      <c r="G24" s="360" t="s">
        <v>282</v>
      </c>
      <c r="H24" s="338" t="s">
        <v>283</v>
      </c>
      <c r="I24" s="338" t="s">
        <v>284</v>
      </c>
      <c r="J24" s="363" t="s">
        <v>300</v>
      </c>
      <c r="K24" s="65" t="s">
        <v>286</v>
      </c>
      <c r="L24" s="26" t="s">
        <v>287</v>
      </c>
      <c r="M24" s="131" t="s">
        <v>288</v>
      </c>
      <c r="N24" s="249" t="str">
        <f>IF(OR(M24="大",M25="大",M26="大",M27="大",M24="不明",M25="不明",M26="不明",M27="不明"),"大",IF(OR(M24="中",M25="中",M26="中",M27="中"),"中",IF(OR(M24="小",M25="小",M26="小",M27="小"),"小","無")))</f>
        <v>中</v>
      </c>
      <c r="O24" s="25"/>
      <c r="P24" s="25"/>
      <c r="Q24" s="25"/>
      <c r="R24" s="25"/>
      <c r="S24" s="25"/>
      <c r="T24" s="25"/>
      <c r="U24" s="25"/>
    </row>
    <row r="25" spans="1:21" ht="31.5">
      <c r="A25" s="91"/>
      <c r="B25" s="93"/>
      <c r="C25" s="358"/>
      <c r="D25" s="360"/>
      <c r="E25" s="360"/>
      <c r="F25" s="338"/>
      <c r="G25" s="360"/>
      <c r="H25" s="338"/>
      <c r="I25" s="338"/>
      <c r="J25" s="363"/>
      <c r="K25" s="65" t="s">
        <v>289</v>
      </c>
      <c r="L25" s="26" t="s">
        <v>290</v>
      </c>
      <c r="M25" s="131" t="s">
        <v>291</v>
      </c>
      <c r="N25" s="249"/>
      <c r="O25" s="25"/>
      <c r="P25" s="25"/>
      <c r="Q25" s="25"/>
      <c r="R25" s="25"/>
      <c r="S25" s="25"/>
      <c r="T25" s="25"/>
      <c r="U25" s="25"/>
    </row>
    <row r="26" spans="1:21" ht="31.5">
      <c r="A26" s="91"/>
      <c r="B26" s="93"/>
      <c r="C26" s="358"/>
      <c r="D26" s="360"/>
      <c r="E26" s="360"/>
      <c r="F26" s="338"/>
      <c r="G26" s="360"/>
      <c r="H26" s="338"/>
      <c r="I26" s="338"/>
      <c r="J26" s="363"/>
      <c r="K26" s="65" t="s">
        <v>292</v>
      </c>
      <c r="L26" s="26" t="s">
        <v>293</v>
      </c>
      <c r="M26" s="131" t="s">
        <v>291</v>
      </c>
      <c r="N26" s="249"/>
      <c r="O26" s="25"/>
      <c r="P26" s="25"/>
      <c r="Q26" s="25"/>
      <c r="R26" s="25"/>
      <c r="S26" s="25"/>
      <c r="T26" s="25"/>
      <c r="U26" s="25"/>
    </row>
    <row r="27" spans="1:21">
      <c r="A27" s="91"/>
      <c r="B27" s="93"/>
      <c r="C27" s="359"/>
      <c r="D27" s="361"/>
      <c r="E27" s="361"/>
      <c r="F27" s="362"/>
      <c r="G27" s="361"/>
      <c r="H27" s="339"/>
      <c r="I27" s="362"/>
      <c r="J27" s="364"/>
      <c r="K27" s="65" t="s">
        <v>294</v>
      </c>
      <c r="L27" s="26" t="s">
        <v>287</v>
      </c>
      <c r="M27" s="131" t="s">
        <v>288</v>
      </c>
      <c r="N27" s="249"/>
      <c r="O27" s="25"/>
      <c r="P27" s="25"/>
      <c r="Q27" s="25"/>
      <c r="R27" s="25"/>
      <c r="S27" s="25"/>
      <c r="T27" s="25"/>
      <c r="U27" s="25"/>
    </row>
    <row r="28" spans="1:21">
      <c r="A28" s="91"/>
      <c r="B28" s="93"/>
      <c r="C28" s="358" t="s">
        <v>278</v>
      </c>
      <c r="D28" s="360" t="s">
        <v>279</v>
      </c>
      <c r="E28" s="360" t="s">
        <v>280</v>
      </c>
      <c r="F28" s="338" t="s">
        <v>281</v>
      </c>
      <c r="G28" s="360" t="s">
        <v>282</v>
      </c>
      <c r="H28" s="338" t="s">
        <v>287</v>
      </c>
      <c r="I28" s="338" t="s">
        <v>284</v>
      </c>
      <c r="J28" s="363" t="s">
        <v>287</v>
      </c>
      <c r="K28" s="65" t="s">
        <v>286</v>
      </c>
      <c r="L28" s="26" t="s">
        <v>287</v>
      </c>
      <c r="M28" s="131" t="s">
        <v>288</v>
      </c>
      <c r="N28" s="249"/>
      <c r="O28" s="25"/>
      <c r="P28" s="25"/>
      <c r="Q28" s="25"/>
      <c r="R28" s="25"/>
      <c r="S28" s="25"/>
      <c r="T28" s="25"/>
      <c r="U28" s="25"/>
    </row>
    <row r="29" spans="1:21">
      <c r="A29" s="91"/>
      <c r="B29" s="93"/>
      <c r="C29" s="358"/>
      <c r="D29" s="360"/>
      <c r="E29" s="360"/>
      <c r="F29" s="338"/>
      <c r="G29" s="360"/>
      <c r="H29" s="338"/>
      <c r="I29" s="338"/>
      <c r="J29" s="363"/>
      <c r="K29" s="65" t="s">
        <v>289</v>
      </c>
      <c r="L29" s="26" t="s">
        <v>287</v>
      </c>
      <c r="M29" s="131" t="s">
        <v>288</v>
      </c>
      <c r="N29" s="249"/>
      <c r="O29" s="25"/>
      <c r="P29" s="25"/>
      <c r="Q29" s="25"/>
      <c r="R29" s="25"/>
      <c r="S29" s="25"/>
      <c r="T29" s="25"/>
      <c r="U29" s="25"/>
    </row>
    <row r="30" spans="1:21">
      <c r="A30" s="91"/>
      <c r="B30" s="93"/>
      <c r="C30" s="358"/>
      <c r="D30" s="360"/>
      <c r="E30" s="360"/>
      <c r="F30" s="338"/>
      <c r="G30" s="360"/>
      <c r="H30" s="338"/>
      <c r="I30" s="338"/>
      <c r="J30" s="363"/>
      <c r="K30" s="65" t="s">
        <v>292</v>
      </c>
      <c r="L30" s="26" t="s">
        <v>287</v>
      </c>
      <c r="M30" s="131" t="s">
        <v>288</v>
      </c>
      <c r="N30" s="249"/>
      <c r="O30" s="25"/>
      <c r="P30" s="25"/>
      <c r="Q30" s="25"/>
      <c r="R30" s="25"/>
      <c r="S30" s="25"/>
      <c r="T30" s="25"/>
      <c r="U30" s="25"/>
    </row>
    <row r="31" spans="1:21">
      <c r="A31" s="91"/>
      <c r="B31" s="93"/>
      <c r="C31" s="359"/>
      <c r="D31" s="365"/>
      <c r="E31" s="365"/>
      <c r="F31" s="362"/>
      <c r="G31" s="365"/>
      <c r="H31" s="339"/>
      <c r="I31" s="362"/>
      <c r="J31" s="368"/>
      <c r="K31" s="65" t="s">
        <v>294</v>
      </c>
      <c r="L31" s="26" t="s">
        <v>287</v>
      </c>
      <c r="M31" s="131" t="s">
        <v>288</v>
      </c>
      <c r="N31" s="249"/>
      <c r="O31" s="25"/>
      <c r="P31" s="25"/>
      <c r="Q31" s="25"/>
      <c r="R31" s="25"/>
      <c r="S31" s="25"/>
      <c r="T31" s="25"/>
      <c r="U31" s="25"/>
    </row>
    <row r="32" spans="1:21">
      <c r="A32" s="91"/>
      <c r="B32" s="68"/>
      <c r="C32" s="25"/>
      <c r="D32" s="25"/>
      <c r="E32" s="25"/>
      <c r="F32" s="25"/>
      <c r="G32" s="25"/>
      <c r="H32" s="25"/>
      <c r="I32" s="25"/>
      <c r="J32" s="25"/>
      <c r="K32" s="25"/>
      <c r="L32" s="25"/>
      <c r="M32" s="67"/>
      <c r="N32" s="67"/>
      <c r="O32" s="25"/>
      <c r="P32" s="25"/>
      <c r="Q32" s="25"/>
      <c r="R32" s="25"/>
      <c r="S32" s="25"/>
      <c r="T32" s="25"/>
      <c r="U32" s="25"/>
    </row>
    <row r="33" spans="1:28">
      <c r="A33" s="91"/>
      <c r="B33" s="68"/>
      <c r="C33" s="25"/>
      <c r="D33" s="25"/>
      <c r="E33" s="25"/>
      <c r="F33" s="25"/>
      <c r="G33" s="25"/>
      <c r="H33" s="25"/>
      <c r="I33" s="25"/>
      <c r="J33" s="25"/>
      <c r="K33" s="25"/>
      <c r="L33" s="25"/>
      <c r="M33" s="107" t="s">
        <v>102</v>
      </c>
      <c r="N33" s="106" t="str">
        <f>IF(OR(N12="大",N16="大",N20="大",N24="大",N28="大"),"大",IF(OR(N12="中",N16="中",N20="中",N24="中",N28="中"),"中",IF(OR(N12="小",N16="小",N20="小",N24="小",N28="小"),"小","無")))</f>
        <v>中</v>
      </c>
      <c r="O33" s="25"/>
      <c r="P33" s="25"/>
      <c r="Q33" s="25"/>
      <c r="R33" s="25"/>
      <c r="S33" s="25"/>
      <c r="T33" s="25"/>
      <c r="U33" s="25"/>
    </row>
    <row r="34" spans="1:28">
      <c r="A34" s="91"/>
      <c r="B34" s="42"/>
      <c r="C34" s="92" t="s">
        <v>302</v>
      </c>
      <c r="D34" s="25"/>
      <c r="E34" s="25"/>
      <c r="F34" s="25"/>
      <c r="G34" s="25"/>
      <c r="H34" s="25"/>
      <c r="I34" s="25"/>
      <c r="J34" s="25"/>
      <c r="K34" s="25"/>
      <c r="L34" s="25"/>
      <c r="M34" s="25"/>
      <c r="N34" s="25"/>
      <c r="O34" s="25"/>
      <c r="P34" s="25"/>
      <c r="Q34" s="25"/>
      <c r="R34" s="25"/>
      <c r="S34" s="25"/>
      <c r="T34" s="25"/>
      <c r="U34" s="25"/>
    </row>
    <row r="35" spans="1:28">
      <c r="A35" s="91"/>
      <c r="B35" s="93"/>
      <c r="C35" s="25"/>
      <c r="D35" s="25"/>
      <c r="E35" s="25"/>
      <c r="F35" s="25"/>
      <c r="G35" s="25"/>
      <c r="H35" s="25"/>
      <c r="I35" s="25"/>
      <c r="J35" s="25"/>
      <c r="K35" s="25"/>
      <c r="L35" s="25"/>
      <c r="M35" s="25"/>
      <c r="N35" s="25"/>
      <c r="O35" s="25"/>
      <c r="P35" s="25"/>
      <c r="Q35" s="25"/>
      <c r="R35" s="25"/>
      <c r="S35" s="25"/>
      <c r="T35" s="25"/>
      <c r="U35" s="25"/>
    </row>
    <row r="36" spans="1:28" ht="31.5">
      <c r="A36" s="91"/>
      <c r="B36" s="93"/>
      <c r="C36" s="60" t="s">
        <v>84</v>
      </c>
      <c r="D36" s="60" t="s">
        <v>85</v>
      </c>
      <c r="E36" s="62" t="s">
        <v>86</v>
      </c>
      <c r="F36" s="60" t="s">
        <v>87</v>
      </c>
      <c r="G36" s="60" t="s">
        <v>88</v>
      </c>
      <c r="H36" s="60" t="s">
        <v>277</v>
      </c>
      <c r="I36" s="60" t="s">
        <v>90</v>
      </c>
      <c r="J36" s="62" t="s">
        <v>104</v>
      </c>
      <c r="K36" s="319" t="s">
        <v>92</v>
      </c>
      <c r="L36" s="320"/>
      <c r="M36" s="59" t="s">
        <v>93</v>
      </c>
      <c r="N36" s="60" t="s">
        <v>94</v>
      </c>
      <c r="O36" s="25"/>
      <c r="P36" s="25"/>
      <c r="Q36" s="25"/>
      <c r="R36" s="25"/>
      <c r="S36" s="25"/>
      <c r="T36" s="25"/>
      <c r="U36" s="25"/>
    </row>
    <row r="37" spans="1:28">
      <c r="A37" s="91"/>
      <c r="B37" s="93"/>
      <c r="C37" s="369" t="s">
        <v>303</v>
      </c>
      <c r="D37" s="369" t="s">
        <v>303</v>
      </c>
      <c r="E37" s="360" t="s">
        <v>304</v>
      </c>
      <c r="F37" s="341" t="s">
        <v>108</v>
      </c>
      <c r="G37" s="337" t="s">
        <v>109</v>
      </c>
      <c r="H37" s="338" t="s">
        <v>283</v>
      </c>
      <c r="I37" s="337" t="s">
        <v>110</v>
      </c>
      <c r="J37" s="363" t="s">
        <v>300</v>
      </c>
      <c r="K37" s="65" t="s">
        <v>286</v>
      </c>
      <c r="L37" s="26" t="s">
        <v>305</v>
      </c>
      <c r="M37" s="131" t="s">
        <v>288</v>
      </c>
      <c r="N37" s="249" t="str">
        <f>IF(OR(M37="大",M38="大",M39="大",M40="大",M37="不明",M38="不明",M39="不明",M40="不明"),"大",IF(OR(M37="中",M38="中",M39="中",M40="中"),"中",IF(OR(M37="小",M38="小",M39="小",M40="小"),"小","無")))</f>
        <v>中</v>
      </c>
      <c r="O37" s="25"/>
      <c r="P37" s="25"/>
      <c r="Q37" s="25"/>
      <c r="R37" s="25"/>
      <c r="S37" s="25"/>
      <c r="T37" s="25"/>
      <c r="U37" s="25"/>
    </row>
    <row r="38" spans="1:28">
      <c r="A38" s="91"/>
      <c r="B38" s="93"/>
      <c r="C38" s="360"/>
      <c r="D38" s="360"/>
      <c r="E38" s="360"/>
      <c r="F38" s="341"/>
      <c r="G38" s="337"/>
      <c r="H38" s="338"/>
      <c r="I38" s="337"/>
      <c r="J38" s="363"/>
      <c r="K38" s="65" t="s">
        <v>289</v>
      </c>
      <c r="L38" s="26" t="s">
        <v>305</v>
      </c>
      <c r="M38" s="131" t="s">
        <v>288</v>
      </c>
      <c r="N38" s="249"/>
      <c r="O38" s="25"/>
      <c r="P38" s="25"/>
      <c r="Q38" s="25"/>
      <c r="R38" s="25"/>
      <c r="S38" s="25"/>
      <c r="T38" s="25"/>
      <c r="U38" s="25"/>
      <c r="V38" s="25"/>
      <c r="W38" s="25"/>
      <c r="X38" s="25"/>
      <c r="Y38" s="25"/>
      <c r="Z38" s="25"/>
      <c r="AA38" s="25"/>
      <c r="AB38" s="25"/>
    </row>
    <row r="39" spans="1:28">
      <c r="A39" s="91"/>
      <c r="B39" s="93"/>
      <c r="C39" s="360"/>
      <c r="D39" s="360"/>
      <c r="E39" s="360"/>
      <c r="F39" s="341"/>
      <c r="G39" s="337"/>
      <c r="H39" s="338"/>
      <c r="I39" s="337"/>
      <c r="J39" s="363"/>
      <c r="K39" s="65" t="s">
        <v>292</v>
      </c>
      <c r="L39" s="28" t="s">
        <v>293</v>
      </c>
      <c r="M39" s="131" t="s">
        <v>291</v>
      </c>
      <c r="N39" s="249"/>
      <c r="O39" s="25"/>
      <c r="P39" s="25"/>
      <c r="Q39" s="25"/>
      <c r="R39" s="25"/>
      <c r="S39" s="25"/>
      <c r="T39" s="25"/>
      <c r="U39" s="25"/>
      <c r="V39" s="25"/>
      <c r="W39" s="25"/>
      <c r="X39" s="25"/>
      <c r="Y39" s="25"/>
      <c r="Z39" s="25"/>
      <c r="AA39" s="25"/>
      <c r="AB39" s="25"/>
    </row>
    <row r="40" spans="1:28">
      <c r="A40" s="91"/>
      <c r="B40" s="93"/>
      <c r="C40" s="361"/>
      <c r="D40" s="361"/>
      <c r="E40" s="361"/>
      <c r="F40" s="341"/>
      <c r="G40" s="337"/>
      <c r="H40" s="339"/>
      <c r="I40" s="337"/>
      <c r="J40" s="364"/>
      <c r="K40" s="65" t="s">
        <v>294</v>
      </c>
      <c r="L40" s="26" t="s">
        <v>305</v>
      </c>
      <c r="M40" s="131" t="s">
        <v>288</v>
      </c>
      <c r="N40" s="249"/>
      <c r="O40" s="25"/>
      <c r="P40" s="25"/>
      <c r="Q40" s="25"/>
      <c r="R40" s="25"/>
      <c r="S40" s="25"/>
      <c r="T40" s="25"/>
      <c r="U40" s="25"/>
      <c r="V40" s="25"/>
      <c r="W40" s="25"/>
      <c r="X40" s="25"/>
      <c r="Y40" s="25"/>
      <c r="Z40" s="25"/>
      <c r="AA40" s="25"/>
      <c r="AB40" s="25"/>
    </row>
    <row r="41" spans="1:28">
      <c r="A41" s="91"/>
      <c r="B41" s="93"/>
      <c r="C41" s="369" t="s">
        <v>303</v>
      </c>
      <c r="D41" s="369" t="s">
        <v>303</v>
      </c>
      <c r="E41" s="360" t="s">
        <v>304</v>
      </c>
      <c r="F41" s="341" t="s">
        <v>108</v>
      </c>
      <c r="G41" s="337" t="s">
        <v>109</v>
      </c>
      <c r="H41" s="338" t="s">
        <v>295</v>
      </c>
      <c r="I41" s="337" t="s">
        <v>110</v>
      </c>
      <c r="J41" s="363" t="s">
        <v>306</v>
      </c>
      <c r="K41" s="65" t="s">
        <v>286</v>
      </c>
      <c r="L41" s="26" t="s">
        <v>305</v>
      </c>
      <c r="M41" s="131" t="s">
        <v>288</v>
      </c>
      <c r="N41" s="249" t="str">
        <f>IF(OR(M41="大",M42="大",M43="大",M44="大",M41="不明",M42="不明",M43="不明",M44="不明"),"大",IF(OR(M41="中",M42="中",M43="中",M44="中"),"中",IF(OR(M41="小",M42="小",M43="小",M44="小"),"小","無")))</f>
        <v>中</v>
      </c>
      <c r="O41" s="25"/>
      <c r="P41" s="25"/>
      <c r="Q41" s="25"/>
      <c r="R41" s="25"/>
      <c r="S41" s="25"/>
      <c r="T41" s="25"/>
      <c r="U41" s="25"/>
      <c r="V41" s="25"/>
      <c r="W41" s="25"/>
      <c r="X41" s="25"/>
      <c r="Y41" s="25"/>
      <c r="Z41" s="25"/>
      <c r="AA41" s="25"/>
      <c r="AB41" s="25"/>
    </row>
    <row r="42" spans="1:28">
      <c r="A42" s="91"/>
      <c r="B42" s="93"/>
      <c r="C42" s="360"/>
      <c r="D42" s="360"/>
      <c r="E42" s="360"/>
      <c r="F42" s="341"/>
      <c r="G42" s="337"/>
      <c r="H42" s="338"/>
      <c r="I42" s="337"/>
      <c r="J42" s="363"/>
      <c r="K42" s="65" t="s">
        <v>289</v>
      </c>
      <c r="L42" s="28" t="s">
        <v>307</v>
      </c>
      <c r="M42" s="131" t="s">
        <v>291</v>
      </c>
      <c r="N42" s="249"/>
      <c r="O42" s="25"/>
      <c r="P42" s="25"/>
      <c r="Q42" s="25"/>
      <c r="R42" s="25"/>
      <c r="S42" s="25"/>
      <c r="T42" s="25"/>
      <c r="U42" s="25"/>
      <c r="V42" s="25"/>
      <c r="W42" s="25"/>
      <c r="X42" s="25"/>
      <c r="Y42" s="25"/>
      <c r="Z42" s="25"/>
      <c r="AA42" s="25"/>
      <c r="AB42" s="25"/>
    </row>
    <row r="43" spans="1:28">
      <c r="A43" s="91"/>
      <c r="B43" s="93"/>
      <c r="C43" s="360"/>
      <c r="D43" s="360"/>
      <c r="E43" s="360"/>
      <c r="F43" s="341"/>
      <c r="G43" s="337"/>
      <c r="H43" s="338"/>
      <c r="I43" s="337"/>
      <c r="J43" s="363"/>
      <c r="K43" s="65" t="s">
        <v>292</v>
      </c>
      <c r="L43" s="28" t="s">
        <v>293</v>
      </c>
      <c r="M43" s="131" t="s">
        <v>291</v>
      </c>
      <c r="N43" s="249"/>
      <c r="O43" s="25"/>
      <c r="P43" s="25"/>
      <c r="Q43" s="25"/>
      <c r="R43" s="25"/>
      <c r="S43" s="25"/>
      <c r="T43" s="25"/>
      <c r="U43" s="25"/>
      <c r="V43" s="25"/>
      <c r="W43" s="25"/>
      <c r="X43" s="25"/>
      <c r="Y43" s="25"/>
      <c r="Z43" s="25"/>
      <c r="AA43" s="25"/>
      <c r="AB43" s="25"/>
    </row>
    <row r="44" spans="1:28">
      <c r="A44" s="91"/>
      <c r="B44" s="93"/>
      <c r="C44" s="361"/>
      <c r="D44" s="361"/>
      <c r="E44" s="361"/>
      <c r="F44" s="341"/>
      <c r="G44" s="337"/>
      <c r="H44" s="339"/>
      <c r="I44" s="337"/>
      <c r="J44" s="364"/>
      <c r="K44" s="65" t="s">
        <v>294</v>
      </c>
      <c r="L44" s="28" t="s">
        <v>287</v>
      </c>
      <c r="M44" s="131" t="s">
        <v>288</v>
      </c>
      <c r="N44" s="249"/>
      <c r="O44" s="25"/>
      <c r="P44" s="25"/>
      <c r="Q44" s="25"/>
      <c r="R44" s="25"/>
      <c r="S44" s="25"/>
      <c r="T44" s="25"/>
      <c r="U44" s="25"/>
      <c r="V44" s="25"/>
      <c r="W44" s="25"/>
      <c r="X44" s="25"/>
      <c r="Y44" s="25"/>
      <c r="Z44" s="25"/>
      <c r="AA44" s="25"/>
      <c r="AB44" s="25"/>
    </row>
    <row r="45" spans="1:28">
      <c r="A45" s="91"/>
      <c r="B45" s="93"/>
      <c r="C45" s="369" t="s">
        <v>303</v>
      </c>
      <c r="D45" s="369" t="s">
        <v>303</v>
      </c>
      <c r="E45" s="360" t="s">
        <v>304</v>
      </c>
      <c r="F45" s="341" t="s">
        <v>108</v>
      </c>
      <c r="G45" s="337" t="s">
        <v>109</v>
      </c>
      <c r="H45" s="338" t="s">
        <v>298</v>
      </c>
      <c r="I45" s="337" t="s">
        <v>110</v>
      </c>
      <c r="J45" s="363" t="s">
        <v>308</v>
      </c>
      <c r="K45" s="65" t="s">
        <v>286</v>
      </c>
      <c r="L45" s="28" t="s">
        <v>287</v>
      </c>
      <c r="M45" s="131" t="s">
        <v>288</v>
      </c>
      <c r="N45" s="249" t="str">
        <f>IF(OR(M45="大",M46="大",M47="大",M48="大",M45="不明",M46="不明",M47="不明",M48="不明"),"大",IF(OR(M45="中",M46="中",M47="中",M48="中"),"中",IF(OR(M45="小",M46="小",M47="小",M48="小"),"小","無")))</f>
        <v>中</v>
      </c>
      <c r="O45" s="25"/>
      <c r="P45" s="25"/>
      <c r="Q45" s="25"/>
      <c r="R45" s="25"/>
      <c r="S45" s="25"/>
      <c r="T45" s="25"/>
      <c r="U45" s="25"/>
      <c r="V45" s="25"/>
      <c r="W45" s="25"/>
      <c r="X45" s="25"/>
      <c r="Y45" s="25"/>
      <c r="Z45" s="25"/>
      <c r="AA45" s="25"/>
      <c r="AB45" s="25"/>
    </row>
    <row r="46" spans="1:28">
      <c r="A46" s="91"/>
      <c r="B46" s="93"/>
      <c r="C46" s="360"/>
      <c r="D46" s="360"/>
      <c r="E46" s="360"/>
      <c r="F46" s="341"/>
      <c r="G46" s="337"/>
      <c r="H46" s="338"/>
      <c r="I46" s="337"/>
      <c r="J46" s="363"/>
      <c r="K46" s="65" t="s">
        <v>289</v>
      </c>
      <c r="L46" s="28" t="s">
        <v>297</v>
      </c>
      <c r="M46" s="131" t="s">
        <v>291</v>
      </c>
      <c r="N46" s="249"/>
      <c r="O46" s="25"/>
      <c r="P46" s="25"/>
      <c r="Q46" s="25"/>
      <c r="R46" s="25"/>
      <c r="S46" s="25"/>
      <c r="T46" s="25"/>
      <c r="U46" s="25"/>
      <c r="V46" s="25"/>
      <c r="W46" s="25"/>
      <c r="X46" s="25"/>
      <c r="Y46" s="25"/>
      <c r="Z46" s="25"/>
      <c r="AA46" s="25"/>
      <c r="AB46" s="25"/>
    </row>
    <row r="47" spans="1:28">
      <c r="A47" s="91"/>
      <c r="B47" s="93"/>
      <c r="C47" s="360"/>
      <c r="D47" s="360"/>
      <c r="E47" s="360"/>
      <c r="F47" s="341"/>
      <c r="G47" s="337"/>
      <c r="H47" s="338"/>
      <c r="I47" s="337"/>
      <c r="J47" s="363"/>
      <c r="K47" s="65" t="s">
        <v>292</v>
      </c>
      <c r="L47" s="28" t="s">
        <v>293</v>
      </c>
      <c r="M47" s="131" t="s">
        <v>291</v>
      </c>
      <c r="N47" s="249"/>
      <c r="O47" s="25"/>
      <c r="P47" s="25"/>
      <c r="Q47" s="25"/>
      <c r="R47" s="25"/>
      <c r="S47" s="25"/>
      <c r="T47" s="25"/>
      <c r="U47" s="25"/>
      <c r="V47" s="25"/>
      <c r="W47" s="25"/>
      <c r="X47" s="25"/>
      <c r="Y47" s="25"/>
      <c r="Z47" s="25"/>
      <c r="AA47" s="25"/>
      <c r="AB47" s="25"/>
    </row>
    <row r="48" spans="1:28">
      <c r="A48" s="91"/>
      <c r="B48" s="93"/>
      <c r="C48" s="361"/>
      <c r="D48" s="361"/>
      <c r="E48" s="361"/>
      <c r="F48" s="341"/>
      <c r="G48" s="337"/>
      <c r="H48" s="339"/>
      <c r="I48" s="337"/>
      <c r="J48" s="364"/>
      <c r="K48" s="65" t="s">
        <v>294</v>
      </c>
      <c r="L48" s="28" t="s">
        <v>287</v>
      </c>
      <c r="M48" s="131" t="s">
        <v>288</v>
      </c>
      <c r="N48" s="249"/>
      <c r="O48" s="25"/>
      <c r="P48" s="25"/>
      <c r="Q48" s="25"/>
      <c r="R48" s="25"/>
      <c r="S48" s="25"/>
      <c r="T48" s="25"/>
      <c r="U48" s="25"/>
      <c r="V48" s="25"/>
      <c r="W48" s="25"/>
      <c r="X48" s="25"/>
      <c r="Y48" s="25"/>
      <c r="Z48" s="25"/>
      <c r="AA48" s="25"/>
      <c r="AB48" s="25"/>
    </row>
    <row r="49" spans="1:28">
      <c r="A49" s="91"/>
      <c r="B49" s="93"/>
      <c r="C49" s="369" t="s">
        <v>303</v>
      </c>
      <c r="D49" s="369" t="s">
        <v>303</v>
      </c>
      <c r="E49" s="360" t="s">
        <v>304</v>
      </c>
      <c r="F49" s="341" t="s">
        <v>108</v>
      </c>
      <c r="G49" s="337" t="s">
        <v>109</v>
      </c>
      <c r="H49" s="338" t="s">
        <v>283</v>
      </c>
      <c r="I49" s="337" t="s">
        <v>110</v>
      </c>
      <c r="J49" s="363" t="s">
        <v>300</v>
      </c>
      <c r="K49" s="65" t="s">
        <v>286</v>
      </c>
      <c r="L49" s="26" t="s">
        <v>305</v>
      </c>
      <c r="M49" s="131" t="s">
        <v>288</v>
      </c>
      <c r="N49" s="249" t="str">
        <f>IF(OR(M49="大",M50="大",M51="大",M52="大",M49="不明",M50="不明",M51="不明",M52="不明"),"大",IF(OR(M49="中",M50="中",M51="中",M52="中"),"中",IF(OR(M49="小",M50="小",M51="小",M52="小"),"小","無")))</f>
        <v>中</v>
      </c>
      <c r="O49" s="25"/>
      <c r="P49" s="25"/>
      <c r="Q49" s="25"/>
      <c r="R49" s="25"/>
      <c r="S49" s="25"/>
      <c r="T49" s="25"/>
      <c r="U49" s="25"/>
      <c r="V49" s="25"/>
      <c r="W49" s="25"/>
      <c r="X49" s="25"/>
      <c r="Y49" s="25"/>
      <c r="Z49" s="25"/>
      <c r="AA49" s="25"/>
      <c r="AB49" s="25"/>
    </row>
    <row r="50" spans="1:28">
      <c r="A50" s="91"/>
      <c r="B50" s="93"/>
      <c r="C50" s="360"/>
      <c r="D50" s="360"/>
      <c r="E50" s="360"/>
      <c r="F50" s="341"/>
      <c r="G50" s="337"/>
      <c r="H50" s="338"/>
      <c r="I50" s="337"/>
      <c r="J50" s="363"/>
      <c r="K50" s="65" t="s">
        <v>289</v>
      </c>
      <c r="L50" s="26" t="s">
        <v>305</v>
      </c>
      <c r="M50" s="131" t="s">
        <v>288</v>
      </c>
      <c r="N50" s="249"/>
      <c r="O50" s="25"/>
      <c r="P50" s="25"/>
      <c r="Q50" s="25"/>
      <c r="R50" s="25"/>
      <c r="S50" s="25"/>
      <c r="T50" s="25"/>
      <c r="U50" s="25"/>
      <c r="V50" s="25"/>
      <c r="W50" s="25"/>
      <c r="X50" s="25"/>
      <c r="Y50" s="25"/>
      <c r="Z50" s="25"/>
      <c r="AA50" s="25"/>
      <c r="AB50" s="25"/>
    </row>
    <row r="51" spans="1:28">
      <c r="A51" s="91"/>
      <c r="B51" s="93"/>
      <c r="C51" s="360"/>
      <c r="D51" s="360"/>
      <c r="E51" s="360"/>
      <c r="F51" s="341"/>
      <c r="G51" s="337"/>
      <c r="H51" s="338"/>
      <c r="I51" s="337"/>
      <c r="J51" s="363"/>
      <c r="K51" s="65" t="s">
        <v>292</v>
      </c>
      <c r="L51" s="28" t="s">
        <v>293</v>
      </c>
      <c r="M51" s="131" t="s">
        <v>291</v>
      </c>
      <c r="N51" s="249"/>
      <c r="O51" s="25"/>
      <c r="P51" s="25"/>
      <c r="Q51" s="25"/>
      <c r="R51" s="25"/>
      <c r="S51" s="25"/>
      <c r="T51" s="25"/>
      <c r="U51" s="25"/>
      <c r="V51" s="25"/>
      <c r="W51" s="25"/>
      <c r="X51" s="25"/>
      <c r="Y51" s="25"/>
      <c r="Z51" s="25"/>
      <c r="AA51" s="25"/>
      <c r="AB51" s="25"/>
    </row>
    <row r="52" spans="1:28">
      <c r="A52" s="91"/>
      <c r="B52" s="93"/>
      <c r="C52" s="361"/>
      <c r="D52" s="361"/>
      <c r="E52" s="361"/>
      <c r="F52" s="341"/>
      <c r="G52" s="337"/>
      <c r="H52" s="339"/>
      <c r="I52" s="337"/>
      <c r="J52" s="364"/>
      <c r="K52" s="65" t="s">
        <v>294</v>
      </c>
      <c r="L52" s="26" t="s">
        <v>305</v>
      </c>
      <c r="M52" s="131" t="s">
        <v>288</v>
      </c>
      <c r="N52" s="249"/>
      <c r="O52" s="25"/>
      <c r="P52" s="25"/>
      <c r="Q52" s="25"/>
      <c r="R52" s="25"/>
      <c r="S52" s="25"/>
      <c r="T52" s="25"/>
      <c r="U52" s="25"/>
      <c r="V52" s="25"/>
      <c r="W52" s="25"/>
      <c r="X52" s="25"/>
      <c r="Y52" s="25"/>
      <c r="Z52" s="25"/>
      <c r="AA52" s="25"/>
      <c r="AB52" s="25"/>
    </row>
    <row r="53" spans="1:28">
      <c r="A53" s="91"/>
      <c r="B53" s="93"/>
      <c r="C53" s="369" t="s">
        <v>303</v>
      </c>
      <c r="D53" s="369" t="s">
        <v>303</v>
      </c>
      <c r="E53" s="360" t="s">
        <v>304</v>
      </c>
      <c r="F53" s="341" t="s">
        <v>108</v>
      </c>
      <c r="G53" s="337" t="s">
        <v>109</v>
      </c>
      <c r="H53" s="338" t="s">
        <v>287</v>
      </c>
      <c r="I53" s="337" t="s">
        <v>110</v>
      </c>
      <c r="J53" s="363" t="s">
        <v>287</v>
      </c>
      <c r="K53" s="65" t="s">
        <v>286</v>
      </c>
      <c r="L53" s="26" t="s">
        <v>287</v>
      </c>
      <c r="M53" s="131" t="s">
        <v>288</v>
      </c>
      <c r="N53" s="249" t="str">
        <f>IF(OR(M53="大",M54="大",M55="大",M56="大",M53="不明",M54="不明",M55="不明",M56="不明"),"大",IF(OR(M53="中",M54="中",M55="中",M56="中"),"中",IF(OR(M53="小",M54="小",M55="小",M56="小"),"小","無")))</f>
        <v>無</v>
      </c>
      <c r="O53" s="25"/>
      <c r="P53" s="25"/>
      <c r="Q53" s="25"/>
      <c r="R53" s="25"/>
      <c r="S53" s="25"/>
      <c r="T53" s="25"/>
      <c r="U53" s="25"/>
      <c r="V53" s="25"/>
      <c r="W53" s="25"/>
      <c r="X53" s="25"/>
      <c r="Y53" s="25"/>
      <c r="Z53" s="25"/>
      <c r="AA53" s="25"/>
      <c r="AB53" s="25"/>
    </row>
    <row r="54" spans="1:28">
      <c r="A54" s="91"/>
      <c r="B54" s="93"/>
      <c r="C54" s="360"/>
      <c r="D54" s="360"/>
      <c r="E54" s="360"/>
      <c r="F54" s="341"/>
      <c r="G54" s="337"/>
      <c r="H54" s="338"/>
      <c r="I54" s="337"/>
      <c r="J54" s="363"/>
      <c r="K54" s="65" t="s">
        <v>289</v>
      </c>
      <c r="L54" s="26" t="s">
        <v>287</v>
      </c>
      <c r="M54" s="131" t="s">
        <v>288</v>
      </c>
      <c r="N54" s="249"/>
      <c r="O54" s="25"/>
      <c r="P54" s="25"/>
      <c r="Q54" s="25"/>
      <c r="R54" s="25"/>
      <c r="S54" s="25"/>
      <c r="T54" s="25"/>
      <c r="U54" s="25"/>
      <c r="V54" s="25"/>
      <c r="W54" s="25"/>
      <c r="X54" s="25"/>
      <c r="Y54" s="25"/>
      <c r="Z54" s="25"/>
      <c r="AA54" s="25"/>
      <c r="AB54" s="25"/>
    </row>
    <row r="55" spans="1:28">
      <c r="A55" s="91"/>
      <c r="B55" s="93"/>
      <c r="C55" s="360"/>
      <c r="D55" s="360"/>
      <c r="E55" s="360"/>
      <c r="F55" s="341"/>
      <c r="G55" s="337"/>
      <c r="H55" s="338"/>
      <c r="I55" s="337"/>
      <c r="J55" s="363"/>
      <c r="K55" s="65" t="s">
        <v>292</v>
      </c>
      <c r="L55" s="26" t="s">
        <v>287</v>
      </c>
      <c r="M55" s="131" t="s">
        <v>288</v>
      </c>
      <c r="N55" s="249"/>
      <c r="O55" s="25"/>
      <c r="P55" s="25"/>
      <c r="Q55" s="25"/>
      <c r="R55" s="25"/>
      <c r="S55" s="25"/>
      <c r="T55" s="25"/>
      <c r="U55" s="25"/>
      <c r="V55" s="25"/>
      <c r="W55" s="25"/>
      <c r="X55" s="25"/>
      <c r="Y55" s="25"/>
      <c r="Z55" s="25"/>
      <c r="AA55" s="25"/>
      <c r="AB55" s="25"/>
    </row>
    <row r="56" spans="1:28">
      <c r="A56" s="91"/>
      <c r="B56" s="93"/>
      <c r="C56" s="361"/>
      <c r="D56" s="361"/>
      <c r="E56" s="361"/>
      <c r="F56" s="341"/>
      <c r="G56" s="337"/>
      <c r="H56" s="339"/>
      <c r="I56" s="337"/>
      <c r="J56" s="368"/>
      <c r="K56" s="65" t="s">
        <v>294</v>
      </c>
      <c r="L56" s="26" t="s">
        <v>287</v>
      </c>
      <c r="M56" s="131" t="s">
        <v>288</v>
      </c>
      <c r="N56" s="249"/>
      <c r="O56" s="25"/>
      <c r="P56" s="25"/>
      <c r="Q56" s="25"/>
      <c r="R56" s="25"/>
      <c r="S56" s="25"/>
      <c r="T56" s="25"/>
      <c r="U56" s="25"/>
      <c r="V56" s="25"/>
      <c r="W56" s="25"/>
      <c r="X56" s="25"/>
      <c r="Y56" s="25"/>
      <c r="Z56" s="25"/>
      <c r="AA56" s="25"/>
      <c r="AB56" s="25"/>
    </row>
    <row r="57" spans="1:28">
      <c r="A57" s="91"/>
      <c r="B57" s="68"/>
      <c r="C57" s="25"/>
      <c r="D57" s="25"/>
      <c r="E57" s="25"/>
      <c r="F57" s="25"/>
      <c r="G57" s="25"/>
      <c r="H57" s="25"/>
      <c r="I57" s="25"/>
      <c r="J57" s="25"/>
      <c r="K57" s="25"/>
      <c r="L57" s="25"/>
      <c r="M57" s="67"/>
      <c r="N57" s="67"/>
      <c r="O57" s="25"/>
      <c r="P57" s="25"/>
      <c r="Q57" s="25"/>
      <c r="R57" s="25"/>
      <c r="S57" s="25"/>
      <c r="T57" s="25"/>
      <c r="U57" s="25"/>
      <c r="V57" s="25"/>
      <c r="W57" s="25"/>
      <c r="X57" s="25"/>
      <c r="Y57" s="25"/>
      <c r="Z57" s="25"/>
      <c r="AA57" s="25"/>
      <c r="AB57" s="25"/>
    </row>
    <row r="58" spans="1:28">
      <c r="A58" s="91"/>
      <c r="B58" s="68"/>
      <c r="C58" s="25"/>
      <c r="D58" s="25"/>
      <c r="E58" s="25"/>
      <c r="F58" s="25"/>
      <c r="G58" s="25"/>
      <c r="H58" s="25"/>
      <c r="I58" s="25"/>
      <c r="J58" s="25"/>
      <c r="K58" s="25"/>
      <c r="L58" s="25"/>
      <c r="M58" s="107" t="s">
        <v>102</v>
      </c>
      <c r="N58" s="106" t="str">
        <f>IF(OR(N37="大",N41="大",N45="大",N49="大",N53="大"),"大",IF(OR(N37="中",N41="中",N45="中",N49="中",N53="中"),"中",IF(OR(N37="小",N41="小",N45="小",N49="小",N53="小"),"小","無")))</f>
        <v>中</v>
      </c>
      <c r="O58" s="25"/>
      <c r="P58" s="25"/>
      <c r="Q58" s="25"/>
      <c r="R58" s="25"/>
      <c r="S58" s="25"/>
      <c r="T58" s="25"/>
      <c r="U58" s="25"/>
      <c r="V58" s="25"/>
      <c r="W58" s="25"/>
      <c r="X58" s="25"/>
      <c r="Y58" s="25"/>
      <c r="Z58" s="25"/>
      <c r="AA58" s="25"/>
      <c r="AB58" s="25"/>
    </row>
    <row r="59" spans="1:28">
      <c r="A59" s="91"/>
      <c r="B59" s="42"/>
      <c r="C59" s="92" t="s">
        <v>309</v>
      </c>
      <c r="D59" s="25"/>
      <c r="E59" s="25"/>
      <c r="F59" s="25"/>
      <c r="G59" s="25"/>
      <c r="H59" s="25"/>
      <c r="I59" s="25"/>
      <c r="J59" s="25"/>
      <c r="K59" s="25"/>
      <c r="L59" s="25"/>
      <c r="M59" s="25"/>
      <c r="N59" s="25"/>
      <c r="O59" s="25"/>
      <c r="P59" s="25"/>
      <c r="Q59" s="25"/>
      <c r="R59" s="25"/>
      <c r="S59" s="25"/>
      <c r="T59" s="25"/>
      <c r="U59" s="25"/>
      <c r="V59" s="25"/>
      <c r="W59" s="25"/>
      <c r="X59" s="25"/>
      <c r="Y59" s="25"/>
      <c r="Z59" s="25"/>
      <c r="AA59" s="25"/>
      <c r="AB59" s="25"/>
    </row>
    <row r="60" spans="1:28">
      <c r="A60" s="91"/>
      <c r="B60" s="93"/>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row>
    <row r="61" spans="1:28" ht="31.5">
      <c r="A61" s="91"/>
      <c r="B61" s="93"/>
      <c r="C61" s="60" t="s">
        <v>84</v>
      </c>
      <c r="D61" s="60" t="s">
        <v>85</v>
      </c>
      <c r="E61" s="62" t="s">
        <v>86</v>
      </c>
      <c r="F61" s="60" t="s">
        <v>87</v>
      </c>
      <c r="G61" s="60" t="s">
        <v>88</v>
      </c>
      <c r="H61" s="60" t="s">
        <v>277</v>
      </c>
      <c r="I61" s="60" t="s">
        <v>90</v>
      </c>
      <c r="J61" s="62" t="s">
        <v>104</v>
      </c>
      <c r="K61" s="319" t="s">
        <v>92</v>
      </c>
      <c r="L61" s="320"/>
      <c r="M61" s="59" t="s">
        <v>93</v>
      </c>
      <c r="N61" s="60" t="s">
        <v>94</v>
      </c>
      <c r="O61" s="25"/>
      <c r="P61" s="25"/>
      <c r="Q61" s="25"/>
      <c r="R61" s="25"/>
      <c r="S61" s="25"/>
      <c r="T61" s="25"/>
      <c r="U61" s="25"/>
      <c r="V61" s="25"/>
      <c r="W61" s="25"/>
      <c r="X61" s="25"/>
      <c r="Y61" s="25"/>
      <c r="Z61" s="25"/>
      <c r="AA61" s="25"/>
      <c r="AB61" s="25"/>
    </row>
    <row r="62" spans="1:28">
      <c r="A62" s="91"/>
      <c r="B62" s="93"/>
      <c r="C62" s="338" t="s">
        <v>298</v>
      </c>
      <c r="D62" s="360" t="s">
        <v>310</v>
      </c>
      <c r="E62" s="360" t="s">
        <v>280</v>
      </c>
      <c r="F62" s="338" t="s">
        <v>281</v>
      </c>
      <c r="G62" s="360" t="s">
        <v>311</v>
      </c>
      <c r="H62" s="338" t="s">
        <v>283</v>
      </c>
      <c r="I62" s="360" t="s">
        <v>312</v>
      </c>
      <c r="J62" s="363" t="s">
        <v>300</v>
      </c>
      <c r="K62" s="65" t="s">
        <v>286</v>
      </c>
      <c r="L62" s="28" t="s">
        <v>305</v>
      </c>
      <c r="M62" s="131" t="s">
        <v>288</v>
      </c>
      <c r="N62" s="249" t="str">
        <f>IF(OR(M62="大",M63="大",M64="大",M65="大",M62="不明",M63="不明",M64="不明",M65="不明"),"大",IF(OR(M62="中",M63="中",M64="中",M65="中"),"中",IF(OR(M62="小",M63="小",M64="小",M65="小"),"小","無")))</f>
        <v>小</v>
      </c>
      <c r="O62" s="25"/>
      <c r="P62" s="25"/>
      <c r="Q62" s="25"/>
      <c r="R62" s="25"/>
      <c r="S62" s="25"/>
      <c r="T62" s="25"/>
      <c r="U62" s="25"/>
      <c r="V62" s="25"/>
      <c r="W62" s="25"/>
      <c r="X62" s="25"/>
      <c r="Y62" s="25"/>
      <c r="Z62" s="25"/>
      <c r="AA62" s="25"/>
      <c r="AB62" s="25"/>
    </row>
    <row r="63" spans="1:28">
      <c r="A63" s="91"/>
      <c r="B63" s="93"/>
      <c r="C63" s="338"/>
      <c r="D63" s="360"/>
      <c r="E63" s="360"/>
      <c r="F63" s="338"/>
      <c r="G63" s="360"/>
      <c r="H63" s="338"/>
      <c r="I63" s="360"/>
      <c r="J63" s="363"/>
      <c r="K63" s="65" t="s">
        <v>289</v>
      </c>
      <c r="L63" s="28" t="s">
        <v>313</v>
      </c>
      <c r="M63" s="131" t="s">
        <v>314</v>
      </c>
      <c r="N63" s="249"/>
      <c r="O63" s="25"/>
      <c r="P63" s="29"/>
      <c r="Q63" s="25"/>
      <c r="R63" s="25"/>
      <c r="S63" s="25"/>
      <c r="T63" s="25"/>
      <c r="U63" s="25"/>
      <c r="V63" s="25"/>
      <c r="W63" s="25"/>
      <c r="X63" s="25"/>
      <c r="Y63" s="25"/>
      <c r="Z63" s="25"/>
      <c r="AA63" s="25"/>
      <c r="AB63" s="25"/>
    </row>
    <row r="64" spans="1:28">
      <c r="A64" s="91"/>
      <c r="B64" s="93"/>
      <c r="C64" s="338"/>
      <c r="D64" s="360"/>
      <c r="E64" s="360"/>
      <c r="F64" s="338"/>
      <c r="G64" s="360"/>
      <c r="H64" s="338"/>
      <c r="I64" s="360"/>
      <c r="J64" s="363"/>
      <c r="K64" s="65" t="s">
        <v>292</v>
      </c>
      <c r="L64" s="28" t="s">
        <v>305</v>
      </c>
      <c r="M64" s="131" t="s">
        <v>288</v>
      </c>
      <c r="N64" s="249"/>
      <c r="O64" s="25"/>
      <c r="P64" s="25"/>
      <c r="Q64" s="25"/>
      <c r="R64" s="25"/>
      <c r="S64" s="25"/>
      <c r="T64" s="25"/>
      <c r="U64" s="25"/>
      <c r="V64" s="25"/>
      <c r="W64" s="25"/>
      <c r="X64" s="25"/>
      <c r="Y64" s="25"/>
      <c r="Z64" s="25"/>
      <c r="AA64" s="25"/>
      <c r="AB64" s="25"/>
    </row>
    <row r="65" spans="1:28">
      <c r="A65" s="91"/>
      <c r="B65" s="93"/>
      <c r="C65" s="339"/>
      <c r="D65" s="361"/>
      <c r="E65" s="361"/>
      <c r="F65" s="362"/>
      <c r="G65" s="361"/>
      <c r="H65" s="339"/>
      <c r="I65" s="361"/>
      <c r="J65" s="364"/>
      <c r="K65" s="65" t="s">
        <v>294</v>
      </c>
      <c r="L65" s="28" t="s">
        <v>305</v>
      </c>
      <c r="M65" s="131" t="s">
        <v>288</v>
      </c>
      <c r="N65" s="249"/>
      <c r="O65" s="25"/>
      <c r="P65" s="25"/>
      <c r="Q65" s="25"/>
      <c r="R65" s="25"/>
      <c r="S65" s="25"/>
      <c r="T65" s="25"/>
      <c r="U65" s="25"/>
      <c r="V65" s="25"/>
      <c r="W65" s="25"/>
      <c r="X65" s="25"/>
      <c r="Y65" s="25"/>
      <c r="Z65" s="25"/>
      <c r="AA65" s="25"/>
      <c r="AB65" s="25"/>
    </row>
    <row r="66" spans="1:28">
      <c r="A66" s="91"/>
      <c r="B66" s="93"/>
      <c r="C66" s="338" t="s">
        <v>298</v>
      </c>
      <c r="D66" s="360" t="s">
        <v>315</v>
      </c>
      <c r="E66" s="360" t="s">
        <v>280</v>
      </c>
      <c r="F66" s="338" t="s">
        <v>281</v>
      </c>
      <c r="G66" s="360" t="s">
        <v>316</v>
      </c>
      <c r="H66" s="338" t="s">
        <v>295</v>
      </c>
      <c r="I66" s="360" t="s">
        <v>312</v>
      </c>
      <c r="J66" s="363" t="s">
        <v>306</v>
      </c>
      <c r="K66" s="65" t="s">
        <v>286</v>
      </c>
      <c r="L66" s="28" t="s">
        <v>305</v>
      </c>
      <c r="M66" s="131" t="s">
        <v>288</v>
      </c>
      <c r="N66" s="249" t="str">
        <f>IF(OR(M66="大",M67="大",M68="大",M69="大",M66="不明",M67="不明",M68="不明",M69="不明"),"大",IF(OR(M66="中",M67="中",M68="中",M69="中"),"中",IF(OR(M66="小",M67="小",M68="小",M69="小"),"小","無")))</f>
        <v>中</v>
      </c>
      <c r="O66" s="25"/>
      <c r="P66" s="25"/>
      <c r="Q66" s="25"/>
      <c r="R66" s="25"/>
      <c r="S66" s="25"/>
      <c r="T66" s="25"/>
      <c r="U66" s="25"/>
      <c r="V66" s="25"/>
      <c r="W66" s="25"/>
      <c r="X66" s="25"/>
      <c r="Y66" s="25"/>
      <c r="Z66" s="25"/>
      <c r="AA66" s="25"/>
      <c r="AB66" s="25"/>
    </row>
    <row r="67" spans="1:28">
      <c r="A67" s="91"/>
      <c r="B67" s="93"/>
      <c r="C67" s="338"/>
      <c r="D67" s="360"/>
      <c r="E67" s="360"/>
      <c r="F67" s="338"/>
      <c r="G67" s="360"/>
      <c r="H67" s="338"/>
      <c r="I67" s="360"/>
      <c r="J67" s="363"/>
      <c r="K67" s="65" t="s">
        <v>289</v>
      </c>
      <c r="L67" s="28" t="s">
        <v>317</v>
      </c>
      <c r="M67" s="131" t="s">
        <v>291</v>
      </c>
      <c r="N67" s="249"/>
      <c r="O67" s="25"/>
      <c r="P67" s="25"/>
      <c r="Q67" s="25"/>
      <c r="R67" s="25"/>
      <c r="S67" s="25"/>
      <c r="T67" s="25"/>
      <c r="U67" s="25"/>
      <c r="V67" s="25"/>
      <c r="W67" s="25"/>
      <c r="X67" s="25"/>
      <c r="Y67" s="25"/>
      <c r="Z67" s="25"/>
      <c r="AA67" s="25"/>
      <c r="AB67" s="25"/>
    </row>
    <row r="68" spans="1:28">
      <c r="A68" s="91"/>
      <c r="B68" s="93"/>
      <c r="C68" s="338"/>
      <c r="D68" s="360"/>
      <c r="E68" s="360"/>
      <c r="F68" s="338"/>
      <c r="G68" s="360"/>
      <c r="H68" s="338"/>
      <c r="I68" s="360"/>
      <c r="J68" s="363"/>
      <c r="K68" s="65" t="s">
        <v>292</v>
      </c>
      <c r="L68" s="28" t="s">
        <v>293</v>
      </c>
      <c r="M68" s="131" t="s">
        <v>291</v>
      </c>
      <c r="N68" s="249"/>
      <c r="O68" s="25"/>
      <c r="P68" s="25"/>
      <c r="Q68" s="25"/>
      <c r="R68" s="25"/>
      <c r="S68" s="25"/>
      <c r="T68" s="25"/>
      <c r="U68" s="25"/>
      <c r="V68" s="25"/>
      <c r="W68" s="25"/>
      <c r="X68" s="25"/>
      <c r="Y68" s="25"/>
      <c r="Z68" s="25"/>
      <c r="AA68" s="25"/>
      <c r="AB68" s="25"/>
    </row>
    <row r="69" spans="1:28">
      <c r="A69" s="91"/>
      <c r="B69" s="93"/>
      <c r="C69" s="339"/>
      <c r="D69" s="361"/>
      <c r="E69" s="361"/>
      <c r="F69" s="362"/>
      <c r="G69" s="361"/>
      <c r="H69" s="339"/>
      <c r="I69" s="361"/>
      <c r="J69" s="364"/>
      <c r="K69" s="65" t="s">
        <v>294</v>
      </c>
      <c r="L69" s="26" t="s">
        <v>305</v>
      </c>
      <c r="M69" s="131" t="s">
        <v>288</v>
      </c>
      <c r="N69" s="249"/>
      <c r="O69" s="25"/>
      <c r="P69" s="25"/>
      <c r="Q69" s="25"/>
      <c r="R69" s="25"/>
      <c r="S69" s="25"/>
      <c r="T69" s="25"/>
      <c r="U69" s="25"/>
      <c r="V69" s="25"/>
      <c r="W69" s="25"/>
      <c r="X69" s="25"/>
      <c r="Y69" s="25"/>
      <c r="Z69" s="25"/>
      <c r="AA69" s="25"/>
      <c r="AB69" s="25"/>
    </row>
    <row r="70" spans="1:28">
      <c r="A70" s="91"/>
      <c r="B70" s="93"/>
      <c r="C70" s="338" t="s">
        <v>298</v>
      </c>
      <c r="D70" s="360" t="s">
        <v>315</v>
      </c>
      <c r="E70" s="360" t="s">
        <v>280</v>
      </c>
      <c r="F70" s="338" t="s">
        <v>281</v>
      </c>
      <c r="G70" s="360" t="s">
        <v>316</v>
      </c>
      <c r="H70" s="338" t="s">
        <v>298</v>
      </c>
      <c r="I70" s="360" t="s">
        <v>312</v>
      </c>
      <c r="J70" s="363" t="s">
        <v>308</v>
      </c>
      <c r="K70" s="65" t="s">
        <v>286</v>
      </c>
      <c r="L70" s="28" t="s">
        <v>287</v>
      </c>
      <c r="M70" s="131" t="s">
        <v>288</v>
      </c>
      <c r="N70" s="249" t="str">
        <f>IF(OR(M70="大",M71="大",M72="大",M73="大",M70="不明",M71="不明",M72="不明",M73="不明"),"大",IF(OR(M70="中",M71="中",M72="中",M73="中"),"中",IF(OR(M70="小",M71="小",M72="小",M73="小"),"小","無")))</f>
        <v>中</v>
      </c>
      <c r="O70" s="25"/>
      <c r="P70" s="25"/>
      <c r="Q70" s="25"/>
      <c r="R70" s="25"/>
      <c r="S70" s="25"/>
      <c r="T70" s="25"/>
      <c r="U70" s="25"/>
      <c r="V70" s="25"/>
      <c r="W70" s="25"/>
      <c r="X70" s="25"/>
      <c r="Y70" s="25"/>
      <c r="Z70" s="25"/>
      <c r="AA70" s="25"/>
      <c r="AB70" s="25"/>
    </row>
    <row r="71" spans="1:28">
      <c r="A71" s="91"/>
      <c r="B71" s="93"/>
      <c r="C71" s="338"/>
      <c r="D71" s="360"/>
      <c r="E71" s="360"/>
      <c r="F71" s="338"/>
      <c r="G71" s="360"/>
      <c r="H71" s="338"/>
      <c r="I71" s="360"/>
      <c r="J71" s="363"/>
      <c r="K71" s="65" t="s">
        <v>289</v>
      </c>
      <c r="L71" s="28" t="s">
        <v>297</v>
      </c>
      <c r="M71" s="131" t="s">
        <v>291</v>
      </c>
      <c r="N71" s="249"/>
      <c r="O71" s="25"/>
      <c r="P71" s="25"/>
      <c r="Q71" s="25"/>
      <c r="R71" s="25"/>
      <c r="S71" s="25"/>
      <c r="T71" s="25"/>
      <c r="U71" s="25"/>
      <c r="V71" s="25"/>
      <c r="W71" s="25"/>
      <c r="X71" s="25"/>
      <c r="Y71" s="25"/>
      <c r="Z71" s="25"/>
      <c r="AA71" s="25"/>
      <c r="AB71" s="25"/>
    </row>
    <row r="72" spans="1:28">
      <c r="A72" s="91"/>
      <c r="B72" s="93"/>
      <c r="C72" s="338"/>
      <c r="D72" s="360"/>
      <c r="E72" s="360"/>
      <c r="F72" s="338"/>
      <c r="G72" s="360"/>
      <c r="H72" s="338"/>
      <c r="I72" s="360"/>
      <c r="J72" s="363"/>
      <c r="K72" s="65" t="s">
        <v>292</v>
      </c>
      <c r="L72" s="28" t="s">
        <v>293</v>
      </c>
      <c r="M72" s="131" t="s">
        <v>291</v>
      </c>
      <c r="N72" s="249"/>
      <c r="O72" s="25"/>
      <c r="P72" s="25"/>
      <c r="Q72" s="25"/>
      <c r="R72" s="25"/>
      <c r="S72" s="25"/>
      <c r="T72" s="25"/>
      <c r="U72" s="25"/>
      <c r="V72" s="25"/>
      <c r="W72" s="25"/>
      <c r="X72" s="25"/>
      <c r="Y72" s="25"/>
      <c r="Z72" s="25"/>
      <c r="AA72" s="25"/>
      <c r="AB72" s="25"/>
    </row>
    <row r="73" spans="1:28">
      <c r="A73" s="91"/>
      <c r="B73" s="93"/>
      <c r="C73" s="339"/>
      <c r="D73" s="361"/>
      <c r="E73" s="361"/>
      <c r="F73" s="362"/>
      <c r="G73" s="361"/>
      <c r="H73" s="339"/>
      <c r="I73" s="361"/>
      <c r="J73" s="364"/>
      <c r="K73" s="65" t="s">
        <v>294</v>
      </c>
      <c r="L73" s="28" t="s">
        <v>287</v>
      </c>
      <c r="M73" s="131" t="s">
        <v>288</v>
      </c>
      <c r="N73" s="249"/>
      <c r="O73" s="25"/>
      <c r="P73" s="25"/>
      <c r="Q73" s="25"/>
      <c r="R73" s="25"/>
      <c r="S73" s="25"/>
      <c r="T73" s="25"/>
      <c r="U73" s="25"/>
      <c r="V73" s="25"/>
      <c r="W73" s="25"/>
      <c r="X73" s="25"/>
      <c r="Y73" s="25"/>
      <c r="Z73" s="25"/>
      <c r="AA73" s="25"/>
      <c r="AB73" s="25"/>
    </row>
    <row r="74" spans="1:28">
      <c r="A74" s="91"/>
      <c r="B74" s="93"/>
      <c r="C74" s="338" t="s">
        <v>298</v>
      </c>
      <c r="D74" s="360" t="s">
        <v>315</v>
      </c>
      <c r="E74" s="360" t="s">
        <v>280</v>
      </c>
      <c r="F74" s="338" t="s">
        <v>281</v>
      </c>
      <c r="G74" s="360" t="s">
        <v>316</v>
      </c>
      <c r="H74" s="338" t="s">
        <v>283</v>
      </c>
      <c r="I74" s="360" t="s">
        <v>312</v>
      </c>
      <c r="J74" s="363" t="s">
        <v>300</v>
      </c>
      <c r="K74" s="65" t="s">
        <v>286</v>
      </c>
      <c r="L74" s="28" t="s">
        <v>305</v>
      </c>
      <c r="M74" s="131" t="s">
        <v>288</v>
      </c>
      <c r="N74" s="249" t="str">
        <f>IF(OR(M74="大",M75="大",M76="大",M77="大",M74="不明",M75="不明",M76="不明",M77="不明"),"大",IF(OR(M74="中",M75="中",M76="中",M77="中"),"中",IF(OR(M74="小",M75="小",M76="小",M77="小"),"小","無")))</f>
        <v>小</v>
      </c>
      <c r="O74" s="25"/>
      <c r="P74" s="25"/>
      <c r="Q74" s="25"/>
      <c r="R74" s="25"/>
      <c r="S74" s="25"/>
      <c r="T74" s="25"/>
      <c r="U74" s="25"/>
      <c r="V74" s="25"/>
      <c r="W74" s="25"/>
      <c r="X74" s="25"/>
      <c r="Y74" s="25"/>
      <c r="Z74" s="25"/>
      <c r="AA74" s="25"/>
      <c r="AB74" s="25"/>
    </row>
    <row r="75" spans="1:28">
      <c r="A75" s="91"/>
      <c r="B75" s="93"/>
      <c r="C75" s="338"/>
      <c r="D75" s="360"/>
      <c r="E75" s="360"/>
      <c r="F75" s="338"/>
      <c r="G75" s="360"/>
      <c r="H75" s="338"/>
      <c r="I75" s="360"/>
      <c r="J75" s="363"/>
      <c r="K75" s="65" t="s">
        <v>289</v>
      </c>
      <c r="L75" s="28" t="s">
        <v>313</v>
      </c>
      <c r="M75" s="131" t="s">
        <v>314</v>
      </c>
      <c r="N75" s="249"/>
      <c r="O75" s="25"/>
      <c r="P75" s="29"/>
      <c r="Q75" s="25"/>
      <c r="R75" s="25"/>
      <c r="S75" s="25"/>
      <c r="T75" s="25"/>
      <c r="U75" s="25"/>
      <c r="V75" s="25"/>
      <c r="W75" s="25"/>
      <c r="X75" s="25"/>
      <c r="Y75" s="25"/>
      <c r="Z75" s="25"/>
      <c r="AA75" s="25"/>
      <c r="AB75" s="25"/>
    </row>
    <row r="76" spans="1:28">
      <c r="A76" s="91"/>
      <c r="B76" s="93"/>
      <c r="C76" s="338"/>
      <c r="D76" s="360"/>
      <c r="E76" s="360"/>
      <c r="F76" s="338"/>
      <c r="G76" s="360"/>
      <c r="H76" s="338"/>
      <c r="I76" s="360"/>
      <c r="J76" s="363"/>
      <c r="K76" s="65" t="s">
        <v>292</v>
      </c>
      <c r="L76" s="28" t="s">
        <v>305</v>
      </c>
      <c r="M76" s="131" t="s">
        <v>288</v>
      </c>
      <c r="N76" s="249"/>
      <c r="O76" s="25"/>
      <c r="P76" s="25"/>
      <c r="Q76" s="25"/>
      <c r="R76" s="25"/>
      <c r="S76" s="25"/>
      <c r="T76" s="25"/>
      <c r="U76" s="25"/>
      <c r="V76" s="25"/>
      <c r="W76" s="25"/>
      <c r="X76" s="25"/>
      <c r="Y76" s="25"/>
      <c r="Z76" s="25"/>
      <c r="AA76" s="25"/>
      <c r="AB76" s="25"/>
    </row>
    <row r="77" spans="1:28">
      <c r="A77" s="91"/>
      <c r="B77" s="93"/>
      <c r="C77" s="339"/>
      <c r="D77" s="361"/>
      <c r="E77" s="361"/>
      <c r="F77" s="362"/>
      <c r="G77" s="361"/>
      <c r="H77" s="339"/>
      <c r="I77" s="361"/>
      <c r="J77" s="364"/>
      <c r="K77" s="65" t="s">
        <v>294</v>
      </c>
      <c r="L77" s="28" t="s">
        <v>305</v>
      </c>
      <c r="M77" s="131" t="s">
        <v>288</v>
      </c>
      <c r="N77" s="249"/>
      <c r="O77" s="25"/>
      <c r="P77" s="25"/>
      <c r="Q77" s="25"/>
      <c r="R77" s="25"/>
      <c r="S77" s="25"/>
      <c r="T77" s="25"/>
      <c r="U77" s="25"/>
      <c r="V77" s="25"/>
      <c r="W77" s="25"/>
      <c r="X77" s="25"/>
      <c r="Y77" s="25"/>
      <c r="Z77" s="25"/>
      <c r="AA77" s="25"/>
      <c r="AB77" s="25"/>
    </row>
    <row r="78" spans="1:28">
      <c r="A78" s="91"/>
      <c r="B78" s="93"/>
      <c r="C78" s="338" t="s">
        <v>298</v>
      </c>
      <c r="D78" s="360" t="s">
        <v>315</v>
      </c>
      <c r="E78" s="360" t="s">
        <v>280</v>
      </c>
      <c r="F78" s="338" t="s">
        <v>281</v>
      </c>
      <c r="G78" s="360" t="s">
        <v>316</v>
      </c>
      <c r="H78" s="338" t="s">
        <v>287</v>
      </c>
      <c r="I78" s="360" t="s">
        <v>312</v>
      </c>
      <c r="J78" s="363" t="s">
        <v>287</v>
      </c>
      <c r="K78" s="65" t="s">
        <v>286</v>
      </c>
      <c r="L78" s="26" t="s">
        <v>287</v>
      </c>
      <c r="M78" s="131" t="s">
        <v>288</v>
      </c>
      <c r="N78" s="249" t="str">
        <f>IF(OR(M78="大",M79="大",M80="大",M81="大",M78="不明",M79="不明",M80="不明",M81="不明"),"大",IF(OR(M78="中",M79="中",M80="中",M81="中"),"中",IF(OR(M78="小",M79="小",M80="小",M81="小"),"小","無")))</f>
        <v>無</v>
      </c>
      <c r="O78" s="25"/>
      <c r="P78" s="25"/>
      <c r="Q78" s="25"/>
      <c r="R78" s="25"/>
      <c r="S78" s="25"/>
      <c r="T78" s="25"/>
      <c r="U78" s="25"/>
      <c r="V78" s="25"/>
      <c r="W78" s="25"/>
      <c r="X78" s="25"/>
      <c r="Y78" s="25"/>
      <c r="Z78" s="25"/>
      <c r="AA78" s="25"/>
      <c r="AB78" s="25"/>
    </row>
    <row r="79" spans="1:28">
      <c r="A79" s="91"/>
      <c r="B79" s="93"/>
      <c r="C79" s="338"/>
      <c r="D79" s="360"/>
      <c r="E79" s="360"/>
      <c r="F79" s="338"/>
      <c r="G79" s="360"/>
      <c r="H79" s="338"/>
      <c r="I79" s="360"/>
      <c r="J79" s="363"/>
      <c r="K79" s="65" t="s">
        <v>289</v>
      </c>
      <c r="L79" s="26" t="s">
        <v>287</v>
      </c>
      <c r="M79" s="131" t="s">
        <v>288</v>
      </c>
      <c r="N79" s="249"/>
      <c r="O79" s="25"/>
      <c r="P79" s="25"/>
      <c r="Q79" s="25"/>
      <c r="R79" s="25"/>
      <c r="S79" s="25"/>
      <c r="T79" s="25"/>
      <c r="U79" s="25"/>
      <c r="V79" s="25"/>
      <c r="W79" s="25"/>
      <c r="X79" s="25"/>
      <c r="Y79" s="25"/>
      <c r="Z79" s="25"/>
      <c r="AA79" s="25"/>
      <c r="AB79" s="25"/>
    </row>
    <row r="80" spans="1:28">
      <c r="A80" s="91"/>
      <c r="B80" s="93"/>
      <c r="C80" s="338"/>
      <c r="D80" s="360"/>
      <c r="E80" s="360"/>
      <c r="F80" s="338"/>
      <c r="G80" s="360"/>
      <c r="H80" s="338"/>
      <c r="I80" s="360"/>
      <c r="J80" s="363"/>
      <c r="K80" s="65" t="s">
        <v>292</v>
      </c>
      <c r="L80" s="26" t="s">
        <v>287</v>
      </c>
      <c r="M80" s="131" t="s">
        <v>288</v>
      </c>
      <c r="N80" s="249"/>
      <c r="O80" s="25"/>
      <c r="P80" s="25"/>
      <c r="Q80" s="25"/>
      <c r="R80" s="25"/>
      <c r="S80" s="25"/>
      <c r="T80" s="25"/>
      <c r="U80" s="25"/>
      <c r="V80" s="25"/>
      <c r="W80" s="25"/>
      <c r="X80" s="25"/>
      <c r="Y80" s="25"/>
      <c r="Z80" s="25"/>
      <c r="AA80" s="25"/>
      <c r="AB80" s="25"/>
    </row>
    <row r="81" spans="1:28">
      <c r="A81" s="91"/>
      <c r="B81" s="93"/>
      <c r="C81" s="339"/>
      <c r="D81" s="361"/>
      <c r="E81" s="361"/>
      <c r="F81" s="362"/>
      <c r="G81" s="361"/>
      <c r="H81" s="339"/>
      <c r="I81" s="361"/>
      <c r="J81" s="368"/>
      <c r="K81" s="65" t="s">
        <v>294</v>
      </c>
      <c r="L81" s="26" t="s">
        <v>287</v>
      </c>
      <c r="M81" s="131" t="s">
        <v>288</v>
      </c>
      <c r="N81" s="249"/>
      <c r="O81" s="25"/>
      <c r="P81" s="25"/>
      <c r="Q81" s="25"/>
      <c r="R81" s="25"/>
      <c r="S81" s="25"/>
      <c r="T81" s="25"/>
      <c r="U81" s="25"/>
      <c r="V81" s="25"/>
      <c r="W81" s="25"/>
      <c r="X81" s="25"/>
      <c r="Y81" s="25"/>
      <c r="Z81" s="25"/>
      <c r="AA81" s="25"/>
      <c r="AB81" s="25"/>
    </row>
    <row r="82" spans="1:28">
      <c r="A82" s="25"/>
      <c r="B82" s="68"/>
      <c r="C82" s="25"/>
      <c r="D82" s="25"/>
      <c r="E82" s="25"/>
      <c r="F82" s="25"/>
      <c r="G82" s="25"/>
      <c r="H82" s="25"/>
      <c r="I82" s="25"/>
      <c r="J82" s="25"/>
      <c r="K82" s="25"/>
      <c r="L82" s="25"/>
      <c r="M82" s="67"/>
      <c r="N82" s="67"/>
      <c r="O82" s="25"/>
      <c r="P82" s="25"/>
      <c r="Q82" s="25"/>
      <c r="R82" s="25"/>
      <c r="S82" s="25"/>
      <c r="T82" s="25"/>
      <c r="U82" s="25"/>
      <c r="V82" s="25"/>
      <c r="W82" s="25"/>
      <c r="X82" s="25"/>
      <c r="Y82" s="25"/>
      <c r="Z82" s="25"/>
      <c r="AA82" s="25"/>
      <c r="AB82" s="25"/>
    </row>
    <row r="83" spans="1:28">
      <c r="M83" s="107" t="s">
        <v>102</v>
      </c>
      <c r="N83" s="106" t="str">
        <f>IF(OR(N62="大",N66="大",N70="大",N74="大",N78="大"),"大",IF(OR(N62="中",N66="中",N70="中",N74="中",N78="中"),"中",IF(OR(N62="小",N66="小",N70="小",N74="小",N78="小"),"小","無")))</f>
        <v>中</v>
      </c>
    </row>
    <row r="84" spans="1:28">
      <c r="C84" s="10" t="s">
        <v>262</v>
      </c>
    </row>
    <row r="85" spans="1:28" ht="17.25" thickBot="1">
      <c r="A85" s="30"/>
      <c r="B85" s="69"/>
      <c r="C85" s="30"/>
      <c r="D85" s="30"/>
      <c r="E85" s="30"/>
      <c r="F85" s="30"/>
      <c r="G85" s="30"/>
      <c r="H85" s="30"/>
      <c r="I85" s="30"/>
      <c r="J85" s="30"/>
      <c r="K85" s="30"/>
      <c r="L85" s="30"/>
      <c r="M85" s="30"/>
      <c r="N85" s="30"/>
      <c r="O85" s="30"/>
      <c r="P85" s="30"/>
      <c r="Q85" s="30"/>
    </row>
    <row r="86" spans="1:28" ht="19.5">
      <c r="A86" s="52" t="s">
        <v>318</v>
      </c>
      <c r="B86" s="94"/>
      <c r="C86" s="51"/>
      <c r="D86" s="51"/>
      <c r="E86" s="51"/>
    </row>
    <row r="87" spans="1:28" ht="19.5">
      <c r="A87" s="52"/>
    </row>
    <row r="88" spans="1:28">
      <c r="A88" s="51"/>
      <c r="C88" s="37" t="s">
        <v>319</v>
      </c>
    </row>
    <row r="89" spans="1:28">
      <c r="A89" s="51"/>
      <c r="C89" s="37"/>
    </row>
    <row r="90" spans="1:28">
      <c r="A90" s="51"/>
      <c r="D90" s="6" t="s">
        <v>320</v>
      </c>
      <c r="E90" s="7" t="s">
        <v>266</v>
      </c>
      <c r="F90" s="6" t="s">
        <v>321</v>
      </c>
      <c r="G90" s="7" t="s">
        <v>268</v>
      </c>
      <c r="H90" s="6" t="s">
        <v>322</v>
      </c>
      <c r="I90" s="7" t="s">
        <v>323</v>
      </c>
      <c r="J90" s="7" t="s">
        <v>324</v>
      </c>
      <c r="K90" s="6" t="s">
        <v>325</v>
      </c>
      <c r="L90" s="7" t="s">
        <v>326</v>
      </c>
      <c r="M90" s="6" t="s">
        <v>327</v>
      </c>
      <c r="N90" s="7" t="s">
        <v>275</v>
      </c>
    </row>
    <row r="91" spans="1:28">
      <c r="A91" s="51"/>
    </row>
    <row r="92" spans="1:28">
      <c r="A92" s="51"/>
      <c r="B92" s="42"/>
      <c r="C92" s="54" t="s">
        <v>328</v>
      </c>
    </row>
    <row r="93" spans="1:28">
      <c r="A93" s="51"/>
      <c r="B93" s="95"/>
    </row>
    <row r="94" spans="1:28" ht="31.5">
      <c r="A94" s="51"/>
      <c r="B94" s="95"/>
      <c r="C94" s="60" t="s">
        <v>84</v>
      </c>
      <c r="D94" s="60" t="s">
        <v>85</v>
      </c>
      <c r="E94" s="62" t="s">
        <v>86</v>
      </c>
      <c r="F94" s="60" t="s">
        <v>87</v>
      </c>
      <c r="G94" s="60" t="s">
        <v>88</v>
      </c>
      <c r="H94" s="60" t="s">
        <v>277</v>
      </c>
      <c r="I94" s="60" t="s">
        <v>90</v>
      </c>
      <c r="J94" s="62" t="s">
        <v>104</v>
      </c>
      <c r="K94" s="319" t="s">
        <v>92</v>
      </c>
      <c r="L94" s="320"/>
      <c r="M94" s="59" t="s">
        <v>93</v>
      </c>
      <c r="N94" s="60" t="s">
        <v>94</v>
      </c>
    </row>
    <row r="95" spans="1:28">
      <c r="A95" s="51"/>
      <c r="B95" s="95"/>
      <c r="C95" s="261" t="s">
        <v>329</v>
      </c>
      <c r="D95" s="248" t="s">
        <v>95</v>
      </c>
      <c r="E95" s="337" t="s">
        <v>96</v>
      </c>
      <c r="F95" s="261" t="s">
        <v>330</v>
      </c>
      <c r="G95" s="337" t="s">
        <v>97</v>
      </c>
      <c r="H95" s="250" t="s">
        <v>331</v>
      </c>
      <c r="I95" s="261" t="s">
        <v>332</v>
      </c>
      <c r="J95" s="345" t="s">
        <v>333</v>
      </c>
      <c r="K95" s="66" t="s">
        <v>98</v>
      </c>
      <c r="L95" s="21" t="s">
        <v>334</v>
      </c>
      <c r="M95" s="131" t="s">
        <v>288</v>
      </c>
      <c r="N95" s="249" t="str">
        <f>IF(OR(M95="大",M96="大",M97="大",M98="大",M95="不明",M96="不明",M97="不明",M98="不明"),"大",IF(OR(M95="中",M96="中",M97="中",M98="中"),"中",IF(OR(M95="小",M96="小",M97="小",M98="小"),"小","無")))</f>
        <v>中</v>
      </c>
      <c r="P95" s="12"/>
    </row>
    <row r="96" spans="1:28">
      <c r="A96" s="51"/>
      <c r="B96" s="95"/>
      <c r="C96" s="261"/>
      <c r="D96" s="248"/>
      <c r="E96" s="337"/>
      <c r="F96" s="261"/>
      <c r="G96" s="337"/>
      <c r="H96" s="254"/>
      <c r="I96" s="261"/>
      <c r="J96" s="346"/>
      <c r="K96" s="66" t="s">
        <v>99</v>
      </c>
      <c r="L96" s="21" t="s">
        <v>335</v>
      </c>
      <c r="M96" s="131" t="s">
        <v>291</v>
      </c>
      <c r="N96" s="249"/>
      <c r="P96" s="12"/>
    </row>
    <row r="97" spans="1:16">
      <c r="A97" s="51"/>
      <c r="B97" s="95"/>
      <c r="C97" s="261"/>
      <c r="D97" s="248"/>
      <c r="E97" s="337"/>
      <c r="F97" s="261"/>
      <c r="G97" s="337"/>
      <c r="H97" s="254"/>
      <c r="I97" s="261"/>
      <c r="J97" s="346"/>
      <c r="K97" s="66" t="s">
        <v>100</v>
      </c>
      <c r="L97" s="21" t="s">
        <v>334</v>
      </c>
      <c r="M97" s="131" t="s">
        <v>288</v>
      </c>
      <c r="N97" s="249"/>
      <c r="P97" s="12"/>
    </row>
    <row r="98" spans="1:16">
      <c r="A98" s="51"/>
      <c r="B98" s="95"/>
      <c r="C98" s="261"/>
      <c r="D98" s="248"/>
      <c r="E98" s="337"/>
      <c r="F98" s="261"/>
      <c r="G98" s="337"/>
      <c r="H98" s="255"/>
      <c r="I98" s="261"/>
      <c r="J98" s="347"/>
      <c r="K98" s="66" t="s">
        <v>101</v>
      </c>
      <c r="L98" s="21" t="s">
        <v>334</v>
      </c>
      <c r="M98" s="131" t="s">
        <v>288</v>
      </c>
      <c r="N98" s="249"/>
      <c r="P98" s="12"/>
    </row>
    <row r="99" spans="1:16">
      <c r="A99" s="51"/>
      <c r="B99" s="95"/>
      <c r="C99" s="261" t="s">
        <v>329</v>
      </c>
      <c r="D99" s="248" t="s">
        <v>95</v>
      </c>
      <c r="E99" s="337" t="s">
        <v>96</v>
      </c>
      <c r="F99" s="261" t="s">
        <v>330</v>
      </c>
      <c r="G99" s="337" t="s">
        <v>97</v>
      </c>
      <c r="H99" s="250" t="s">
        <v>336</v>
      </c>
      <c r="I99" s="261" t="s">
        <v>332</v>
      </c>
      <c r="J99" s="340" t="s">
        <v>337</v>
      </c>
      <c r="K99" s="66" t="s">
        <v>98</v>
      </c>
      <c r="L99" s="21" t="s">
        <v>334</v>
      </c>
      <c r="M99" s="131" t="s">
        <v>288</v>
      </c>
      <c r="N99" s="249" t="str">
        <f>IF(OR(M99="大",M100="大",M101="大",M102="大",M99="不明",M100="不明",M101="不明",M102="不明"),"大",IF(OR(M99="中",M100="中",M101="中",M102="中"),"中",IF(OR(M99="小",M100="小",M101="小",M102="小"),"小","無")))</f>
        <v>大</v>
      </c>
      <c r="P99" s="12"/>
    </row>
    <row r="100" spans="1:16">
      <c r="A100" s="51"/>
      <c r="B100" s="95"/>
      <c r="C100" s="261"/>
      <c r="D100" s="248"/>
      <c r="E100" s="337"/>
      <c r="F100" s="261"/>
      <c r="G100" s="337"/>
      <c r="H100" s="254"/>
      <c r="I100" s="261"/>
      <c r="J100" s="340"/>
      <c r="K100" s="66" t="s">
        <v>99</v>
      </c>
      <c r="L100" s="21" t="s">
        <v>338</v>
      </c>
      <c r="M100" s="131" t="s">
        <v>339</v>
      </c>
      <c r="N100" s="249"/>
      <c r="P100" s="12"/>
    </row>
    <row r="101" spans="1:16">
      <c r="A101" s="51"/>
      <c r="B101" s="95"/>
      <c r="C101" s="261"/>
      <c r="D101" s="248"/>
      <c r="E101" s="337"/>
      <c r="F101" s="261"/>
      <c r="G101" s="337"/>
      <c r="H101" s="254"/>
      <c r="I101" s="261"/>
      <c r="J101" s="340"/>
      <c r="K101" s="66" t="s">
        <v>100</v>
      </c>
      <c r="L101" s="21" t="s">
        <v>340</v>
      </c>
      <c r="M101" s="131" t="s">
        <v>339</v>
      </c>
      <c r="N101" s="249"/>
      <c r="P101" s="12"/>
    </row>
    <row r="102" spans="1:16">
      <c r="A102" s="51"/>
      <c r="B102" s="95"/>
      <c r="C102" s="261"/>
      <c r="D102" s="248"/>
      <c r="E102" s="337"/>
      <c r="F102" s="261"/>
      <c r="G102" s="337"/>
      <c r="H102" s="255"/>
      <c r="I102" s="261"/>
      <c r="J102" s="340"/>
      <c r="K102" s="66" t="s">
        <v>101</v>
      </c>
      <c r="L102" s="21" t="s">
        <v>334</v>
      </c>
      <c r="M102" s="131" t="s">
        <v>288</v>
      </c>
      <c r="N102" s="249"/>
      <c r="P102" s="12"/>
    </row>
    <row r="103" spans="1:16">
      <c r="A103" s="51"/>
      <c r="B103" s="95"/>
      <c r="C103" s="261" t="s">
        <v>329</v>
      </c>
      <c r="D103" s="248" t="s">
        <v>95</v>
      </c>
      <c r="E103" s="337" t="s">
        <v>96</v>
      </c>
      <c r="F103" s="261" t="s">
        <v>330</v>
      </c>
      <c r="G103" s="337" t="s">
        <v>97</v>
      </c>
      <c r="H103" s="250" t="s">
        <v>341</v>
      </c>
      <c r="I103" s="261" t="s">
        <v>332</v>
      </c>
      <c r="J103" s="340" t="s">
        <v>342</v>
      </c>
      <c r="K103" s="66" t="s">
        <v>98</v>
      </c>
      <c r="L103" s="21" t="s">
        <v>334</v>
      </c>
      <c r="M103" s="131" t="s">
        <v>288</v>
      </c>
      <c r="N103" s="249" t="str">
        <f>IF(OR(M103="大",M104="大",M105="大",M106="大",M103="不明",M104="不明",M105="不明",M106="不明"),"大",IF(OR(M103="中",M104="中",M105="中",M106="中"),"中",IF(OR(M103="小",M104="小",M105="小",M106="小"),"小","無")))</f>
        <v>大</v>
      </c>
      <c r="P103" s="12"/>
    </row>
    <row r="104" spans="1:16">
      <c r="A104" s="51"/>
      <c r="B104" s="95"/>
      <c r="C104" s="261"/>
      <c r="D104" s="248"/>
      <c r="E104" s="337"/>
      <c r="F104" s="261"/>
      <c r="G104" s="337"/>
      <c r="H104" s="254"/>
      <c r="I104" s="261"/>
      <c r="J104" s="340"/>
      <c r="K104" s="66" t="s">
        <v>99</v>
      </c>
      <c r="L104" s="21" t="s">
        <v>338</v>
      </c>
      <c r="M104" s="131" t="s">
        <v>339</v>
      </c>
      <c r="N104" s="249"/>
      <c r="P104" s="12"/>
    </row>
    <row r="105" spans="1:16">
      <c r="A105" s="51"/>
      <c r="B105" s="95"/>
      <c r="C105" s="261"/>
      <c r="D105" s="248"/>
      <c r="E105" s="337"/>
      <c r="F105" s="261"/>
      <c r="G105" s="337"/>
      <c r="H105" s="254"/>
      <c r="I105" s="261"/>
      <c r="J105" s="340"/>
      <c r="K105" s="66" t="s">
        <v>100</v>
      </c>
      <c r="L105" s="21" t="s">
        <v>340</v>
      </c>
      <c r="M105" s="131" t="s">
        <v>339</v>
      </c>
      <c r="N105" s="249"/>
      <c r="P105" s="12"/>
    </row>
    <row r="106" spans="1:16">
      <c r="A106" s="51"/>
      <c r="B106" s="95"/>
      <c r="C106" s="261"/>
      <c r="D106" s="248"/>
      <c r="E106" s="337"/>
      <c r="F106" s="261"/>
      <c r="G106" s="337"/>
      <c r="H106" s="255"/>
      <c r="I106" s="261"/>
      <c r="J106" s="340"/>
      <c r="K106" s="66" t="s">
        <v>101</v>
      </c>
      <c r="L106" s="21" t="s">
        <v>334</v>
      </c>
      <c r="M106" s="131" t="s">
        <v>288</v>
      </c>
      <c r="N106" s="249"/>
      <c r="P106" s="12"/>
    </row>
    <row r="107" spans="1:16">
      <c r="A107" s="51"/>
      <c r="B107" s="95"/>
      <c r="C107" s="261" t="s">
        <v>329</v>
      </c>
      <c r="D107" s="248" t="s">
        <v>95</v>
      </c>
      <c r="E107" s="337" t="s">
        <v>96</v>
      </c>
      <c r="F107" s="261" t="s">
        <v>330</v>
      </c>
      <c r="G107" s="337" t="s">
        <v>97</v>
      </c>
      <c r="H107" s="338" t="s">
        <v>343</v>
      </c>
      <c r="I107" s="261" t="s">
        <v>332</v>
      </c>
      <c r="J107" s="340" t="s">
        <v>287</v>
      </c>
      <c r="K107" s="66" t="s">
        <v>98</v>
      </c>
      <c r="L107" s="26" t="s">
        <v>287</v>
      </c>
      <c r="M107" s="131" t="s">
        <v>288</v>
      </c>
      <c r="N107" s="249" t="str">
        <f>IF(OR(M107="大",M108="大",M109="大",M110="大",M107="不明",M108="不明",M109="不明",M110="不明"),"大",IF(OR(M107="中",M108="中",M109="中",M110="中"),"中",IF(OR(M107="小",M108="小",M109="小",M110="小"),"小","無")))</f>
        <v>無</v>
      </c>
      <c r="P107" s="12"/>
    </row>
    <row r="108" spans="1:16">
      <c r="A108" s="51"/>
      <c r="B108" s="95"/>
      <c r="C108" s="261"/>
      <c r="D108" s="248"/>
      <c r="E108" s="337"/>
      <c r="F108" s="261"/>
      <c r="G108" s="337"/>
      <c r="H108" s="338"/>
      <c r="I108" s="261"/>
      <c r="J108" s="340"/>
      <c r="K108" s="66" t="s">
        <v>99</v>
      </c>
      <c r="L108" s="26" t="s">
        <v>287</v>
      </c>
      <c r="M108" s="131" t="s">
        <v>288</v>
      </c>
      <c r="N108" s="249"/>
      <c r="P108" s="12"/>
    </row>
    <row r="109" spans="1:16">
      <c r="A109" s="51"/>
      <c r="B109" s="95"/>
      <c r="C109" s="261"/>
      <c r="D109" s="248"/>
      <c r="E109" s="337"/>
      <c r="F109" s="261"/>
      <c r="G109" s="337"/>
      <c r="H109" s="338"/>
      <c r="I109" s="261"/>
      <c r="J109" s="340"/>
      <c r="K109" s="66" t="s">
        <v>100</v>
      </c>
      <c r="L109" s="26" t="s">
        <v>287</v>
      </c>
      <c r="M109" s="131" t="s">
        <v>288</v>
      </c>
      <c r="N109" s="249"/>
      <c r="P109" s="12"/>
    </row>
    <row r="110" spans="1:16">
      <c r="A110" s="51"/>
      <c r="B110" s="95"/>
      <c r="C110" s="261"/>
      <c r="D110" s="248"/>
      <c r="E110" s="337"/>
      <c r="F110" s="261"/>
      <c r="G110" s="337"/>
      <c r="H110" s="339"/>
      <c r="I110" s="261"/>
      <c r="J110" s="340"/>
      <c r="K110" s="66" t="s">
        <v>101</v>
      </c>
      <c r="L110" s="26" t="s">
        <v>287</v>
      </c>
      <c r="M110" s="131" t="s">
        <v>288</v>
      </c>
      <c r="N110" s="249"/>
      <c r="P110" s="12"/>
    </row>
    <row r="111" spans="1:16">
      <c r="A111" s="51"/>
      <c r="B111" s="95"/>
      <c r="C111" s="261" t="s">
        <v>329</v>
      </c>
      <c r="D111" s="262" t="s">
        <v>95</v>
      </c>
      <c r="E111" s="342" t="s">
        <v>96</v>
      </c>
      <c r="F111" s="261" t="s">
        <v>330</v>
      </c>
      <c r="G111" s="342" t="s">
        <v>97</v>
      </c>
      <c r="H111" s="250" t="s">
        <v>344</v>
      </c>
      <c r="I111" s="261" t="s">
        <v>332</v>
      </c>
      <c r="J111" s="345" t="s">
        <v>345</v>
      </c>
      <c r="K111" s="66" t="s">
        <v>98</v>
      </c>
      <c r="L111" s="21" t="s">
        <v>334</v>
      </c>
      <c r="M111" s="131" t="s">
        <v>288</v>
      </c>
      <c r="N111" s="249" t="str">
        <f>IF(OR(M111="大",M112="大",M113="大",M114="大",M111="不明",M112="不明",M113="不明",M114="不明"),"大",IF(OR(M111="中",M112="中",M113="中",M114="中"),"中",IF(OR(M111="小",M112="小",M113="小",M114="小"),"小","無")))</f>
        <v>中</v>
      </c>
      <c r="P111" s="12"/>
    </row>
    <row r="112" spans="1:16">
      <c r="A112" s="51"/>
      <c r="B112" s="95"/>
      <c r="C112" s="261"/>
      <c r="D112" s="263"/>
      <c r="E112" s="343"/>
      <c r="F112" s="261"/>
      <c r="G112" s="343"/>
      <c r="H112" s="254"/>
      <c r="I112" s="261"/>
      <c r="J112" s="346"/>
      <c r="K112" s="66" t="s">
        <v>99</v>
      </c>
      <c r="L112" s="21" t="s">
        <v>335</v>
      </c>
      <c r="M112" s="131" t="s">
        <v>291</v>
      </c>
      <c r="N112" s="249"/>
      <c r="P112" s="12"/>
    </row>
    <row r="113" spans="1:16">
      <c r="A113" s="51"/>
      <c r="B113" s="95"/>
      <c r="C113" s="261"/>
      <c r="D113" s="263"/>
      <c r="E113" s="343"/>
      <c r="F113" s="261"/>
      <c r="G113" s="343"/>
      <c r="H113" s="254"/>
      <c r="I113" s="261"/>
      <c r="J113" s="346"/>
      <c r="K113" s="66" t="s">
        <v>100</v>
      </c>
      <c r="L113" s="21" t="s">
        <v>334</v>
      </c>
      <c r="M113" s="131" t="s">
        <v>291</v>
      </c>
      <c r="N113" s="249"/>
      <c r="P113" s="12"/>
    </row>
    <row r="114" spans="1:16">
      <c r="A114" s="51"/>
      <c r="B114" s="95"/>
      <c r="C114" s="261"/>
      <c r="D114" s="264"/>
      <c r="E114" s="344"/>
      <c r="F114" s="261"/>
      <c r="G114" s="344"/>
      <c r="H114" s="255"/>
      <c r="I114" s="261"/>
      <c r="J114" s="347"/>
      <c r="K114" s="66" t="s">
        <v>101</v>
      </c>
      <c r="L114" s="21" t="s">
        <v>334</v>
      </c>
      <c r="M114" s="131" t="s">
        <v>288</v>
      </c>
      <c r="N114" s="249"/>
      <c r="P114" s="12"/>
    </row>
    <row r="115" spans="1:16">
      <c r="A115" s="51"/>
      <c r="M115" s="67"/>
      <c r="N115" s="67"/>
    </row>
    <row r="116" spans="1:16">
      <c r="A116" s="51"/>
      <c r="M116" s="107" t="s">
        <v>102</v>
      </c>
      <c r="N116" s="106" t="str">
        <f>IF(OR(N95="大",N99="大",N103="大",N107="大",N111="大"),"大",IF(OR(N95="中",N99="中",N103="中",N107="中",N111="中"),"中",IF(OR(N95="小",N99="小",N103="小",N107="小",N111="小"),"小","無")))</f>
        <v>大</v>
      </c>
    </row>
    <row r="117" spans="1:16">
      <c r="A117" s="51"/>
      <c r="B117" s="42"/>
      <c r="C117" s="54" t="s">
        <v>346</v>
      </c>
    </row>
    <row r="118" spans="1:16">
      <c r="A118" s="51"/>
      <c r="B118" s="95"/>
    </row>
    <row r="119" spans="1:16" ht="31.5">
      <c r="A119" s="51"/>
      <c r="B119" s="95"/>
      <c r="C119" s="60" t="s">
        <v>84</v>
      </c>
      <c r="D119" s="60" t="s">
        <v>85</v>
      </c>
      <c r="E119" s="62" t="s">
        <v>86</v>
      </c>
      <c r="F119" s="60" t="s">
        <v>87</v>
      </c>
      <c r="G119" s="60" t="s">
        <v>88</v>
      </c>
      <c r="H119" s="60" t="s">
        <v>277</v>
      </c>
      <c r="I119" s="60" t="s">
        <v>90</v>
      </c>
      <c r="J119" s="62" t="s">
        <v>104</v>
      </c>
      <c r="K119" s="319" t="s">
        <v>92</v>
      </c>
      <c r="L119" s="320"/>
      <c r="M119" s="59" t="s">
        <v>93</v>
      </c>
      <c r="N119" s="19" t="s">
        <v>94</v>
      </c>
    </row>
    <row r="120" spans="1:16">
      <c r="A120" s="51"/>
      <c r="B120" s="95"/>
      <c r="C120" s="337" t="s">
        <v>106</v>
      </c>
      <c r="D120" s="337" t="s">
        <v>106</v>
      </c>
      <c r="E120" s="337" t="s">
        <v>107</v>
      </c>
      <c r="F120" s="341" t="s">
        <v>108</v>
      </c>
      <c r="G120" s="337" t="s">
        <v>109</v>
      </c>
      <c r="H120" s="250" t="s">
        <v>331</v>
      </c>
      <c r="I120" s="337" t="s">
        <v>110</v>
      </c>
      <c r="J120" s="340" t="s">
        <v>347</v>
      </c>
      <c r="K120" s="66" t="s">
        <v>98</v>
      </c>
      <c r="L120" s="21" t="s">
        <v>334</v>
      </c>
      <c r="M120" s="131" t="s">
        <v>288</v>
      </c>
      <c r="N120" s="249" t="str">
        <f>IF(OR(M120="大",M121="大",M122="大",M123="大",M120="不明",M121="不明",M122="不明",M123="不明"),"大",IF(OR(M120="中",M121="中",M122="中",M123="中"),"中",IF(OR(M120="小",M121="小",M122="小",M123="小"),"小","無")))</f>
        <v>中</v>
      </c>
      <c r="P120" s="12"/>
    </row>
    <row r="121" spans="1:16">
      <c r="A121" s="51"/>
      <c r="B121" s="95"/>
      <c r="C121" s="337"/>
      <c r="D121" s="337"/>
      <c r="E121" s="337"/>
      <c r="F121" s="341"/>
      <c r="G121" s="337"/>
      <c r="H121" s="254"/>
      <c r="I121" s="337"/>
      <c r="J121" s="340"/>
      <c r="K121" s="66" t="s">
        <v>99</v>
      </c>
      <c r="L121" s="21" t="s">
        <v>334</v>
      </c>
      <c r="M121" s="131" t="s">
        <v>288</v>
      </c>
      <c r="N121" s="249"/>
      <c r="P121" s="12"/>
    </row>
    <row r="122" spans="1:16">
      <c r="A122" s="51"/>
      <c r="B122" s="95"/>
      <c r="C122" s="337"/>
      <c r="D122" s="337"/>
      <c r="E122" s="337"/>
      <c r="F122" s="341"/>
      <c r="G122" s="337"/>
      <c r="H122" s="254"/>
      <c r="I122" s="337"/>
      <c r="J122" s="340"/>
      <c r="K122" s="66" t="s">
        <v>111</v>
      </c>
      <c r="L122" s="21" t="s">
        <v>340</v>
      </c>
      <c r="M122" s="131" t="s">
        <v>291</v>
      </c>
      <c r="N122" s="249"/>
      <c r="P122" s="12"/>
    </row>
    <row r="123" spans="1:16">
      <c r="A123" s="51"/>
      <c r="B123" s="95"/>
      <c r="C123" s="337"/>
      <c r="D123" s="337"/>
      <c r="E123" s="337"/>
      <c r="F123" s="341"/>
      <c r="G123" s="337"/>
      <c r="H123" s="255"/>
      <c r="I123" s="337"/>
      <c r="J123" s="340"/>
      <c r="K123" s="66" t="s">
        <v>101</v>
      </c>
      <c r="L123" s="21" t="s">
        <v>334</v>
      </c>
      <c r="M123" s="131" t="s">
        <v>288</v>
      </c>
      <c r="N123" s="249"/>
      <c r="P123" s="12"/>
    </row>
    <row r="124" spans="1:16">
      <c r="A124" s="51"/>
      <c r="B124" s="95"/>
      <c r="C124" s="337" t="s">
        <v>106</v>
      </c>
      <c r="D124" s="337" t="s">
        <v>106</v>
      </c>
      <c r="E124" s="337" t="s">
        <v>107</v>
      </c>
      <c r="F124" s="341" t="s">
        <v>108</v>
      </c>
      <c r="G124" s="337" t="s">
        <v>109</v>
      </c>
      <c r="H124" s="250" t="s">
        <v>336</v>
      </c>
      <c r="I124" s="337" t="s">
        <v>110</v>
      </c>
      <c r="J124" s="340" t="s">
        <v>347</v>
      </c>
      <c r="K124" s="66" t="s">
        <v>98</v>
      </c>
      <c r="L124" s="21" t="s">
        <v>334</v>
      </c>
      <c r="M124" s="131" t="s">
        <v>288</v>
      </c>
      <c r="N124" s="249" t="str">
        <f>IF(OR(M124="大",M125="大",M126="大",M127="大",M124="不明",M125="不明",M126="不明",M127="不明"),"大",IF(OR(M124="中",M125="中",M126="中",M127="中"),"中",IF(OR(M124="小",M125="小",M126="小",M127="小"),"小","無")))</f>
        <v>大</v>
      </c>
      <c r="P124" s="12"/>
    </row>
    <row r="125" spans="1:16">
      <c r="A125" s="51"/>
      <c r="B125" s="95"/>
      <c r="C125" s="337"/>
      <c r="D125" s="337"/>
      <c r="E125" s="337"/>
      <c r="F125" s="341"/>
      <c r="G125" s="337"/>
      <c r="H125" s="254"/>
      <c r="I125" s="337"/>
      <c r="J125" s="340"/>
      <c r="K125" s="66" t="s">
        <v>99</v>
      </c>
      <c r="L125" s="21" t="s">
        <v>338</v>
      </c>
      <c r="M125" s="131" t="s">
        <v>339</v>
      </c>
      <c r="N125" s="249"/>
      <c r="P125" s="12"/>
    </row>
    <row r="126" spans="1:16">
      <c r="A126" s="51"/>
      <c r="B126" s="95"/>
      <c r="C126" s="337"/>
      <c r="D126" s="337"/>
      <c r="E126" s="337"/>
      <c r="F126" s="341"/>
      <c r="G126" s="337"/>
      <c r="H126" s="254"/>
      <c r="I126" s="337"/>
      <c r="J126" s="340"/>
      <c r="K126" s="66" t="s">
        <v>111</v>
      </c>
      <c r="L126" s="21" t="s">
        <v>340</v>
      </c>
      <c r="M126" s="131" t="s">
        <v>339</v>
      </c>
      <c r="N126" s="249"/>
      <c r="P126" s="12"/>
    </row>
    <row r="127" spans="1:16">
      <c r="A127" s="51"/>
      <c r="B127" s="95"/>
      <c r="C127" s="337"/>
      <c r="D127" s="337"/>
      <c r="E127" s="337"/>
      <c r="F127" s="341"/>
      <c r="G127" s="337"/>
      <c r="H127" s="255"/>
      <c r="I127" s="337"/>
      <c r="J127" s="340"/>
      <c r="K127" s="66" t="s">
        <v>101</v>
      </c>
      <c r="L127" s="21" t="s">
        <v>334</v>
      </c>
      <c r="M127" s="131" t="s">
        <v>288</v>
      </c>
      <c r="N127" s="249"/>
      <c r="P127" s="12"/>
    </row>
    <row r="128" spans="1:16">
      <c r="A128" s="51"/>
      <c r="B128" s="95"/>
      <c r="C128" s="337" t="s">
        <v>106</v>
      </c>
      <c r="D128" s="337" t="s">
        <v>106</v>
      </c>
      <c r="E128" s="337" t="s">
        <v>107</v>
      </c>
      <c r="F128" s="341" t="s">
        <v>108</v>
      </c>
      <c r="G128" s="337" t="s">
        <v>109</v>
      </c>
      <c r="H128" s="250" t="s">
        <v>341</v>
      </c>
      <c r="I128" s="337" t="s">
        <v>110</v>
      </c>
      <c r="J128" s="340" t="s">
        <v>347</v>
      </c>
      <c r="K128" s="66" t="s">
        <v>98</v>
      </c>
      <c r="L128" s="21" t="s">
        <v>334</v>
      </c>
      <c r="M128" s="131" t="s">
        <v>288</v>
      </c>
      <c r="N128" s="249" t="str">
        <f>IF(OR(M128="大",M129="大",M130="大",M131="大",M128="不明",M129="不明",M130="不明",M131="不明"),"大",IF(OR(M128="中",M129="中",M130="中",M131="中"),"中",IF(OR(M128="小",M129="小",M130="小",M131="小"),"小","無")))</f>
        <v>大</v>
      </c>
      <c r="P128" s="12"/>
    </row>
    <row r="129" spans="1:16">
      <c r="A129" s="51"/>
      <c r="B129" s="95"/>
      <c r="C129" s="337"/>
      <c r="D129" s="337"/>
      <c r="E129" s="337"/>
      <c r="F129" s="341"/>
      <c r="G129" s="337"/>
      <c r="H129" s="254"/>
      <c r="I129" s="337"/>
      <c r="J129" s="340"/>
      <c r="K129" s="66" t="s">
        <v>99</v>
      </c>
      <c r="L129" s="21" t="s">
        <v>338</v>
      </c>
      <c r="M129" s="131" t="s">
        <v>339</v>
      </c>
      <c r="N129" s="249"/>
      <c r="P129" s="12"/>
    </row>
    <row r="130" spans="1:16">
      <c r="A130" s="51"/>
      <c r="B130" s="95"/>
      <c r="C130" s="337"/>
      <c r="D130" s="337"/>
      <c r="E130" s="337"/>
      <c r="F130" s="341"/>
      <c r="G130" s="337"/>
      <c r="H130" s="254"/>
      <c r="I130" s="337"/>
      <c r="J130" s="340"/>
      <c r="K130" s="66" t="s">
        <v>111</v>
      </c>
      <c r="L130" s="21" t="s">
        <v>340</v>
      </c>
      <c r="M130" s="131" t="s">
        <v>339</v>
      </c>
      <c r="N130" s="249"/>
      <c r="P130" s="12"/>
    </row>
    <row r="131" spans="1:16">
      <c r="A131" s="51"/>
      <c r="B131" s="95"/>
      <c r="C131" s="337"/>
      <c r="D131" s="337"/>
      <c r="E131" s="337"/>
      <c r="F131" s="341"/>
      <c r="G131" s="337"/>
      <c r="H131" s="255"/>
      <c r="I131" s="337"/>
      <c r="J131" s="340"/>
      <c r="K131" s="66" t="s">
        <v>101</v>
      </c>
      <c r="L131" s="21" t="s">
        <v>334</v>
      </c>
      <c r="M131" s="131" t="s">
        <v>288</v>
      </c>
      <c r="N131" s="249"/>
      <c r="P131" s="12"/>
    </row>
    <row r="132" spans="1:16">
      <c r="A132" s="51"/>
      <c r="B132" s="95"/>
      <c r="C132" s="337" t="s">
        <v>106</v>
      </c>
      <c r="D132" s="337" t="s">
        <v>106</v>
      </c>
      <c r="E132" s="337" t="s">
        <v>107</v>
      </c>
      <c r="F132" s="341" t="s">
        <v>108</v>
      </c>
      <c r="G132" s="337" t="s">
        <v>109</v>
      </c>
      <c r="H132" s="338" t="s">
        <v>343</v>
      </c>
      <c r="I132" s="337" t="s">
        <v>110</v>
      </c>
      <c r="J132" s="340" t="s">
        <v>287</v>
      </c>
      <c r="K132" s="66" t="s">
        <v>98</v>
      </c>
      <c r="L132" s="26" t="s">
        <v>287</v>
      </c>
      <c r="M132" s="131" t="s">
        <v>288</v>
      </c>
      <c r="N132" s="249" t="str">
        <f>IF(OR(M132="大",M133="大",M134="大",M135="大",M132="不明",M133="不明",M134="不明",M135="不明"),"大",IF(OR(M132="中",M133="中",M134="中",M135="中"),"中",IF(OR(M132="小",M133="小",M134="小",M135="小"),"小","無")))</f>
        <v>無</v>
      </c>
      <c r="P132" s="12"/>
    </row>
    <row r="133" spans="1:16">
      <c r="A133" s="51"/>
      <c r="B133" s="95"/>
      <c r="C133" s="337"/>
      <c r="D133" s="337"/>
      <c r="E133" s="337"/>
      <c r="F133" s="341"/>
      <c r="G133" s="337"/>
      <c r="H133" s="338"/>
      <c r="I133" s="337"/>
      <c r="J133" s="340"/>
      <c r="K133" s="66" t="s">
        <v>99</v>
      </c>
      <c r="L133" s="26" t="s">
        <v>287</v>
      </c>
      <c r="M133" s="131" t="s">
        <v>288</v>
      </c>
      <c r="N133" s="249"/>
      <c r="P133" s="12"/>
    </row>
    <row r="134" spans="1:16">
      <c r="A134" s="51"/>
      <c r="B134" s="95"/>
      <c r="C134" s="337"/>
      <c r="D134" s="337"/>
      <c r="E134" s="337"/>
      <c r="F134" s="341"/>
      <c r="G134" s="337"/>
      <c r="H134" s="338"/>
      <c r="I134" s="337"/>
      <c r="J134" s="340"/>
      <c r="K134" s="66" t="s">
        <v>111</v>
      </c>
      <c r="L134" s="26" t="s">
        <v>287</v>
      </c>
      <c r="M134" s="131" t="s">
        <v>288</v>
      </c>
      <c r="N134" s="249"/>
      <c r="P134" s="12"/>
    </row>
    <row r="135" spans="1:16">
      <c r="A135" s="51"/>
      <c r="B135" s="95"/>
      <c r="C135" s="337"/>
      <c r="D135" s="337"/>
      <c r="E135" s="337"/>
      <c r="F135" s="341"/>
      <c r="G135" s="337"/>
      <c r="H135" s="339"/>
      <c r="I135" s="337"/>
      <c r="J135" s="340"/>
      <c r="K135" s="66" t="s">
        <v>101</v>
      </c>
      <c r="L135" s="26" t="s">
        <v>287</v>
      </c>
      <c r="M135" s="131" t="s">
        <v>288</v>
      </c>
      <c r="N135" s="249"/>
      <c r="P135" s="12"/>
    </row>
    <row r="136" spans="1:16">
      <c r="A136" s="51"/>
      <c r="B136" s="95"/>
      <c r="C136" s="337" t="s">
        <v>106</v>
      </c>
      <c r="D136" s="337" t="s">
        <v>106</v>
      </c>
      <c r="E136" s="337" t="s">
        <v>107</v>
      </c>
      <c r="F136" s="341" t="s">
        <v>108</v>
      </c>
      <c r="G136" s="337" t="s">
        <v>109</v>
      </c>
      <c r="H136" s="250" t="s">
        <v>344</v>
      </c>
      <c r="I136" s="337" t="s">
        <v>110</v>
      </c>
      <c r="J136" s="340" t="s">
        <v>347</v>
      </c>
      <c r="K136" s="66" t="s">
        <v>98</v>
      </c>
      <c r="L136" s="21" t="s">
        <v>334</v>
      </c>
      <c r="M136" s="131" t="s">
        <v>288</v>
      </c>
      <c r="N136" s="249" t="str">
        <f>IF(OR(M136="大",M137="大",M138="大",M139="大",M136="不明",M137="不明",M138="不明",M139="不明"),"大",IF(OR(M136="中",M137="中",M138="中",M139="中"),"中",IF(OR(M136="小",M137="小",M138="小",M139="小"),"小","無")))</f>
        <v>中</v>
      </c>
      <c r="P136" s="12"/>
    </row>
    <row r="137" spans="1:16">
      <c r="A137" s="51"/>
      <c r="B137" s="95"/>
      <c r="C137" s="337"/>
      <c r="D137" s="337"/>
      <c r="E137" s="337"/>
      <c r="F137" s="341"/>
      <c r="G137" s="337"/>
      <c r="H137" s="254"/>
      <c r="I137" s="337"/>
      <c r="J137" s="340"/>
      <c r="K137" s="66" t="s">
        <v>99</v>
      </c>
      <c r="L137" s="21" t="s">
        <v>338</v>
      </c>
      <c r="M137" s="131" t="s">
        <v>291</v>
      </c>
      <c r="N137" s="249"/>
      <c r="P137" s="12"/>
    </row>
    <row r="138" spans="1:16">
      <c r="A138" s="51"/>
      <c r="B138" s="95"/>
      <c r="C138" s="337"/>
      <c r="D138" s="337"/>
      <c r="E138" s="337"/>
      <c r="F138" s="341"/>
      <c r="G138" s="337"/>
      <c r="H138" s="254"/>
      <c r="I138" s="337"/>
      <c r="J138" s="340"/>
      <c r="K138" s="66" t="s">
        <v>111</v>
      </c>
      <c r="L138" s="21" t="s">
        <v>340</v>
      </c>
      <c r="M138" s="131" t="s">
        <v>291</v>
      </c>
      <c r="N138" s="249"/>
      <c r="P138" s="12"/>
    </row>
    <row r="139" spans="1:16">
      <c r="A139" s="51"/>
      <c r="B139" s="95"/>
      <c r="C139" s="337"/>
      <c r="D139" s="337"/>
      <c r="E139" s="337"/>
      <c r="F139" s="341"/>
      <c r="G139" s="337"/>
      <c r="H139" s="255"/>
      <c r="I139" s="337"/>
      <c r="J139" s="340"/>
      <c r="K139" s="66" t="s">
        <v>101</v>
      </c>
      <c r="L139" s="21" t="s">
        <v>334</v>
      </c>
      <c r="M139" s="131" t="s">
        <v>288</v>
      </c>
      <c r="N139" s="249"/>
      <c r="P139" s="12"/>
    </row>
    <row r="140" spans="1:16">
      <c r="A140" s="51"/>
      <c r="M140" s="67"/>
      <c r="N140" s="67"/>
    </row>
    <row r="141" spans="1:16">
      <c r="A141" s="51"/>
      <c r="M141" s="107" t="s">
        <v>102</v>
      </c>
      <c r="N141" s="106" t="str">
        <f>IF(OR(N120="大",N124="大",N128="大",N132="大",N136="大"),"大",IF(OR(N120="中",N124="中",N128="中",N132="中",N136="中"),"中",IF(OR(N120="小",N124="小",N128="小",N132="小",N136="小"),"小","無")))</f>
        <v>大</v>
      </c>
    </row>
    <row r="142" spans="1:16">
      <c r="A142" s="51"/>
      <c r="B142" s="42"/>
      <c r="C142" s="54" t="s">
        <v>348</v>
      </c>
    </row>
    <row r="143" spans="1:16">
      <c r="A143" s="51"/>
      <c r="B143" s="95"/>
    </row>
    <row r="144" spans="1:16" ht="31.5">
      <c r="A144" s="51"/>
      <c r="B144" s="95"/>
      <c r="C144" s="60" t="s">
        <v>84</v>
      </c>
      <c r="D144" s="60" t="s">
        <v>85</v>
      </c>
      <c r="E144" s="62" t="s">
        <v>86</v>
      </c>
      <c r="F144" s="60" t="s">
        <v>87</v>
      </c>
      <c r="G144" s="60" t="s">
        <v>88</v>
      </c>
      <c r="H144" s="60" t="s">
        <v>277</v>
      </c>
      <c r="I144" s="60" t="s">
        <v>90</v>
      </c>
      <c r="J144" s="62" t="s">
        <v>104</v>
      </c>
      <c r="K144" s="319" t="s">
        <v>92</v>
      </c>
      <c r="L144" s="320"/>
      <c r="M144" s="59" t="s">
        <v>93</v>
      </c>
      <c r="N144" s="60" t="s">
        <v>94</v>
      </c>
    </row>
    <row r="145" spans="1:16">
      <c r="A145" s="51"/>
      <c r="B145" s="95"/>
      <c r="C145" s="250" t="s">
        <v>341</v>
      </c>
      <c r="D145" s="248" t="s">
        <v>113</v>
      </c>
      <c r="E145" s="337" t="s">
        <v>114</v>
      </c>
      <c r="F145" s="261" t="s">
        <v>330</v>
      </c>
      <c r="G145" s="337" t="s">
        <v>115</v>
      </c>
      <c r="H145" s="250" t="s">
        <v>331</v>
      </c>
      <c r="I145" s="342" t="s">
        <v>116</v>
      </c>
      <c r="J145" s="340" t="s">
        <v>349</v>
      </c>
      <c r="K145" s="66" t="s">
        <v>98</v>
      </c>
      <c r="L145" s="21" t="s">
        <v>334</v>
      </c>
      <c r="M145" s="131" t="s">
        <v>288</v>
      </c>
      <c r="N145" s="249" t="str">
        <f>IF(OR(M145="大",M146="大",M147="大",M148="大",M145="不明",M146="不明",M147="不明",M148="不明"),"大",IF(OR(M145="中",M146="中",M147="中",M148="中"),"中",IF(OR(M145="小",M146="小",M147="小",M148="小"),"小","無")))</f>
        <v>無</v>
      </c>
      <c r="P145" s="12"/>
    </row>
    <row r="146" spans="1:16">
      <c r="A146" s="51"/>
      <c r="B146" s="95"/>
      <c r="C146" s="254"/>
      <c r="D146" s="248"/>
      <c r="E146" s="337"/>
      <c r="F146" s="261"/>
      <c r="G146" s="337"/>
      <c r="H146" s="254"/>
      <c r="I146" s="343"/>
      <c r="J146" s="340"/>
      <c r="K146" s="66" t="s">
        <v>99</v>
      </c>
      <c r="L146" s="21" t="s">
        <v>335</v>
      </c>
      <c r="M146" s="131" t="s">
        <v>288</v>
      </c>
      <c r="N146" s="249"/>
      <c r="P146" s="12"/>
    </row>
    <row r="147" spans="1:16">
      <c r="A147" s="51"/>
      <c r="B147" s="95"/>
      <c r="C147" s="254"/>
      <c r="D147" s="248"/>
      <c r="E147" s="337"/>
      <c r="F147" s="261"/>
      <c r="G147" s="337"/>
      <c r="H147" s="254"/>
      <c r="I147" s="343"/>
      <c r="J147" s="340"/>
      <c r="K147" s="66" t="s">
        <v>111</v>
      </c>
      <c r="L147" s="21" t="s">
        <v>334</v>
      </c>
      <c r="M147" s="131" t="s">
        <v>288</v>
      </c>
      <c r="N147" s="249"/>
      <c r="P147" s="12"/>
    </row>
    <row r="148" spans="1:16">
      <c r="A148" s="51"/>
      <c r="B148" s="95"/>
      <c r="C148" s="255"/>
      <c r="D148" s="248"/>
      <c r="E148" s="337"/>
      <c r="F148" s="261"/>
      <c r="G148" s="337"/>
      <c r="H148" s="255"/>
      <c r="I148" s="344"/>
      <c r="J148" s="340"/>
      <c r="K148" s="66" t="s">
        <v>101</v>
      </c>
      <c r="L148" s="21" t="s">
        <v>334</v>
      </c>
      <c r="M148" s="131" t="s">
        <v>288</v>
      </c>
      <c r="N148" s="249"/>
      <c r="P148" s="12"/>
    </row>
    <row r="149" spans="1:16">
      <c r="A149" s="51"/>
      <c r="B149" s="95"/>
      <c r="C149" s="250" t="s">
        <v>341</v>
      </c>
      <c r="D149" s="248" t="s">
        <v>117</v>
      </c>
      <c r="E149" s="337" t="s">
        <v>114</v>
      </c>
      <c r="F149" s="261" t="s">
        <v>330</v>
      </c>
      <c r="G149" s="337" t="s">
        <v>118</v>
      </c>
      <c r="H149" s="250" t="s">
        <v>336</v>
      </c>
      <c r="I149" s="342" t="s">
        <v>116</v>
      </c>
      <c r="J149" s="340" t="s">
        <v>773</v>
      </c>
      <c r="K149" s="66" t="s">
        <v>98</v>
      </c>
      <c r="L149" s="21" t="s">
        <v>334</v>
      </c>
      <c r="M149" s="131" t="s">
        <v>288</v>
      </c>
      <c r="N149" s="249" t="str">
        <f>IF(OR(M149="大",M150="大",M151="大",M152="大",M149="不明",M150="不明",M151="不明",M152="不明"),"大",IF(OR(M149="中",M150="中",M151="中",M152="中"),"中",IF(OR(M149="小",M150="小",M151="小",M152="小"),"小","無")))</f>
        <v>大</v>
      </c>
      <c r="P149" s="12"/>
    </row>
    <row r="150" spans="1:16">
      <c r="A150" s="51"/>
      <c r="B150" s="95"/>
      <c r="C150" s="254"/>
      <c r="D150" s="248"/>
      <c r="E150" s="337"/>
      <c r="F150" s="261"/>
      <c r="G150" s="337"/>
      <c r="H150" s="254"/>
      <c r="I150" s="343"/>
      <c r="J150" s="340"/>
      <c r="K150" s="66" t="s">
        <v>99</v>
      </c>
      <c r="L150" s="21" t="s">
        <v>338</v>
      </c>
      <c r="M150" s="131" t="s">
        <v>339</v>
      </c>
      <c r="N150" s="249"/>
      <c r="P150" s="12"/>
    </row>
    <row r="151" spans="1:16">
      <c r="A151" s="51"/>
      <c r="B151" s="95"/>
      <c r="C151" s="254"/>
      <c r="D151" s="248"/>
      <c r="E151" s="337"/>
      <c r="F151" s="261"/>
      <c r="G151" s="337"/>
      <c r="H151" s="254"/>
      <c r="I151" s="343"/>
      <c r="J151" s="340"/>
      <c r="K151" s="66" t="s">
        <v>111</v>
      </c>
      <c r="L151" s="21" t="s">
        <v>340</v>
      </c>
      <c r="M151" s="131" t="s">
        <v>339</v>
      </c>
      <c r="N151" s="249"/>
      <c r="P151" s="12"/>
    </row>
    <row r="152" spans="1:16">
      <c r="A152" s="51"/>
      <c r="B152" s="95"/>
      <c r="C152" s="255"/>
      <c r="D152" s="248"/>
      <c r="E152" s="337"/>
      <c r="F152" s="261"/>
      <c r="G152" s="337"/>
      <c r="H152" s="255"/>
      <c r="I152" s="344"/>
      <c r="J152" s="340"/>
      <c r="K152" s="66" t="s">
        <v>101</v>
      </c>
      <c r="L152" s="21" t="s">
        <v>334</v>
      </c>
      <c r="M152" s="131" t="s">
        <v>288</v>
      </c>
      <c r="N152" s="249"/>
      <c r="P152" s="12"/>
    </row>
    <row r="153" spans="1:16">
      <c r="A153" s="51"/>
      <c r="B153" s="95"/>
      <c r="C153" s="250" t="s">
        <v>341</v>
      </c>
      <c r="D153" s="248" t="s">
        <v>117</v>
      </c>
      <c r="E153" s="337" t="s">
        <v>114</v>
      </c>
      <c r="F153" s="261" t="s">
        <v>330</v>
      </c>
      <c r="G153" s="337" t="s">
        <v>118</v>
      </c>
      <c r="H153" s="250" t="s">
        <v>341</v>
      </c>
      <c r="I153" s="342" t="s">
        <v>116</v>
      </c>
      <c r="J153" s="340" t="s">
        <v>350</v>
      </c>
      <c r="K153" s="66" t="s">
        <v>98</v>
      </c>
      <c r="L153" s="21" t="s">
        <v>334</v>
      </c>
      <c r="M153" s="131" t="s">
        <v>288</v>
      </c>
      <c r="N153" s="249" t="str">
        <f>IF(OR(M153="大",M154="大",M155="大",M156="大",M153="不明",M154="不明",M155="不明",M156="不明"),"大",IF(OR(M153="中",M154="中",M155="中",M156="中"),"中",IF(OR(M153="小",M154="小",M155="小",M156="小"),"小","無")))</f>
        <v>大</v>
      </c>
      <c r="P153" s="12"/>
    </row>
    <row r="154" spans="1:16">
      <c r="A154" s="51"/>
      <c r="B154" s="95"/>
      <c r="C154" s="254"/>
      <c r="D154" s="248"/>
      <c r="E154" s="337"/>
      <c r="F154" s="261"/>
      <c r="G154" s="337"/>
      <c r="H154" s="254"/>
      <c r="I154" s="343"/>
      <c r="J154" s="340"/>
      <c r="K154" s="66" t="s">
        <v>99</v>
      </c>
      <c r="L154" s="21" t="s">
        <v>338</v>
      </c>
      <c r="M154" s="131" t="s">
        <v>339</v>
      </c>
      <c r="N154" s="249"/>
      <c r="P154" s="12"/>
    </row>
    <row r="155" spans="1:16">
      <c r="A155" s="51"/>
      <c r="B155" s="95"/>
      <c r="C155" s="254"/>
      <c r="D155" s="248"/>
      <c r="E155" s="337"/>
      <c r="F155" s="261"/>
      <c r="G155" s="337"/>
      <c r="H155" s="254"/>
      <c r="I155" s="343"/>
      <c r="J155" s="340"/>
      <c r="K155" s="66" t="s">
        <v>111</v>
      </c>
      <c r="L155" s="21" t="s">
        <v>340</v>
      </c>
      <c r="M155" s="131" t="s">
        <v>339</v>
      </c>
      <c r="N155" s="249"/>
      <c r="P155" s="12"/>
    </row>
    <row r="156" spans="1:16">
      <c r="A156" s="51"/>
      <c r="B156" s="95"/>
      <c r="C156" s="255"/>
      <c r="D156" s="248"/>
      <c r="E156" s="337"/>
      <c r="F156" s="261"/>
      <c r="G156" s="337"/>
      <c r="H156" s="255"/>
      <c r="I156" s="344"/>
      <c r="J156" s="340"/>
      <c r="K156" s="66" t="s">
        <v>101</v>
      </c>
      <c r="L156" s="21" t="s">
        <v>334</v>
      </c>
      <c r="M156" s="131" t="s">
        <v>288</v>
      </c>
      <c r="N156" s="249"/>
      <c r="P156" s="12"/>
    </row>
    <row r="157" spans="1:16">
      <c r="A157" s="51"/>
      <c r="B157" s="95"/>
      <c r="C157" s="250" t="s">
        <v>341</v>
      </c>
      <c r="D157" s="248" t="s">
        <v>117</v>
      </c>
      <c r="E157" s="337" t="s">
        <v>114</v>
      </c>
      <c r="F157" s="261" t="s">
        <v>330</v>
      </c>
      <c r="G157" s="337" t="s">
        <v>118</v>
      </c>
      <c r="H157" s="338" t="s">
        <v>343</v>
      </c>
      <c r="I157" s="342" t="s">
        <v>116</v>
      </c>
      <c r="J157" s="340" t="s">
        <v>287</v>
      </c>
      <c r="K157" s="66" t="s">
        <v>98</v>
      </c>
      <c r="L157" s="26" t="s">
        <v>287</v>
      </c>
      <c r="M157" s="131" t="s">
        <v>288</v>
      </c>
      <c r="N157" s="249" t="str">
        <f>IF(OR(M157="大",M158="大",M159="大",M160="大",M157="不明",M158="不明",M159="不明",M160="不明"),"大",IF(OR(M157="中",M158="中",M159="中",M160="中"),"中",IF(OR(M157="小",M158="小",M159="小",M160="小"),"小","無")))</f>
        <v>無</v>
      </c>
      <c r="P157" s="12"/>
    </row>
    <row r="158" spans="1:16">
      <c r="A158" s="51"/>
      <c r="B158" s="95"/>
      <c r="C158" s="254"/>
      <c r="D158" s="248"/>
      <c r="E158" s="337"/>
      <c r="F158" s="261"/>
      <c r="G158" s="337"/>
      <c r="H158" s="338"/>
      <c r="I158" s="343"/>
      <c r="J158" s="340"/>
      <c r="K158" s="66" t="s">
        <v>99</v>
      </c>
      <c r="L158" s="26" t="s">
        <v>287</v>
      </c>
      <c r="M158" s="131" t="s">
        <v>288</v>
      </c>
      <c r="N158" s="249"/>
      <c r="P158" s="12"/>
    </row>
    <row r="159" spans="1:16">
      <c r="A159" s="51"/>
      <c r="B159" s="95"/>
      <c r="C159" s="254"/>
      <c r="D159" s="248"/>
      <c r="E159" s="337"/>
      <c r="F159" s="261"/>
      <c r="G159" s="337"/>
      <c r="H159" s="338"/>
      <c r="I159" s="343"/>
      <c r="J159" s="340"/>
      <c r="K159" s="66" t="s">
        <v>111</v>
      </c>
      <c r="L159" s="26" t="s">
        <v>287</v>
      </c>
      <c r="M159" s="131" t="s">
        <v>288</v>
      </c>
      <c r="N159" s="249"/>
      <c r="P159" s="12"/>
    </row>
    <row r="160" spans="1:16">
      <c r="A160" s="51"/>
      <c r="B160" s="95"/>
      <c r="C160" s="255"/>
      <c r="D160" s="248"/>
      <c r="E160" s="337"/>
      <c r="F160" s="261"/>
      <c r="G160" s="337"/>
      <c r="H160" s="339"/>
      <c r="I160" s="344"/>
      <c r="J160" s="340"/>
      <c r="K160" s="66" t="s">
        <v>101</v>
      </c>
      <c r="L160" s="26" t="s">
        <v>287</v>
      </c>
      <c r="M160" s="131" t="s">
        <v>288</v>
      </c>
      <c r="N160" s="249"/>
      <c r="P160" s="12"/>
    </row>
    <row r="161" spans="1:17">
      <c r="A161" s="51"/>
      <c r="B161" s="95"/>
      <c r="C161" s="250" t="s">
        <v>341</v>
      </c>
      <c r="D161" s="248" t="s">
        <v>117</v>
      </c>
      <c r="E161" s="337" t="s">
        <v>114</v>
      </c>
      <c r="F161" s="261" t="s">
        <v>330</v>
      </c>
      <c r="G161" s="337" t="s">
        <v>118</v>
      </c>
      <c r="H161" s="250" t="s">
        <v>344</v>
      </c>
      <c r="I161" s="342" t="s">
        <v>116</v>
      </c>
      <c r="J161" s="340" t="s">
        <v>349</v>
      </c>
      <c r="K161" s="66" t="s">
        <v>98</v>
      </c>
      <c r="L161" s="21" t="s">
        <v>334</v>
      </c>
      <c r="M161" s="131" t="s">
        <v>288</v>
      </c>
      <c r="N161" s="249" t="str">
        <f>IF(OR(M161="大",M162="大",M163="大",M164="大",M161="不明",M162="不明",M163="不明",M164="不明"),"大",IF(OR(M161="中",M162="中",M163="中",M164="中"),"中",IF(OR(M161="小",M162="小",M163="小",M164="小"),"小","無")))</f>
        <v>小</v>
      </c>
      <c r="P161" s="12"/>
    </row>
    <row r="162" spans="1:17">
      <c r="A162" s="51"/>
      <c r="B162" s="95"/>
      <c r="C162" s="254"/>
      <c r="D162" s="248"/>
      <c r="E162" s="337"/>
      <c r="F162" s="261"/>
      <c r="G162" s="337"/>
      <c r="H162" s="254"/>
      <c r="I162" s="343"/>
      <c r="J162" s="340"/>
      <c r="K162" s="66" t="s">
        <v>99</v>
      </c>
      <c r="L162" s="21" t="s">
        <v>335</v>
      </c>
      <c r="M162" s="131" t="s">
        <v>314</v>
      </c>
      <c r="N162" s="249"/>
      <c r="P162" s="12"/>
    </row>
    <row r="163" spans="1:17">
      <c r="A163" s="51"/>
      <c r="B163" s="95"/>
      <c r="C163" s="254"/>
      <c r="D163" s="248"/>
      <c r="E163" s="337"/>
      <c r="F163" s="261"/>
      <c r="G163" s="337"/>
      <c r="H163" s="254"/>
      <c r="I163" s="343"/>
      <c r="J163" s="340"/>
      <c r="K163" s="66" t="s">
        <v>111</v>
      </c>
      <c r="L163" s="21" t="s">
        <v>334</v>
      </c>
      <c r="M163" s="131" t="s">
        <v>288</v>
      </c>
      <c r="N163" s="249"/>
      <c r="P163" s="12"/>
    </row>
    <row r="164" spans="1:17">
      <c r="A164" s="51"/>
      <c r="B164" s="95"/>
      <c r="C164" s="255"/>
      <c r="D164" s="248"/>
      <c r="E164" s="337"/>
      <c r="F164" s="261"/>
      <c r="G164" s="337"/>
      <c r="H164" s="255"/>
      <c r="I164" s="344"/>
      <c r="J164" s="340"/>
      <c r="K164" s="66" t="s">
        <v>101</v>
      </c>
      <c r="L164" s="21" t="s">
        <v>334</v>
      </c>
      <c r="M164" s="131" t="s">
        <v>288</v>
      </c>
      <c r="N164" s="249"/>
      <c r="P164" s="12"/>
    </row>
    <row r="165" spans="1:17">
      <c r="M165" s="67"/>
      <c r="N165" s="67"/>
    </row>
    <row r="166" spans="1:17">
      <c r="M166" s="107" t="s">
        <v>102</v>
      </c>
      <c r="N166" s="106" t="str">
        <f>IF(OR(N145="大",N149="大",N153="大",N157="大",N161="大"),"大",IF(OR(N145="中",N149="中",N153="中",N157="中",N161="中"),"中",IF(OR(N145="小",N149="小",N153="小",N157="小",N161="小"),"小","無")))</f>
        <v>大</v>
      </c>
      <c r="Q166" s="41"/>
    </row>
    <row r="167" spans="1:17">
      <c r="C167" s="10" t="s">
        <v>262</v>
      </c>
    </row>
    <row r="168" spans="1:17" ht="17.25" thickBot="1">
      <c r="A168" s="30"/>
      <c r="B168" s="69"/>
      <c r="C168" s="30"/>
      <c r="D168" s="30"/>
      <c r="E168" s="30"/>
      <c r="F168" s="30"/>
      <c r="G168" s="30"/>
      <c r="H168" s="30"/>
      <c r="I168" s="30"/>
      <c r="J168" s="30"/>
      <c r="K168" s="30"/>
      <c r="L168" s="30"/>
      <c r="M168" s="30"/>
      <c r="N168" s="30"/>
      <c r="O168" s="30"/>
      <c r="P168" s="30"/>
      <c r="Q168" s="30"/>
    </row>
    <row r="169" spans="1:17" ht="19.5">
      <c r="A169" s="52" t="s">
        <v>351</v>
      </c>
      <c r="B169" s="94"/>
      <c r="C169" s="51"/>
      <c r="D169" s="51"/>
      <c r="E169" s="51"/>
    </row>
    <row r="170" spans="1:17">
      <c r="A170" s="51"/>
      <c r="C170" s="33"/>
    </row>
    <row r="171" spans="1:17">
      <c r="A171" s="51"/>
      <c r="B171" s="37"/>
      <c r="C171" s="37" t="s">
        <v>352</v>
      </c>
    </row>
    <row r="172" spans="1:17">
      <c r="A172" s="51"/>
      <c r="C172" s="33"/>
    </row>
    <row r="173" spans="1:17" ht="28.5">
      <c r="A173" s="51"/>
      <c r="D173" s="6" t="s">
        <v>908</v>
      </c>
      <c r="E173" s="7" t="s">
        <v>266</v>
      </c>
      <c r="F173" s="6" t="s">
        <v>353</v>
      </c>
      <c r="G173" s="7" t="s">
        <v>268</v>
      </c>
      <c r="H173" s="6" t="s">
        <v>354</v>
      </c>
      <c r="I173" s="7" t="s">
        <v>323</v>
      </c>
      <c r="J173" s="7" t="s">
        <v>324</v>
      </c>
      <c r="K173" s="6" t="s">
        <v>355</v>
      </c>
      <c r="L173" s="7" t="s">
        <v>326</v>
      </c>
      <c r="M173" s="6" t="s">
        <v>356</v>
      </c>
      <c r="N173" s="7" t="s">
        <v>275</v>
      </c>
    </row>
    <row r="174" spans="1:17">
      <c r="A174" s="51"/>
      <c r="D174" s="96"/>
      <c r="E174" s="2"/>
      <c r="F174" s="96"/>
      <c r="G174" s="2"/>
      <c r="H174" s="96"/>
      <c r="I174" s="2"/>
      <c r="J174" s="2"/>
      <c r="K174" s="96"/>
      <c r="L174" s="2"/>
      <c r="M174" s="96"/>
      <c r="N174" s="2"/>
    </row>
    <row r="175" spans="1:17">
      <c r="A175" s="51"/>
      <c r="B175" s="42"/>
      <c r="C175" s="54" t="s">
        <v>328</v>
      </c>
    </row>
    <row r="176" spans="1:17">
      <c r="A176" s="51"/>
      <c r="B176" s="95"/>
    </row>
    <row r="177" spans="1:16" ht="31.5">
      <c r="A177" s="51"/>
      <c r="B177" s="95"/>
      <c r="C177" s="60" t="s">
        <v>84</v>
      </c>
      <c r="D177" s="60" t="s">
        <v>85</v>
      </c>
      <c r="E177" s="62" t="s">
        <v>86</v>
      </c>
      <c r="F177" s="60" t="s">
        <v>87</v>
      </c>
      <c r="G177" s="60" t="s">
        <v>88</v>
      </c>
      <c r="H177" s="60" t="s">
        <v>277</v>
      </c>
      <c r="I177" s="60" t="s">
        <v>90</v>
      </c>
      <c r="J177" s="62" t="s">
        <v>104</v>
      </c>
      <c r="K177" s="319" t="s">
        <v>92</v>
      </c>
      <c r="L177" s="320"/>
      <c r="M177" s="59" t="s">
        <v>93</v>
      </c>
      <c r="N177" s="60" t="s">
        <v>94</v>
      </c>
    </row>
    <row r="178" spans="1:16">
      <c r="A178" s="51"/>
      <c r="B178" s="95"/>
      <c r="C178" s="261" t="s">
        <v>357</v>
      </c>
      <c r="D178" s="248" t="s">
        <v>95</v>
      </c>
      <c r="E178" s="337" t="s">
        <v>96</v>
      </c>
      <c r="F178" s="261" t="s">
        <v>358</v>
      </c>
      <c r="G178" s="337" t="s">
        <v>97</v>
      </c>
      <c r="H178" s="250" t="s">
        <v>909</v>
      </c>
      <c r="I178" s="261" t="s">
        <v>359</v>
      </c>
      <c r="J178" s="340" t="s">
        <v>360</v>
      </c>
      <c r="K178" s="66" t="s">
        <v>98</v>
      </c>
      <c r="L178" s="21" t="s">
        <v>334</v>
      </c>
      <c r="M178" s="131" t="s">
        <v>288</v>
      </c>
      <c r="N178" s="249" t="str">
        <f>IF(OR(M178="大",M179="大",M180="大",M181="大",M178="不明",M179="不明",M180="不明",M181="不明"),"大",IF(OR(M178="中",M179="中",M180="中",M181="中"),"中",IF(OR(M178="小",M179="小",M180="小",M181="小"),"小","無")))</f>
        <v>無</v>
      </c>
      <c r="P178" s="12"/>
    </row>
    <row r="179" spans="1:16">
      <c r="A179" s="51"/>
      <c r="B179" s="95"/>
      <c r="C179" s="261"/>
      <c r="D179" s="248"/>
      <c r="E179" s="337"/>
      <c r="F179" s="261"/>
      <c r="G179" s="337"/>
      <c r="H179" s="254"/>
      <c r="I179" s="261"/>
      <c r="J179" s="340"/>
      <c r="K179" s="66" t="s">
        <v>99</v>
      </c>
      <c r="L179" s="21" t="s">
        <v>334</v>
      </c>
      <c r="M179" s="131" t="s">
        <v>288</v>
      </c>
      <c r="N179" s="249"/>
      <c r="P179" s="12"/>
    </row>
    <row r="180" spans="1:16">
      <c r="A180" s="51"/>
      <c r="B180" s="95"/>
      <c r="C180" s="261"/>
      <c r="D180" s="248"/>
      <c r="E180" s="337"/>
      <c r="F180" s="261"/>
      <c r="G180" s="337"/>
      <c r="H180" s="254"/>
      <c r="I180" s="261"/>
      <c r="J180" s="340"/>
      <c r="K180" s="66" t="s">
        <v>100</v>
      </c>
      <c r="L180" s="21" t="s">
        <v>334</v>
      </c>
      <c r="M180" s="131" t="s">
        <v>288</v>
      </c>
      <c r="N180" s="249"/>
      <c r="P180" s="12"/>
    </row>
    <row r="181" spans="1:16">
      <c r="A181" s="51"/>
      <c r="B181" s="95"/>
      <c r="C181" s="261"/>
      <c r="D181" s="248"/>
      <c r="E181" s="337"/>
      <c r="F181" s="261"/>
      <c r="G181" s="337"/>
      <c r="H181" s="255"/>
      <c r="I181" s="261"/>
      <c r="J181" s="340"/>
      <c r="K181" s="66" t="s">
        <v>101</v>
      </c>
      <c r="L181" s="21" t="s">
        <v>334</v>
      </c>
      <c r="M181" s="131" t="s">
        <v>288</v>
      </c>
      <c r="N181" s="249"/>
      <c r="P181" s="12"/>
    </row>
    <row r="182" spans="1:16">
      <c r="A182" s="51"/>
      <c r="B182" s="95"/>
      <c r="C182" s="261" t="s">
        <v>357</v>
      </c>
      <c r="D182" s="248" t="s">
        <v>95</v>
      </c>
      <c r="E182" s="337" t="s">
        <v>96</v>
      </c>
      <c r="F182" s="261" t="s">
        <v>358</v>
      </c>
      <c r="G182" s="337" t="s">
        <v>97</v>
      </c>
      <c r="H182" s="250" t="s">
        <v>361</v>
      </c>
      <c r="I182" s="261" t="s">
        <v>359</v>
      </c>
      <c r="J182" s="340" t="s">
        <v>362</v>
      </c>
      <c r="K182" s="66" t="s">
        <v>98</v>
      </c>
      <c r="L182" s="21" t="s">
        <v>334</v>
      </c>
      <c r="M182" s="131" t="s">
        <v>288</v>
      </c>
      <c r="N182" s="249" t="str">
        <f>IF(OR(M182="大",M183="大",M184="大",M185="大",M182="不明",M183="不明",M184="不明",M185="不明"),"大",IF(OR(M182="中",M183="中",M184="中",M185="中"),"中",IF(OR(M182="小",M183="小",M184="小",M185="小"),"小","無")))</f>
        <v>小</v>
      </c>
      <c r="P182" s="12"/>
    </row>
    <row r="183" spans="1:16">
      <c r="A183" s="51"/>
      <c r="B183" s="95"/>
      <c r="C183" s="261"/>
      <c r="D183" s="248"/>
      <c r="E183" s="337"/>
      <c r="F183" s="261"/>
      <c r="G183" s="337"/>
      <c r="H183" s="251"/>
      <c r="I183" s="261"/>
      <c r="J183" s="340"/>
      <c r="K183" s="66" t="s">
        <v>99</v>
      </c>
      <c r="L183" s="21" t="s">
        <v>334</v>
      </c>
      <c r="M183" s="131" t="s">
        <v>288</v>
      </c>
      <c r="N183" s="249"/>
      <c r="P183" s="12"/>
    </row>
    <row r="184" spans="1:16">
      <c r="A184" s="51"/>
      <c r="B184" s="95"/>
      <c r="C184" s="261"/>
      <c r="D184" s="248"/>
      <c r="E184" s="337"/>
      <c r="F184" s="261"/>
      <c r="G184" s="337"/>
      <c r="H184" s="251"/>
      <c r="I184" s="261"/>
      <c r="J184" s="340"/>
      <c r="K184" s="66" t="s">
        <v>100</v>
      </c>
      <c r="L184" s="21" t="s">
        <v>363</v>
      </c>
      <c r="M184" s="131" t="s">
        <v>314</v>
      </c>
      <c r="N184" s="249"/>
      <c r="P184" s="12"/>
    </row>
    <row r="185" spans="1:16">
      <c r="A185" s="51"/>
      <c r="B185" s="95"/>
      <c r="C185" s="261"/>
      <c r="D185" s="248"/>
      <c r="E185" s="337"/>
      <c r="F185" s="261"/>
      <c r="G185" s="337"/>
      <c r="H185" s="252"/>
      <c r="I185" s="261"/>
      <c r="J185" s="340"/>
      <c r="K185" s="66" t="s">
        <v>101</v>
      </c>
      <c r="L185" s="21" t="s">
        <v>334</v>
      </c>
      <c r="M185" s="131" t="s">
        <v>288</v>
      </c>
      <c r="N185" s="249"/>
      <c r="P185" s="12"/>
    </row>
    <row r="186" spans="1:16">
      <c r="A186" s="51"/>
      <c r="B186" s="95"/>
      <c r="C186" s="261" t="s">
        <v>357</v>
      </c>
      <c r="D186" s="248" t="s">
        <v>95</v>
      </c>
      <c r="E186" s="337" t="s">
        <v>96</v>
      </c>
      <c r="F186" s="261" t="s">
        <v>358</v>
      </c>
      <c r="G186" s="337" t="s">
        <v>97</v>
      </c>
      <c r="H186" s="250" t="s">
        <v>932</v>
      </c>
      <c r="I186" s="261" t="s">
        <v>359</v>
      </c>
      <c r="J186" s="340" t="s">
        <v>364</v>
      </c>
      <c r="K186" s="66" t="s">
        <v>98</v>
      </c>
      <c r="L186" s="21" t="s">
        <v>334</v>
      </c>
      <c r="M186" s="131" t="s">
        <v>288</v>
      </c>
      <c r="N186" s="249" t="str">
        <f>IF(OR(M186="大",M187="大",M188="大",M189="大",M186="不明",M187="不明",M188="不明",M189="不明"),"大",IF(OR(M186="中",M187="中",M188="中",M189="中"),"中",IF(OR(M186="小",M187="小",M188="小",M189="小"),"小","無")))</f>
        <v>小</v>
      </c>
      <c r="P186" s="12"/>
    </row>
    <row r="187" spans="1:16">
      <c r="A187" s="51"/>
      <c r="B187" s="95"/>
      <c r="C187" s="261"/>
      <c r="D187" s="248"/>
      <c r="E187" s="337"/>
      <c r="F187" s="261"/>
      <c r="G187" s="337"/>
      <c r="H187" s="251"/>
      <c r="I187" s="261"/>
      <c r="J187" s="340"/>
      <c r="K187" s="66" t="s">
        <v>99</v>
      </c>
      <c r="L187" s="21" t="s">
        <v>334</v>
      </c>
      <c r="M187" s="131" t="s">
        <v>288</v>
      </c>
      <c r="N187" s="249"/>
      <c r="P187" s="12"/>
    </row>
    <row r="188" spans="1:16">
      <c r="A188" s="51"/>
      <c r="B188" s="95"/>
      <c r="C188" s="261"/>
      <c r="D188" s="248"/>
      <c r="E188" s="337"/>
      <c r="F188" s="261"/>
      <c r="G188" s="337"/>
      <c r="H188" s="251"/>
      <c r="I188" s="261"/>
      <c r="J188" s="340"/>
      <c r="K188" s="66" t="s">
        <v>100</v>
      </c>
      <c r="L188" s="21" t="s">
        <v>363</v>
      </c>
      <c r="M188" s="131" t="s">
        <v>314</v>
      </c>
      <c r="N188" s="249"/>
      <c r="P188" s="12"/>
    </row>
    <row r="189" spans="1:16">
      <c r="A189" s="51"/>
      <c r="B189" s="95"/>
      <c r="C189" s="261"/>
      <c r="D189" s="248"/>
      <c r="E189" s="337"/>
      <c r="F189" s="261"/>
      <c r="G189" s="337"/>
      <c r="H189" s="252"/>
      <c r="I189" s="261"/>
      <c r="J189" s="340"/>
      <c r="K189" s="66" t="s">
        <v>101</v>
      </c>
      <c r="L189" s="21" t="s">
        <v>334</v>
      </c>
      <c r="M189" s="131" t="s">
        <v>288</v>
      </c>
      <c r="N189" s="249"/>
      <c r="P189" s="12"/>
    </row>
    <row r="190" spans="1:16">
      <c r="A190" s="51"/>
      <c r="B190" s="95"/>
      <c r="C190" s="261" t="s">
        <v>357</v>
      </c>
      <c r="D190" s="248" t="s">
        <v>95</v>
      </c>
      <c r="E190" s="337" t="s">
        <v>96</v>
      </c>
      <c r="F190" s="261" t="s">
        <v>358</v>
      </c>
      <c r="G190" s="337" t="s">
        <v>97</v>
      </c>
      <c r="H190" s="250" t="s">
        <v>933</v>
      </c>
      <c r="I190" s="261" t="s">
        <v>359</v>
      </c>
      <c r="J190" s="340" t="s">
        <v>360</v>
      </c>
      <c r="K190" s="66" t="s">
        <v>98</v>
      </c>
      <c r="L190" s="21" t="s">
        <v>334</v>
      </c>
      <c r="M190" s="131" t="s">
        <v>288</v>
      </c>
      <c r="N190" s="249" t="str">
        <f>IF(OR(M190="大",M191="大",M192="大",M193="大",M190="不明",M191="不明",M192="不明",M193="不明"),"大",IF(OR(M190="中",M191="中",M192="中",M193="中"),"中",IF(OR(M190="小",M191="小",M192="小",M193="小"),"小","無")))</f>
        <v>無</v>
      </c>
      <c r="P190" s="12"/>
    </row>
    <row r="191" spans="1:16">
      <c r="A191" s="51"/>
      <c r="B191" s="95"/>
      <c r="C191" s="261"/>
      <c r="D191" s="248"/>
      <c r="E191" s="337"/>
      <c r="F191" s="261"/>
      <c r="G191" s="337"/>
      <c r="H191" s="254"/>
      <c r="I191" s="261"/>
      <c r="J191" s="340"/>
      <c r="K191" s="66" t="s">
        <v>99</v>
      </c>
      <c r="L191" s="21" t="s">
        <v>334</v>
      </c>
      <c r="M191" s="131" t="s">
        <v>288</v>
      </c>
      <c r="N191" s="249"/>
      <c r="P191" s="12"/>
    </row>
    <row r="192" spans="1:16">
      <c r="A192" s="51"/>
      <c r="B192" s="95"/>
      <c r="C192" s="261"/>
      <c r="D192" s="248"/>
      <c r="E192" s="337"/>
      <c r="F192" s="261"/>
      <c r="G192" s="337"/>
      <c r="H192" s="254"/>
      <c r="I192" s="261"/>
      <c r="J192" s="340"/>
      <c r="K192" s="66" t="s">
        <v>100</v>
      </c>
      <c r="L192" s="21" t="s">
        <v>334</v>
      </c>
      <c r="M192" s="131" t="s">
        <v>288</v>
      </c>
      <c r="N192" s="249"/>
      <c r="P192" s="12"/>
    </row>
    <row r="193" spans="1:16">
      <c r="A193" s="51"/>
      <c r="B193" s="95"/>
      <c r="C193" s="261"/>
      <c r="D193" s="248"/>
      <c r="E193" s="337"/>
      <c r="F193" s="261"/>
      <c r="G193" s="337"/>
      <c r="H193" s="255"/>
      <c r="I193" s="261"/>
      <c r="J193" s="340"/>
      <c r="K193" s="66" t="s">
        <v>101</v>
      </c>
      <c r="L193" s="21" t="s">
        <v>334</v>
      </c>
      <c r="M193" s="131" t="s">
        <v>288</v>
      </c>
      <c r="N193" s="249"/>
      <c r="P193" s="12"/>
    </row>
    <row r="194" spans="1:16">
      <c r="A194" s="51"/>
      <c r="B194" s="95"/>
      <c r="C194" s="261" t="s">
        <v>357</v>
      </c>
      <c r="D194" s="262" t="s">
        <v>95</v>
      </c>
      <c r="E194" s="342" t="s">
        <v>96</v>
      </c>
      <c r="F194" s="261" t="s">
        <v>358</v>
      </c>
      <c r="G194" s="342" t="s">
        <v>97</v>
      </c>
      <c r="H194" s="338" t="s">
        <v>334</v>
      </c>
      <c r="I194" s="261" t="s">
        <v>359</v>
      </c>
      <c r="J194" s="345" t="s">
        <v>287</v>
      </c>
      <c r="K194" s="66" t="s">
        <v>98</v>
      </c>
      <c r="L194" s="26" t="s">
        <v>287</v>
      </c>
      <c r="M194" s="131" t="s">
        <v>288</v>
      </c>
      <c r="N194" s="249" t="str">
        <f>IF(OR(M194="大",M195="大",M196="大",M197="大",M194="不明",M195="不明",M196="不明",M197="不明"),"大",IF(OR(M194="中",M195="中",M196="中",M197="中"),"中",IF(OR(M194="小",M195="小",M196="小",M197="小"),"小","無")))</f>
        <v>無</v>
      </c>
    </row>
    <row r="195" spans="1:16">
      <c r="A195" s="51"/>
      <c r="B195" s="95"/>
      <c r="C195" s="261"/>
      <c r="D195" s="263"/>
      <c r="E195" s="343"/>
      <c r="F195" s="261"/>
      <c r="G195" s="343"/>
      <c r="H195" s="338"/>
      <c r="I195" s="261"/>
      <c r="J195" s="346"/>
      <c r="K195" s="66" t="s">
        <v>99</v>
      </c>
      <c r="L195" s="26" t="s">
        <v>287</v>
      </c>
      <c r="M195" s="131" t="s">
        <v>288</v>
      </c>
      <c r="N195" s="249"/>
    </row>
    <row r="196" spans="1:16">
      <c r="A196" s="51"/>
      <c r="B196" s="95"/>
      <c r="C196" s="261"/>
      <c r="D196" s="263"/>
      <c r="E196" s="343"/>
      <c r="F196" s="261"/>
      <c r="G196" s="343"/>
      <c r="H196" s="338"/>
      <c r="I196" s="261"/>
      <c r="J196" s="346"/>
      <c r="K196" s="66" t="s">
        <v>100</v>
      </c>
      <c r="L196" s="26" t="s">
        <v>287</v>
      </c>
      <c r="M196" s="131" t="s">
        <v>288</v>
      </c>
      <c r="N196" s="249"/>
    </row>
    <row r="197" spans="1:16">
      <c r="A197" s="51"/>
      <c r="B197" s="95"/>
      <c r="C197" s="261"/>
      <c r="D197" s="264"/>
      <c r="E197" s="344"/>
      <c r="F197" s="261"/>
      <c r="G197" s="344"/>
      <c r="H197" s="339"/>
      <c r="I197" s="261"/>
      <c r="J197" s="347"/>
      <c r="K197" s="66" t="s">
        <v>101</v>
      </c>
      <c r="L197" s="26" t="s">
        <v>287</v>
      </c>
      <c r="M197" s="131" t="s">
        <v>288</v>
      </c>
      <c r="N197" s="249"/>
    </row>
    <row r="198" spans="1:16">
      <c r="A198" s="51"/>
      <c r="M198" s="67"/>
      <c r="N198" s="67"/>
    </row>
    <row r="199" spans="1:16">
      <c r="A199" s="51"/>
      <c r="M199" s="107" t="s">
        <v>102</v>
      </c>
      <c r="N199" s="106" t="str">
        <f>IF(OR(N178="大",N182="大",N186="大",N190="大",N194="大"),"大",IF(OR(N178="中",N182="中",N186="中",N190="中",N194="中"),"中",IF(OR(N178="小",N182="小",N186="小",N190="小",N194="小"),"小","無")))</f>
        <v>小</v>
      </c>
    </row>
    <row r="200" spans="1:16">
      <c r="A200" s="51"/>
      <c r="B200" s="42"/>
      <c r="C200" s="54" t="s">
        <v>346</v>
      </c>
    </row>
    <row r="201" spans="1:16">
      <c r="A201" s="51"/>
      <c r="B201" s="95"/>
    </row>
    <row r="202" spans="1:16" ht="31.5">
      <c r="A202" s="51"/>
      <c r="B202" s="95"/>
      <c r="C202" s="60" t="s">
        <v>84</v>
      </c>
      <c r="D202" s="60" t="s">
        <v>85</v>
      </c>
      <c r="E202" s="62" t="s">
        <v>86</v>
      </c>
      <c r="F202" s="60" t="s">
        <v>87</v>
      </c>
      <c r="G202" s="60" t="s">
        <v>88</v>
      </c>
      <c r="H202" s="60" t="s">
        <v>277</v>
      </c>
      <c r="I202" s="60" t="s">
        <v>90</v>
      </c>
      <c r="J202" s="62" t="s">
        <v>104</v>
      </c>
      <c r="K202" s="319" t="s">
        <v>92</v>
      </c>
      <c r="L202" s="320"/>
      <c r="M202" s="59" t="s">
        <v>93</v>
      </c>
      <c r="N202" s="60" t="s">
        <v>94</v>
      </c>
    </row>
    <row r="203" spans="1:16">
      <c r="A203" s="51"/>
      <c r="B203" s="95"/>
      <c r="C203" s="337" t="s">
        <v>106</v>
      </c>
      <c r="D203" s="337" t="s">
        <v>106</v>
      </c>
      <c r="E203" s="337" t="s">
        <v>107</v>
      </c>
      <c r="F203" s="341" t="s">
        <v>108</v>
      </c>
      <c r="G203" s="337" t="s">
        <v>109</v>
      </c>
      <c r="H203" s="250" t="s">
        <v>934</v>
      </c>
      <c r="I203" s="337" t="s">
        <v>110</v>
      </c>
      <c r="J203" s="340" t="s">
        <v>347</v>
      </c>
      <c r="K203" s="66" t="s">
        <v>98</v>
      </c>
      <c r="L203" s="21" t="s">
        <v>334</v>
      </c>
      <c r="M203" s="131" t="s">
        <v>288</v>
      </c>
      <c r="N203" s="249" t="str">
        <f>IF(OR(M203="大",M204="大",M205="大",M206="大",M203="不明",M204="不明",M205="不明",M206="不明"),"大",IF(OR(M203="中",M204="中",M205="中",M206="中"),"中",IF(OR(M203="小",M204="小",M205="小",M206="小"),"小","無")))</f>
        <v>小</v>
      </c>
      <c r="P203" s="12"/>
    </row>
    <row r="204" spans="1:16">
      <c r="A204" s="51"/>
      <c r="B204" s="95"/>
      <c r="C204" s="337"/>
      <c r="D204" s="337"/>
      <c r="E204" s="337"/>
      <c r="F204" s="341"/>
      <c r="G204" s="337"/>
      <c r="H204" s="254"/>
      <c r="I204" s="337"/>
      <c r="J204" s="340"/>
      <c r="K204" s="66" t="s">
        <v>99</v>
      </c>
      <c r="L204" s="21" t="s">
        <v>334</v>
      </c>
      <c r="M204" s="131" t="s">
        <v>288</v>
      </c>
      <c r="N204" s="249"/>
      <c r="P204" s="12"/>
    </row>
    <row r="205" spans="1:16">
      <c r="A205" s="51"/>
      <c r="B205" s="95"/>
      <c r="C205" s="337"/>
      <c r="D205" s="337"/>
      <c r="E205" s="337"/>
      <c r="F205" s="341"/>
      <c r="G205" s="337"/>
      <c r="H205" s="254"/>
      <c r="I205" s="337"/>
      <c r="J205" s="340"/>
      <c r="K205" s="66" t="s">
        <v>111</v>
      </c>
      <c r="L205" s="21" t="s">
        <v>363</v>
      </c>
      <c r="M205" s="131" t="s">
        <v>314</v>
      </c>
      <c r="N205" s="249"/>
      <c r="P205" s="12"/>
    </row>
    <row r="206" spans="1:16">
      <c r="A206" s="51"/>
      <c r="B206" s="95"/>
      <c r="C206" s="337"/>
      <c r="D206" s="337"/>
      <c r="E206" s="337"/>
      <c r="F206" s="341"/>
      <c r="G206" s="337"/>
      <c r="H206" s="255"/>
      <c r="I206" s="337"/>
      <c r="J206" s="340"/>
      <c r="K206" s="66" t="s">
        <v>101</v>
      </c>
      <c r="L206" s="21" t="s">
        <v>334</v>
      </c>
      <c r="M206" s="131" t="s">
        <v>288</v>
      </c>
      <c r="N206" s="249"/>
      <c r="P206" s="12"/>
    </row>
    <row r="207" spans="1:16">
      <c r="A207" s="51"/>
      <c r="B207" s="95"/>
      <c r="C207" s="337" t="s">
        <v>106</v>
      </c>
      <c r="D207" s="337" t="s">
        <v>106</v>
      </c>
      <c r="E207" s="337" t="s">
        <v>107</v>
      </c>
      <c r="F207" s="341" t="s">
        <v>108</v>
      </c>
      <c r="G207" s="337" t="s">
        <v>109</v>
      </c>
      <c r="H207" s="250" t="s">
        <v>361</v>
      </c>
      <c r="I207" s="337" t="s">
        <v>110</v>
      </c>
      <c r="J207" s="340" t="s">
        <v>347</v>
      </c>
      <c r="K207" s="66" t="s">
        <v>98</v>
      </c>
      <c r="L207" s="21" t="s">
        <v>334</v>
      </c>
      <c r="M207" s="131" t="s">
        <v>288</v>
      </c>
      <c r="N207" s="249" t="str">
        <f>IF(OR(M207="大",M208="大",M209="大",M210="大",M207="不明",M208="不明",M209="不明",M210="不明"),"大",IF(OR(M207="中",M208="中",M209="中",M210="中"),"中",IF(OR(M207="小",M208="小",M209="小",M210="小"),"小","無")))</f>
        <v>小</v>
      </c>
      <c r="P207" s="12"/>
    </row>
    <row r="208" spans="1:16">
      <c r="A208" s="51"/>
      <c r="B208" s="95"/>
      <c r="C208" s="337"/>
      <c r="D208" s="337"/>
      <c r="E208" s="337"/>
      <c r="F208" s="341"/>
      <c r="G208" s="337"/>
      <c r="H208" s="251"/>
      <c r="I208" s="337"/>
      <c r="J208" s="340"/>
      <c r="K208" s="66" t="s">
        <v>99</v>
      </c>
      <c r="L208" s="21" t="s">
        <v>334</v>
      </c>
      <c r="M208" s="131" t="s">
        <v>288</v>
      </c>
      <c r="N208" s="249"/>
      <c r="P208" s="12"/>
    </row>
    <row r="209" spans="1:16">
      <c r="A209" s="51"/>
      <c r="B209" s="95"/>
      <c r="C209" s="337"/>
      <c r="D209" s="337"/>
      <c r="E209" s="337"/>
      <c r="F209" s="341"/>
      <c r="G209" s="337"/>
      <c r="H209" s="251"/>
      <c r="I209" s="337"/>
      <c r="J209" s="340"/>
      <c r="K209" s="66" t="s">
        <v>111</v>
      </c>
      <c r="L209" s="21" t="s">
        <v>363</v>
      </c>
      <c r="M209" s="131" t="s">
        <v>314</v>
      </c>
      <c r="N209" s="249"/>
      <c r="P209" s="12"/>
    </row>
    <row r="210" spans="1:16">
      <c r="A210" s="51"/>
      <c r="B210" s="95"/>
      <c r="C210" s="337"/>
      <c r="D210" s="337"/>
      <c r="E210" s="337"/>
      <c r="F210" s="341"/>
      <c r="G210" s="337"/>
      <c r="H210" s="252"/>
      <c r="I210" s="337"/>
      <c r="J210" s="340"/>
      <c r="K210" s="66" t="s">
        <v>101</v>
      </c>
      <c r="L210" s="21" t="s">
        <v>334</v>
      </c>
      <c r="M210" s="131" t="s">
        <v>288</v>
      </c>
      <c r="N210" s="249"/>
      <c r="P210" s="12"/>
    </row>
    <row r="211" spans="1:16">
      <c r="A211" s="51"/>
      <c r="B211" s="95"/>
      <c r="C211" s="337" t="s">
        <v>106</v>
      </c>
      <c r="D211" s="337" t="s">
        <v>106</v>
      </c>
      <c r="E211" s="337" t="s">
        <v>107</v>
      </c>
      <c r="F211" s="341" t="s">
        <v>108</v>
      </c>
      <c r="G211" s="337" t="s">
        <v>109</v>
      </c>
      <c r="H211" s="250" t="s">
        <v>932</v>
      </c>
      <c r="I211" s="337" t="s">
        <v>110</v>
      </c>
      <c r="J211" s="340" t="s">
        <v>347</v>
      </c>
      <c r="K211" s="66" t="s">
        <v>98</v>
      </c>
      <c r="L211" s="21" t="s">
        <v>334</v>
      </c>
      <c r="M211" s="131" t="s">
        <v>288</v>
      </c>
      <c r="N211" s="249" t="str">
        <f>IF(OR(M211="大",M212="大",M213="大",M214="大",M211="不明",M212="不明",M213="不明",M214="不明"),"大",IF(OR(M211="中",M212="中",M213="中",M214="中"),"中",IF(OR(M211="小",M212="小",M213="小",M214="小"),"小","無")))</f>
        <v>小</v>
      </c>
      <c r="P211" s="12"/>
    </row>
    <row r="212" spans="1:16">
      <c r="A212" s="51"/>
      <c r="B212" s="95"/>
      <c r="C212" s="337"/>
      <c r="D212" s="337"/>
      <c r="E212" s="337"/>
      <c r="F212" s="341"/>
      <c r="G212" s="337"/>
      <c r="H212" s="251"/>
      <c r="I212" s="337"/>
      <c r="J212" s="340"/>
      <c r="K212" s="66" t="s">
        <v>99</v>
      </c>
      <c r="L212" s="21" t="s">
        <v>334</v>
      </c>
      <c r="M212" s="131" t="s">
        <v>288</v>
      </c>
      <c r="N212" s="249"/>
      <c r="P212" s="12"/>
    </row>
    <row r="213" spans="1:16">
      <c r="A213" s="51"/>
      <c r="B213" s="95"/>
      <c r="C213" s="337"/>
      <c r="D213" s="337"/>
      <c r="E213" s="337"/>
      <c r="F213" s="341"/>
      <c r="G213" s="337"/>
      <c r="H213" s="251"/>
      <c r="I213" s="337"/>
      <c r="J213" s="340"/>
      <c r="K213" s="66" t="s">
        <v>111</v>
      </c>
      <c r="L213" s="21" t="s">
        <v>363</v>
      </c>
      <c r="M213" s="131" t="s">
        <v>314</v>
      </c>
      <c r="N213" s="249"/>
      <c r="P213" s="12"/>
    </row>
    <row r="214" spans="1:16">
      <c r="A214" s="51"/>
      <c r="B214" s="95"/>
      <c r="C214" s="337"/>
      <c r="D214" s="337"/>
      <c r="E214" s="337"/>
      <c r="F214" s="341"/>
      <c r="G214" s="337"/>
      <c r="H214" s="252"/>
      <c r="I214" s="337"/>
      <c r="J214" s="340"/>
      <c r="K214" s="66" t="s">
        <v>101</v>
      </c>
      <c r="L214" s="21" t="s">
        <v>334</v>
      </c>
      <c r="M214" s="131" t="s">
        <v>288</v>
      </c>
      <c r="N214" s="249"/>
      <c r="P214" s="12"/>
    </row>
    <row r="215" spans="1:16">
      <c r="A215" s="51"/>
      <c r="B215" s="95"/>
      <c r="C215" s="337" t="s">
        <v>106</v>
      </c>
      <c r="D215" s="337" t="s">
        <v>106</v>
      </c>
      <c r="E215" s="337" t="s">
        <v>107</v>
      </c>
      <c r="F215" s="341" t="s">
        <v>108</v>
      </c>
      <c r="G215" s="337" t="s">
        <v>109</v>
      </c>
      <c r="H215" s="250" t="s">
        <v>933</v>
      </c>
      <c r="I215" s="337" t="s">
        <v>110</v>
      </c>
      <c r="J215" s="340" t="s">
        <v>347</v>
      </c>
      <c r="K215" s="66" t="s">
        <v>98</v>
      </c>
      <c r="L215" s="21" t="s">
        <v>334</v>
      </c>
      <c r="M215" s="131" t="s">
        <v>288</v>
      </c>
      <c r="N215" s="249" t="str">
        <f>IF(OR(M215="大",M216="大",M217="大",M218="大",M215="不明",M216="不明",M217="不明",M218="不明"),"大",IF(OR(M215="中",M216="中",M217="中",M218="中"),"中",IF(OR(M215="小",M216="小",M217="小",M218="小"),"小","無")))</f>
        <v>無</v>
      </c>
      <c r="P215" s="12"/>
    </row>
    <row r="216" spans="1:16">
      <c r="A216" s="51"/>
      <c r="B216" s="95"/>
      <c r="C216" s="337"/>
      <c r="D216" s="337"/>
      <c r="E216" s="337"/>
      <c r="F216" s="341"/>
      <c r="G216" s="337"/>
      <c r="H216" s="254"/>
      <c r="I216" s="337"/>
      <c r="J216" s="340"/>
      <c r="K216" s="66" t="s">
        <v>99</v>
      </c>
      <c r="L216" s="21" t="s">
        <v>334</v>
      </c>
      <c r="M216" s="131" t="s">
        <v>288</v>
      </c>
      <c r="N216" s="249"/>
      <c r="P216" s="12"/>
    </row>
    <row r="217" spans="1:16">
      <c r="A217" s="51"/>
      <c r="B217" s="95"/>
      <c r="C217" s="337"/>
      <c r="D217" s="337"/>
      <c r="E217" s="337"/>
      <c r="F217" s="341"/>
      <c r="G217" s="337"/>
      <c r="H217" s="254"/>
      <c r="I217" s="337"/>
      <c r="J217" s="340"/>
      <c r="K217" s="66" t="s">
        <v>111</v>
      </c>
      <c r="L217" s="21" t="s">
        <v>334</v>
      </c>
      <c r="M217" s="131" t="s">
        <v>288</v>
      </c>
      <c r="N217" s="249"/>
      <c r="P217" s="12"/>
    </row>
    <row r="218" spans="1:16">
      <c r="A218" s="51"/>
      <c r="B218" s="95"/>
      <c r="C218" s="337"/>
      <c r="D218" s="337"/>
      <c r="E218" s="337"/>
      <c r="F218" s="341"/>
      <c r="G218" s="337"/>
      <c r="H218" s="255"/>
      <c r="I218" s="337"/>
      <c r="J218" s="340"/>
      <c r="K218" s="66" t="s">
        <v>101</v>
      </c>
      <c r="L218" s="21" t="s">
        <v>334</v>
      </c>
      <c r="M218" s="131" t="s">
        <v>288</v>
      </c>
      <c r="N218" s="249"/>
      <c r="P218" s="12"/>
    </row>
    <row r="219" spans="1:16">
      <c r="A219" s="51"/>
      <c r="B219" s="95"/>
      <c r="C219" s="337" t="s">
        <v>106</v>
      </c>
      <c r="D219" s="337" t="s">
        <v>106</v>
      </c>
      <c r="E219" s="337" t="s">
        <v>107</v>
      </c>
      <c r="F219" s="341" t="s">
        <v>108</v>
      </c>
      <c r="G219" s="337" t="s">
        <v>109</v>
      </c>
      <c r="H219" s="338" t="s">
        <v>334</v>
      </c>
      <c r="I219" s="337" t="s">
        <v>110</v>
      </c>
      <c r="J219" s="345" t="s">
        <v>287</v>
      </c>
      <c r="K219" s="66" t="s">
        <v>98</v>
      </c>
      <c r="L219" s="26" t="s">
        <v>287</v>
      </c>
      <c r="M219" s="131" t="s">
        <v>288</v>
      </c>
      <c r="N219" s="249" t="str">
        <f>IF(OR(M219="大",M220="大",M221="大",M222="大",M219="不明",M220="不明",M221="不明",M222="不明"),"大",IF(OR(M219="中",M220="中",M221="中",M222="中"),"中",IF(OR(M219="小",M220="小",M221="小",M222="小"),"小","無")))</f>
        <v>無</v>
      </c>
    </row>
    <row r="220" spans="1:16">
      <c r="A220" s="51"/>
      <c r="B220" s="95"/>
      <c r="C220" s="337"/>
      <c r="D220" s="337"/>
      <c r="E220" s="337"/>
      <c r="F220" s="341"/>
      <c r="G220" s="337"/>
      <c r="H220" s="338"/>
      <c r="I220" s="337"/>
      <c r="J220" s="346"/>
      <c r="K220" s="66" t="s">
        <v>99</v>
      </c>
      <c r="L220" s="26" t="s">
        <v>287</v>
      </c>
      <c r="M220" s="131" t="s">
        <v>288</v>
      </c>
      <c r="N220" s="249"/>
    </row>
    <row r="221" spans="1:16">
      <c r="A221" s="51"/>
      <c r="B221" s="95"/>
      <c r="C221" s="337"/>
      <c r="D221" s="337"/>
      <c r="E221" s="337"/>
      <c r="F221" s="341"/>
      <c r="G221" s="337"/>
      <c r="H221" s="338"/>
      <c r="I221" s="337"/>
      <c r="J221" s="346"/>
      <c r="K221" s="66" t="s">
        <v>111</v>
      </c>
      <c r="L221" s="26" t="s">
        <v>287</v>
      </c>
      <c r="M221" s="131" t="s">
        <v>288</v>
      </c>
      <c r="N221" s="249"/>
    </row>
    <row r="222" spans="1:16">
      <c r="A222" s="51"/>
      <c r="B222" s="95"/>
      <c r="C222" s="337"/>
      <c r="D222" s="337"/>
      <c r="E222" s="337"/>
      <c r="F222" s="341"/>
      <c r="G222" s="337"/>
      <c r="H222" s="339"/>
      <c r="I222" s="337"/>
      <c r="J222" s="347"/>
      <c r="K222" s="66" t="s">
        <v>101</v>
      </c>
      <c r="L222" s="26" t="s">
        <v>287</v>
      </c>
      <c r="M222" s="131" t="s">
        <v>288</v>
      </c>
      <c r="N222" s="249"/>
    </row>
    <row r="223" spans="1:16">
      <c r="A223" s="51"/>
      <c r="M223" s="67"/>
      <c r="N223" s="67"/>
    </row>
    <row r="224" spans="1:16">
      <c r="A224" s="51"/>
      <c r="M224" s="107" t="s">
        <v>102</v>
      </c>
      <c r="N224" s="106" t="str">
        <f>IF(OR(N203="大",N207="大",N211="大",N215="大",N219="大"),"大",IF(OR(N203="中",N207="中",N211="中",N215="中",N219="中"),"中",IF(OR(N203="小",N207="小",N211="小",N215="小",N219="小"),"小","無")))</f>
        <v>小</v>
      </c>
    </row>
    <row r="225" spans="1:16">
      <c r="A225" s="51"/>
      <c r="B225" s="42"/>
      <c r="C225" s="54" t="s">
        <v>348</v>
      </c>
    </row>
    <row r="226" spans="1:16">
      <c r="A226" s="51"/>
      <c r="B226" s="95"/>
    </row>
    <row r="227" spans="1:16" ht="31.5">
      <c r="A227" s="51"/>
      <c r="B227" s="95"/>
      <c r="C227" s="60" t="s">
        <v>84</v>
      </c>
      <c r="D227" s="60" t="s">
        <v>85</v>
      </c>
      <c r="E227" s="62" t="s">
        <v>86</v>
      </c>
      <c r="F227" s="60" t="s">
        <v>87</v>
      </c>
      <c r="G227" s="60" t="s">
        <v>88</v>
      </c>
      <c r="H227" s="60" t="s">
        <v>277</v>
      </c>
      <c r="I227" s="60" t="s">
        <v>90</v>
      </c>
      <c r="J227" s="62" t="s">
        <v>104</v>
      </c>
      <c r="K227" s="319" t="s">
        <v>92</v>
      </c>
      <c r="L227" s="320"/>
      <c r="M227" s="59" t="s">
        <v>93</v>
      </c>
      <c r="N227" s="60" t="s">
        <v>94</v>
      </c>
    </row>
    <row r="228" spans="1:16">
      <c r="A228" s="51"/>
      <c r="B228" s="95"/>
      <c r="C228" s="250" t="s">
        <v>910</v>
      </c>
      <c r="D228" s="248" t="s">
        <v>113</v>
      </c>
      <c r="E228" s="337" t="s">
        <v>114</v>
      </c>
      <c r="F228" s="261" t="s">
        <v>358</v>
      </c>
      <c r="G228" s="337" t="s">
        <v>115</v>
      </c>
      <c r="H228" s="250" t="s">
        <v>935</v>
      </c>
      <c r="I228" s="337" t="s">
        <v>116</v>
      </c>
      <c r="J228" s="345" t="s">
        <v>116</v>
      </c>
      <c r="K228" s="66" t="s">
        <v>98</v>
      </c>
      <c r="L228" s="21" t="s">
        <v>334</v>
      </c>
      <c r="M228" s="131" t="s">
        <v>288</v>
      </c>
      <c r="N228" s="249" t="str">
        <f>IF(OR(M228="大",M229="大",M230="大",M231="大",M228="不明",M229="不明",M230="不明",M231="不明"),"大",IF(OR(M228="中",M229="中",M230="中",M231="中"),"中",IF(OR(M228="小",M229="小",M230="小",M231="小"),"小","無")))</f>
        <v>無</v>
      </c>
      <c r="P228" s="12"/>
    </row>
    <row r="229" spans="1:16">
      <c r="A229" s="51"/>
      <c r="B229" s="95"/>
      <c r="C229" s="251"/>
      <c r="D229" s="248"/>
      <c r="E229" s="337"/>
      <c r="F229" s="261"/>
      <c r="G229" s="337"/>
      <c r="H229" s="254"/>
      <c r="I229" s="337"/>
      <c r="J229" s="346"/>
      <c r="K229" s="66" t="s">
        <v>99</v>
      </c>
      <c r="L229" s="21" t="s">
        <v>334</v>
      </c>
      <c r="M229" s="131" t="s">
        <v>288</v>
      </c>
      <c r="N229" s="249"/>
      <c r="P229" s="12"/>
    </row>
    <row r="230" spans="1:16">
      <c r="A230" s="51"/>
      <c r="B230" s="95"/>
      <c r="C230" s="251"/>
      <c r="D230" s="248"/>
      <c r="E230" s="337"/>
      <c r="F230" s="261"/>
      <c r="G230" s="337"/>
      <c r="H230" s="254"/>
      <c r="I230" s="337"/>
      <c r="J230" s="346"/>
      <c r="K230" s="66" t="s">
        <v>111</v>
      </c>
      <c r="L230" s="21" t="s">
        <v>334</v>
      </c>
      <c r="M230" s="131" t="s">
        <v>288</v>
      </c>
      <c r="N230" s="249"/>
      <c r="P230" s="12"/>
    </row>
    <row r="231" spans="1:16">
      <c r="A231" s="51"/>
      <c r="B231" s="95"/>
      <c r="C231" s="252"/>
      <c r="D231" s="248"/>
      <c r="E231" s="337"/>
      <c r="F231" s="261"/>
      <c r="G231" s="337"/>
      <c r="H231" s="255"/>
      <c r="I231" s="337"/>
      <c r="J231" s="347"/>
      <c r="K231" s="66" t="s">
        <v>101</v>
      </c>
      <c r="L231" s="21" t="s">
        <v>334</v>
      </c>
      <c r="M231" s="131" t="s">
        <v>288</v>
      </c>
      <c r="N231" s="249"/>
      <c r="P231" s="12"/>
    </row>
    <row r="232" spans="1:16">
      <c r="A232" s="51"/>
      <c r="B232" s="95"/>
      <c r="C232" s="250" t="s">
        <v>910</v>
      </c>
      <c r="D232" s="248" t="s">
        <v>117</v>
      </c>
      <c r="E232" s="337" t="s">
        <v>114</v>
      </c>
      <c r="F232" s="261" t="s">
        <v>358</v>
      </c>
      <c r="G232" s="337" t="s">
        <v>118</v>
      </c>
      <c r="H232" s="250" t="s">
        <v>361</v>
      </c>
      <c r="I232" s="337" t="s">
        <v>116</v>
      </c>
      <c r="J232" s="345" t="s">
        <v>116</v>
      </c>
      <c r="K232" s="66" t="s">
        <v>98</v>
      </c>
      <c r="L232" s="21" t="s">
        <v>334</v>
      </c>
      <c r="M232" s="131" t="s">
        <v>288</v>
      </c>
      <c r="N232" s="249" t="str">
        <f>IF(OR(M232="大",M233="大",M234="大",M235="大",M232="不明",M233="不明",M234="不明",M235="不明"),"大",IF(OR(M232="中",M233="中",M234="中",M235="中"),"中",IF(OR(M232="小",M233="小",M234="小",M235="小"),"小","無")))</f>
        <v>小</v>
      </c>
      <c r="P232" s="12"/>
    </row>
    <row r="233" spans="1:16">
      <c r="A233" s="51"/>
      <c r="B233" s="95"/>
      <c r="C233" s="251"/>
      <c r="D233" s="248"/>
      <c r="E233" s="337"/>
      <c r="F233" s="261"/>
      <c r="G233" s="337"/>
      <c r="H233" s="251"/>
      <c r="I233" s="337"/>
      <c r="J233" s="346"/>
      <c r="K233" s="66" t="s">
        <v>99</v>
      </c>
      <c r="L233" s="21" t="s">
        <v>334</v>
      </c>
      <c r="M233" s="131" t="s">
        <v>288</v>
      </c>
      <c r="N233" s="249"/>
      <c r="P233" s="12"/>
    </row>
    <row r="234" spans="1:16">
      <c r="A234" s="51"/>
      <c r="B234" s="95"/>
      <c r="C234" s="251"/>
      <c r="D234" s="248"/>
      <c r="E234" s="337"/>
      <c r="F234" s="261"/>
      <c r="G234" s="337"/>
      <c r="H234" s="251"/>
      <c r="I234" s="337"/>
      <c r="J234" s="346"/>
      <c r="K234" s="66" t="s">
        <v>111</v>
      </c>
      <c r="L234" s="21" t="s">
        <v>363</v>
      </c>
      <c r="M234" s="131" t="s">
        <v>314</v>
      </c>
      <c r="N234" s="249"/>
      <c r="P234" s="12"/>
    </row>
    <row r="235" spans="1:16">
      <c r="A235" s="51"/>
      <c r="B235" s="95"/>
      <c r="C235" s="252"/>
      <c r="D235" s="248"/>
      <c r="E235" s="337"/>
      <c r="F235" s="261"/>
      <c r="G235" s="337"/>
      <c r="H235" s="252"/>
      <c r="I235" s="337"/>
      <c r="J235" s="347"/>
      <c r="K235" s="66" t="s">
        <v>101</v>
      </c>
      <c r="L235" s="21" t="s">
        <v>334</v>
      </c>
      <c r="M235" s="131" t="s">
        <v>288</v>
      </c>
      <c r="N235" s="249"/>
      <c r="P235" s="12"/>
    </row>
    <row r="236" spans="1:16">
      <c r="A236" s="51"/>
      <c r="B236" s="95"/>
      <c r="C236" s="250" t="s">
        <v>910</v>
      </c>
      <c r="D236" s="248" t="s">
        <v>117</v>
      </c>
      <c r="E236" s="337" t="s">
        <v>114</v>
      </c>
      <c r="F236" s="261" t="s">
        <v>358</v>
      </c>
      <c r="G236" s="337" t="s">
        <v>118</v>
      </c>
      <c r="H236" s="250" t="s">
        <v>932</v>
      </c>
      <c r="I236" s="337" t="s">
        <v>116</v>
      </c>
      <c r="J236" s="345" t="s">
        <v>116</v>
      </c>
      <c r="K236" s="66" t="s">
        <v>98</v>
      </c>
      <c r="L236" s="21" t="s">
        <v>334</v>
      </c>
      <c r="M236" s="131" t="s">
        <v>288</v>
      </c>
      <c r="N236" s="249" t="str">
        <f>IF(OR(M236="大",M237="大",M238="大",M239="大",M236="不明",M237="不明",M238="不明",M239="不明"),"大",IF(OR(M236="中",M237="中",M238="中",M239="中"),"中",IF(OR(M236="小",M237="小",M238="小",M239="小"),"小","無")))</f>
        <v>小</v>
      </c>
      <c r="P236" s="12"/>
    </row>
    <row r="237" spans="1:16">
      <c r="A237" s="51"/>
      <c r="B237" s="95"/>
      <c r="C237" s="251"/>
      <c r="D237" s="248"/>
      <c r="E237" s="337"/>
      <c r="F237" s="261"/>
      <c r="G237" s="337"/>
      <c r="H237" s="251"/>
      <c r="I237" s="337"/>
      <c r="J237" s="346"/>
      <c r="K237" s="66" t="s">
        <v>99</v>
      </c>
      <c r="L237" s="21" t="s">
        <v>334</v>
      </c>
      <c r="M237" s="131" t="s">
        <v>288</v>
      </c>
      <c r="N237" s="249"/>
      <c r="P237" s="12"/>
    </row>
    <row r="238" spans="1:16">
      <c r="A238" s="51"/>
      <c r="B238" s="95"/>
      <c r="C238" s="251"/>
      <c r="D238" s="248"/>
      <c r="E238" s="337"/>
      <c r="F238" s="261"/>
      <c r="G238" s="337"/>
      <c r="H238" s="251"/>
      <c r="I238" s="337"/>
      <c r="J238" s="346"/>
      <c r="K238" s="66" t="s">
        <v>111</v>
      </c>
      <c r="L238" s="21" t="s">
        <v>363</v>
      </c>
      <c r="M238" s="131" t="s">
        <v>314</v>
      </c>
      <c r="N238" s="249"/>
      <c r="P238" s="12"/>
    </row>
    <row r="239" spans="1:16">
      <c r="A239" s="51"/>
      <c r="B239" s="95"/>
      <c r="C239" s="252"/>
      <c r="D239" s="248"/>
      <c r="E239" s="337"/>
      <c r="F239" s="261"/>
      <c r="G239" s="337"/>
      <c r="H239" s="252"/>
      <c r="I239" s="337"/>
      <c r="J239" s="347"/>
      <c r="K239" s="66" t="s">
        <v>101</v>
      </c>
      <c r="L239" s="21" t="s">
        <v>334</v>
      </c>
      <c r="M239" s="131" t="s">
        <v>288</v>
      </c>
      <c r="N239" s="249"/>
      <c r="P239" s="12"/>
    </row>
    <row r="240" spans="1:16">
      <c r="A240" s="51"/>
      <c r="B240" s="95"/>
      <c r="C240" s="250" t="s">
        <v>910</v>
      </c>
      <c r="D240" s="248" t="s">
        <v>117</v>
      </c>
      <c r="E240" s="337" t="s">
        <v>114</v>
      </c>
      <c r="F240" s="261" t="s">
        <v>358</v>
      </c>
      <c r="G240" s="337" t="s">
        <v>118</v>
      </c>
      <c r="H240" s="250" t="s">
        <v>933</v>
      </c>
      <c r="I240" s="337" t="s">
        <v>116</v>
      </c>
      <c r="J240" s="340" t="s">
        <v>347</v>
      </c>
      <c r="K240" s="66" t="s">
        <v>98</v>
      </c>
      <c r="L240" s="21" t="s">
        <v>334</v>
      </c>
      <c r="M240" s="131" t="s">
        <v>288</v>
      </c>
      <c r="N240" s="249" t="str">
        <f>IF(OR(M240="大",M241="大",M242="大",M243="大",M240="不明",M241="不明",M242="不明",M243="不明"),"大",IF(OR(M240="中",M241="中",M242="中",M243="中"),"中",IF(OR(M240="小",M241="小",M242="小",M243="小"),"小","無")))</f>
        <v>無</v>
      </c>
      <c r="P240" s="12"/>
    </row>
    <row r="241" spans="1:16">
      <c r="A241" s="51"/>
      <c r="B241" s="95"/>
      <c r="C241" s="251"/>
      <c r="D241" s="248"/>
      <c r="E241" s="337"/>
      <c r="F241" s="261"/>
      <c r="G241" s="337"/>
      <c r="H241" s="254"/>
      <c r="I241" s="337"/>
      <c r="J241" s="340"/>
      <c r="K241" s="66" t="s">
        <v>99</v>
      </c>
      <c r="L241" s="21" t="s">
        <v>334</v>
      </c>
      <c r="M241" s="131" t="s">
        <v>288</v>
      </c>
      <c r="N241" s="249"/>
      <c r="P241" s="12"/>
    </row>
    <row r="242" spans="1:16">
      <c r="A242" s="51"/>
      <c r="B242" s="95"/>
      <c r="C242" s="251"/>
      <c r="D242" s="248"/>
      <c r="E242" s="337"/>
      <c r="F242" s="261"/>
      <c r="G242" s="337"/>
      <c r="H242" s="254"/>
      <c r="I242" s="337"/>
      <c r="J242" s="340"/>
      <c r="K242" s="66" t="s">
        <v>111</v>
      </c>
      <c r="L242" s="21" t="s">
        <v>334</v>
      </c>
      <c r="M242" s="131" t="s">
        <v>288</v>
      </c>
      <c r="N242" s="249"/>
      <c r="P242" s="12"/>
    </row>
    <row r="243" spans="1:16">
      <c r="A243" s="51"/>
      <c r="B243" s="95"/>
      <c r="C243" s="252"/>
      <c r="D243" s="248"/>
      <c r="E243" s="337"/>
      <c r="F243" s="261"/>
      <c r="G243" s="337"/>
      <c r="H243" s="255"/>
      <c r="I243" s="337"/>
      <c r="J243" s="340"/>
      <c r="K243" s="66" t="s">
        <v>101</v>
      </c>
      <c r="L243" s="21" t="s">
        <v>334</v>
      </c>
      <c r="M243" s="131" t="s">
        <v>288</v>
      </c>
      <c r="N243" s="249"/>
      <c r="P243" s="12"/>
    </row>
    <row r="244" spans="1:16">
      <c r="A244" s="51"/>
      <c r="B244" s="95"/>
      <c r="C244" s="250" t="s">
        <v>910</v>
      </c>
      <c r="D244" s="248" t="s">
        <v>117</v>
      </c>
      <c r="E244" s="337" t="s">
        <v>114</v>
      </c>
      <c r="F244" s="261" t="s">
        <v>358</v>
      </c>
      <c r="G244" s="337" t="s">
        <v>118</v>
      </c>
      <c r="H244" s="338" t="s">
        <v>334</v>
      </c>
      <c r="I244" s="337" t="s">
        <v>116</v>
      </c>
      <c r="J244" s="345" t="s">
        <v>287</v>
      </c>
      <c r="K244" s="66" t="s">
        <v>98</v>
      </c>
      <c r="L244" s="26" t="s">
        <v>287</v>
      </c>
      <c r="M244" s="131" t="s">
        <v>288</v>
      </c>
      <c r="N244" s="249" t="str">
        <f>IF(OR(M244="大",M245="大",M246="大",M247="大",M244="不明",M245="不明",M246="不明",M247="不明"),"大",IF(OR(M244="中",M245="中",M246="中",M247="中"),"中",IF(OR(M244="小",M245="小",M246="小",M247="小"),"小","無")))</f>
        <v>無</v>
      </c>
    </row>
    <row r="245" spans="1:16">
      <c r="A245" s="51"/>
      <c r="B245" s="95"/>
      <c r="C245" s="251"/>
      <c r="D245" s="248"/>
      <c r="E245" s="337"/>
      <c r="F245" s="261"/>
      <c r="G245" s="337"/>
      <c r="H245" s="338"/>
      <c r="I245" s="337"/>
      <c r="J245" s="346"/>
      <c r="K245" s="66" t="s">
        <v>99</v>
      </c>
      <c r="L245" s="26" t="s">
        <v>287</v>
      </c>
      <c r="M245" s="131" t="s">
        <v>288</v>
      </c>
      <c r="N245" s="249"/>
    </row>
    <row r="246" spans="1:16">
      <c r="A246" s="51"/>
      <c r="B246" s="95"/>
      <c r="C246" s="251"/>
      <c r="D246" s="248"/>
      <c r="E246" s="337"/>
      <c r="F246" s="261"/>
      <c r="G246" s="337"/>
      <c r="H246" s="338"/>
      <c r="I246" s="337"/>
      <c r="J246" s="346"/>
      <c r="K246" s="66" t="s">
        <v>111</v>
      </c>
      <c r="L246" s="26" t="s">
        <v>287</v>
      </c>
      <c r="M246" s="131" t="s">
        <v>288</v>
      </c>
      <c r="N246" s="249"/>
    </row>
    <row r="247" spans="1:16">
      <c r="A247" s="51"/>
      <c r="B247" s="95"/>
      <c r="C247" s="252"/>
      <c r="D247" s="248"/>
      <c r="E247" s="337"/>
      <c r="F247" s="261"/>
      <c r="G247" s="337"/>
      <c r="H247" s="339"/>
      <c r="I247" s="337"/>
      <c r="J247" s="347"/>
      <c r="K247" s="66" t="s">
        <v>101</v>
      </c>
      <c r="L247" s="26" t="s">
        <v>287</v>
      </c>
      <c r="M247" s="131" t="s">
        <v>288</v>
      </c>
      <c r="N247" s="249"/>
    </row>
    <row r="248" spans="1:16">
      <c r="M248" s="67"/>
      <c r="N248" s="67"/>
    </row>
    <row r="249" spans="1:16">
      <c r="M249" s="107" t="s">
        <v>102</v>
      </c>
      <c r="N249" s="106" t="str">
        <f>IF(OR(N228="大",N232="大",N236="大",N240="大",N244="大"),"大",IF(OR(N228="中",N232="中",N236="中",N240="中",N244="中"),"中",IF(OR(N228="小",N232="小",N236="小",N240="小",N244="小"),"小","無")))</f>
        <v>小</v>
      </c>
    </row>
    <row r="250" spans="1:16">
      <c r="C250" s="10" t="s">
        <v>262</v>
      </c>
    </row>
    <row r="251" spans="1:16" ht="17.25" thickBot="1">
      <c r="A251" s="30"/>
      <c r="B251" s="69"/>
      <c r="C251" s="30"/>
      <c r="D251" s="30"/>
      <c r="E251" s="30"/>
      <c r="F251" s="30"/>
      <c r="G251" s="30"/>
      <c r="H251" s="30"/>
      <c r="I251" s="30"/>
      <c r="J251" s="30"/>
      <c r="K251" s="30"/>
      <c r="L251" s="30"/>
      <c r="M251" s="30"/>
      <c r="N251" s="30"/>
    </row>
    <row r="252" spans="1:16" ht="19.5">
      <c r="A252" s="52" t="s">
        <v>365</v>
      </c>
      <c r="B252" s="94"/>
      <c r="C252" s="51"/>
      <c r="D252" s="51"/>
      <c r="E252" s="51"/>
    </row>
    <row r="253" spans="1:16">
      <c r="A253" s="51"/>
      <c r="C253" s="33"/>
    </row>
    <row r="254" spans="1:16">
      <c r="A254" s="51"/>
      <c r="B254" s="37"/>
      <c r="C254" s="37" t="s">
        <v>366</v>
      </c>
    </row>
    <row r="255" spans="1:16">
      <c r="A255" s="51"/>
      <c r="C255" s="33"/>
    </row>
    <row r="256" spans="1:16" ht="28.5">
      <c r="A256" s="51"/>
      <c r="D256" s="6" t="s">
        <v>367</v>
      </c>
      <c r="E256" s="7" t="s">
        <v>266</v>
      </c>
      <c r="F256" s="6" t="s">
        <v>368</v>
      </c>
      <c r="G256" s="7" t="s">
        <v>268</v>
      </c>
      <c r="H256" s="6" t="s">
        <v>369</v>
      </c>
      <c r="I256" s="7" t="s">
        <v>323</v>
      </c>
      <c r="J256" s="7" t="s">
        <v>324</v>
      </c>
      <c r="K256" s="6" t="s">
        <v>370</v>
      </c>
      <c r="L256" s="7" t="s">
        <v>326</v>
      </c>
      <c r="M256" s="6" t="s">
        <v>371</v>
      </c>
      <c r="N256" s="7" t="s">
        <v>275</v>
      </c>
    </row>
    <row r="257" spans="1:14">
      <c r="A257" s="51"/>
      <c r="D257" s="96"/>
      <c r="E257" s="2"/>
      <c r="F257" s="96"/>
      <c r="G257" s="2"/>
      <c r="H257" s="96"/>
      <c r="I257" s="2"/>
      <c r="J257" s="2"/>
      <c r="K257" s="96"/>
      <c r="L257" s="2"/>
      <c r="M257" s="96"/>
      <c r="N257" s="2"/>
    </row>
    <row r="258" spans="1:14">
      <c r="A258" s="51"/>
      <c r="B258" s="42"/>
      <c r="C258" s="54" t="s">
        <v>328</v>
      </c>
    </row>
    <row r="259" spans="1:14">
      <c r="A259" s="51"/>
      <c r="B259" s="95"/>
    </row>
    <row r="260" spans="1:14" ht="31.5">
      <c r="A260" s="51"/>
      <c r="B260" s="95"/>
      <c r="C260" s="60" t="s">
        <v>84</v>
      </c>
      <c r="D260" s="60" t="s">
        <v>85</v>
      </c>
      <c r="E260" s="62" t="s">
        <v>86</v>
      </c>
      <c r="F260" s="60" t="s">
        <v>87</v>
      </c>
      <c r="G260" s="60" t="s">
        <v>88</v>
      </c>
      <c r="H260" s="60" t="s">
        <v>277</v>
      </c>
      <c r="I260" s="60" t="s">
        <v>90</v>
      </c>
      <c r="J260" s="62" t="s">
        <v>104</v>
      </c>
      <c r="K260" s="319" t="s">
        <v>92</v>
      </c>
      <c r="L260" s="323"/>
      <c r="M260" s="59" t="s">
        <v>93</v>
      </c>
      <c r="N260" s="60" t="s">
        <v>94</v>
      </c>
    </row>
    <row r="261" spans="1:14" ht="16.5" customHeight="1">
      <c r="A261" s="51"/>
      <c r="B261" s="95"/>
      <c r="C261" s="349" t="s">
        <v>372</v>
      </c>
      <c r="D261" s="262" t="s">
        <v>95</v>
      </c>
      <c r="E261" s="342" t="s">
        <v>96</v>
      </c>
      <c r="F261" s="349" t="s">
        <v>373</v>
      </c>
      <c r="G261" s="342" t="s">
        <v>97</v>
      </c>
      <c r="H261" s="250" t="s">
        <v>374</v>
      </c>
      <c r="I261" s="349" t="s">
        <v>375</v>
      </c>
      <c r="J261" s="345" t="s">
        <v>376</v>
      </c>
      <c r="K261" s="21" t="s">
        <v>98</v>
      </c>
      <c r="L261" s="21" t="s">
        <v>334</v>
      </c>
      <c r="M261" s="131" t="s">
        <v>288</v>
      </c>
      <c r="N261" s="308" t="str">
        <f>IF(OR(M261="大",M262="大",M263="大",M264="大",M261="不明",M262="不明",M263="不明",M264="不明"),"大",IF(OR(M261="中",M262="中",M263="中",M264="中"),"中",IF(OR(M261="小",M262="小",M263="小",M264="小"),"小","無")))</f>
        <v>小</v>
      </c>
    </row>
    <row r="262" spans="1:14" ht="31.5">
      <c r="A262" s="51"/>
      <c r="B262" s="95"/>
      <c r="C262" s="350"/>
      <c r="D262" s="263"/>
      <c r="E262" s="343"/>
      <c r="F262" s="350"/>
      <c r="G262" s="343"/>
      <c r="H262" s="251"/>
      <c r="I262" s="350"/>
      <c r="J262" s="346"/>
      <c r="K262" s="21" t="s">
        <v>99</v>
      </c>
      <c r="L262" s="21" t="s">
        <v>377</v>
      </c>
      <c r="M262" s="131" t="s">
        <v>314</v>
      </c>
      <c r="N262" s="353"/>
    </row>
    <row r="263" spans="1:14">
      <c r="A263" s="51"/>
      <c r="B263" s="95"/>
      <c r="C263" s="350"/>
      <c r="D263" s="263"/>
      <c r="E263" s="343"/>
      <c r="F263" s="350"/>
      <c r="G263" s="343"/>
      <c r="H263" s="251"/>
      <c r="I263" s="350"/>
      <c r="J263" s="346"/>
      <c r="K263" s="21" t="s">
        <v>100</v>
      </c>
      <c r="L263" s="21" t="s">
        <v>334</v>
      </c>
      <c r="M263" s="131" t="s">
        <v>288</v>
      </c>
      <c r="N263" s="353"/>
    </row>
    <row r="264" spans="1:14">
      <c r="A264" s="51"/>
      <c r="B264" s="95"/>
      <c r="C264" s="351"/>
      <c r="D264" s="264"/>
      <c r="E264" s="344"/>
      <c r="F264" s="351"/>
      <c r="G264" s="344"/>
      <c r="H264" s="252"/>
      <c r="I264" s="351"/>
      <c r="J264" s="347"/>
      <c r="K264" s="21" t="s">
        <v>101</v>
      </c>
      <c r="L264" s="21" t="s">
        <v>334</v>
      </c>
      <c r="M264" s="131" t="s">
        <v>288</v>
      </c>
      <c r="N264" s="354"/>
    </row>
    <row r="265" spans="1:14" ht="16.5" customHeight="1">
      <c r="A265" s="51"/>
      <c r="B265" s="95"/>
      <c r="C265" s="349" t="s">
        <v>372</v>
      </c>
      <c r="D265" s="262" t="s">
        <v>95</v>
      </c>
      <c r="E265" s="342" t="s">
        <v>96</v>
      </c>
      <c r="F265" s="349" t="s">
        <v>373</v>
      </c>
      <c r="G265" s="342" t="s">
        <v>97</v>
      </c>
      <c r="H265" s="250" t="s">
        <v>334</v>
      </c>
      <c r="I265" s="349" t="s">
        <v>375</v>
      </c>
      <c r="J265" s="355" t="s">
        <v>287</v>
      </c>
      <c r="K265" s="21" t="s">
        <v>98</v>
      </c>
      <c r="L265" s="26" t="s">
        <v>287</v>
      </c>
      <c r="M265" s="131" t="s">
        <v>288</v>
      </c>
      <c r="N265" s="308" t="str">
        <f>IF(OR(M265="大",M266="大",M267="大",M268="大",M265="不明",M266="不明",M267="不明",M268="不明"),"大",IF(OR(M265="中",M266="中",M267="中",M268="中"),"中",IF(OR(M265="小",M266="小",M267="小",M268="小"),"小","無")))</f>
        <v>無</v>
      </c>
    </row>
    <row r="266" spans="1:14">
      <c r="A266" s="51"/>
      <c r="B266" s="95"/>
      <c r="C266" s="350"/>
      <c r="D266" s="263"/>
      <c r="E266" s="343"/>
      <c r="F266" s="350"/>
      <c r="G266" s="343"/>
      <c r="H266" s="251"/>
      <c r="I266" s="350"/>
      <c r="J266" s="356"/>
      <c r="K266" s="21" t="s">
        <v>99</v>
      </c>
      <c r="L266" s="26" t="s">
        <v>287</v>
      </c>
      <c r="M266" s="131" t="s">
        <v>288</v>
      </c>
      <c r="N266" s="353"/>
    </row>
    <row r="267" spans="1:14">
      <c r="A267" s="51"/>
      <c r="B267" s="95"/>
      <c r="C267" s="350"/>
      <c r="D267" s="263"/>
      <c r="E267" s="343"/>
      <c r="F267" s="350"/>
      <c r="G267" s="343"/>
      <c r="H267" s="251"/>
      <c r="I267" s="350"/>
      <c r="J267" s="356"/>
      <c r="K267" s="21" t="s">
        <v>100</v>
      </c>
      <c r="L267" s="26" t="s">
        <v>287</v>
      </c>
      <c r="M267" s="131" t="s">
        <v>288</v>
      </c>
      <c r="N267" s="353"/>
    </row>
    <row r="268" spans="1:14">
      <c r="A268" s="51"/>
      <c r="B268" s="95"/>
      <c r="C268" s="351"/>
      <c r="D268" s="264"/>
      <c r="E268" s="344"/>
      <c r="F268" s="351"/>
      <c r="G268" s="344"/>
      <c r="H268" s="252"/>
      <c r="I268" s="351"/>
      <c r="J268" s="357"/>
      <c r="K268" s="21" t="s">
        <v>101</v>
      </c>
      <c r="L268" s="26" t="s">
        <v>287</v>
      </c>
      <c r="M268" s="131" t="s">
        <v>288</v>
      </c>
      <c r="N268" s="354"/>
    </row>
    <row r="269" spans="1:14" ht="16.5" customHeight="1">
      <c r="A269" s="51"/>
      <c r="B269" s="95"/>
      <c r="C269" s="349" t="s">
        <v>372</v>
      </c>
      <c r="D269" s="262" t="s">
        <v>95</v>
      </c>
      <c r="E269" s="342" t="s">
        <v>96</v>
      </c>
      <c r="F269" s="349" t="s">
        <v>373</v>
      </c>
      <c r="G269" s="342" t="s">
        <v>97</v>
      </c>
      <c r="H269" s="250" t="s">
        <v>378</v>
      </c>
      <c r="I269" s="349" t="s">
        <v>375</v>
      </c>
      <c r="J269" s="345" t="s">
        <v>347</v>
      </c>
      <c r="K269" s="21" t="s">
        <v>98</v>
      </c>
      <c r="L269" s="21" t="s">
        <v>334</v>
      </c>
      <c r="M269" s="131" t="s">
        <v>288</v>
      </c>
      <c r="N269" s="308" t="str">
        <f>IF(OR(M269="大",M270="大",M271="大",M272="大",M269="不明",M270="不明",M271="不明",M272="不明"),"大",IF(OR(M269="中",M270="中",M271="中",M272="中"),"中",IF(OR(M269="小",M270="小",M271="小",M272="小"),"小","無")))</f>
        <v>中</v>
      </c>
    </row>
    <row r="270" spans="1:14">
      <c r="A270" s="51"/>
      <c r="B270" s="95"/>
      <c r="C270" s="350"/>
      <c r="D270" s="263"/>
      <c r="E270" s="343"/>
      <c r="F270" s="350"/>
      <c r="G270" s="343"/>
      <c r="H270" s="251"/>
      <c r="I270" s="350"/>
      <c r="J270" s="346"/>
      <c r="K270" s="21" t="s">
        <v>99</v>
      </c>
      <c r="L270" s="21" t="s">
        <v>334</v>
      </c>
      <c r="M270" s="131" t="s">
        <v>288</v>
      </c>
      <c r="N270" s="353"/>
    </row>
    <row r="271" spans="1:14">
      <c r="A271" s="51"/>
      <c r="B271" s="95"/>
      <c r="C271" s="350"/>
      <c r="D271" s="263"/>
      <c r="E271" s="343"/>
      <c r="F271" s="350"/>
      <c r="G271" s="343"/>
      <c r="H271" s="251"/>
      <c r="I271" s="350"/>
      <c r="J271" s="346"/>
      <c r="K271" s="21" t="s">
        <v>100</v>
      </c>
      <c r="L271" s="21" t="s">
        <v>363</v>
      </c>
      <c r="M271" s="131" t="s">
        <v>291</v>
      </c>
      <c r="N271" s="353"/>
    </row>
    <row r="272" spans="1:14">
      <c r="A272" s="51"/>
      <c r="B272" s="95"/>
      <c r="C272" s="351"/>
      <c r="D272" s="264"/>
      <c r="E272" s="344"/>
      <c r="F272" s="351"/>
      <c r="G272" s="344"/>
      <c r="H272" s="252"/>
      <c r="I272" s="351"/>
      <c r="J272" s="347"/>
      <c r="K272" s="21" t="s">
        <v>101</v>
      </c>
      <c r="L272" s="21" t="s">
        <v>334</v>
      </c>
      <c r="M272" s="131" t="s">
        <v>288</v>
      </c>
      <c r="N272" s="354"/>
    </row>
    <row r="273" spans="1:14" ht="16.5" customHeight="1">
      <c r="A273" s="51"/>
      <c r="B273" s="95"/>
      <c r="C273" s="349" t="s">
        <v>372</v>
      </c>
      <c r="D273" s="262" t="s">
        <v>95</v>
      </c>
      <c r="E273" s="342" t="s">
        <v>96</v>
      </c>
      <c r="F273" s="349" t="s">
        <v>373</v>
      </c>
      <c r="G273" s="342" t="s">
        <v>97</v>
      </c>
      <c r="H273" s="250" t="s">
        <v>334</v>
      </c>
      <c r="I273" s="349" t="s">
        <v>375</v>
      </c>
      <c r="J273" s="355" t="s">
        <v>287</v>
      </c>
      <c r="K273" s="21" t="s">
        <v>98</v>
      </c>
      <c r="L273" s="26" t="s">
        <v>287</v>
      </c>
      <c r="M273" s="131" t="s">
        <v>288</v>
      </c>
      <c r="N273" s="308" t="str">
        <f>IF(OR(M273="大",M274="大",M275="大",M276="大",M273="不明",M274="不明",M275="不明",M276="不明"),"大",IF(OR(M273="中",M274="中",M275="中",M276="中"),"中",IF(OR(M273="小",M274="小",M275="小",M276="小"),"小","無")))</f>
        <v>無</v>
      </c>
    </row>
    <row r="274" spans="1:14">
      <c r="A274" s="51"/>
      <c r="B274" s="95"/>
      <c r="C274" s="350"/>
      <c r="D274" s="263"/>
      <c r="E274" s="343"/>
      <c r="F274" s="350"/>
      <c r="G274" s="343"/>
      <c r="H274" s="251"/>
      <c r="I274" s="350"/>
      <c r="J274" s="356"/>
      <c r="K274" s="21" t="s">
        <v>99</v>
      </c>
      <c r="L274" s="26" t="s">
        <v>287</v>
      </c>
      <c r="M274" s="131" t="s">
        <v>288</v>
      </c>
      <c r="N274" s="353"/>
    </row>
    <row r="275" spans="1:14">
      <c r="A275" s="51"/>
      <c r="B275" s="95"/>
      <c r="C275" s="350"/>
      <c r="D275" s="263"/>
      <c r="E275" s="343"/>
      <c r="F275" s="350"/>
      <c r="G275" s="343"/>
      <c r="H275" s="251"/>
      <c r="I275" s="350"/>
      <c r="J275" s="356"/>
      <c r="K275" s="21" t="s">
        <v>100</v>
      </c>
      <c r="L275" s="26" t="s">
        <v>287</v>
      </c>
      <c r="M275" s="131" t="s">
        <v>288</v>
      </c>
      <c r="N275" s="353"/>
    </row>
    <row r="276" spans="1:14">
      <c r="A276" s="51"/>
      <c r="B276" s="95"/>
      <c r="C276" s="351"/>
      <c r="D276" s="264"/>
      <c r="E276" s="344"/>
      <c r="F276" s="351"/>
      <c r="G276" s="344"/>
      <c r="H276" s="252"/>
      <c r="I276" s="351"/>
      <c r="J276" s="357"/>
      <c r="K276" s="21" t="s">
        <v>101</v>
      </c>
      <c r="L276" s="26" t="s">
        <v>287</v>
      </c>
      <c r="M276" s="131" t="s">
        <v>288</v>
      </c>
      <c r="N276" s="354"/>
    </row>
    <row r="277" spans="1:14" ht="16.5" customHeight="1">
      <c r="A277" s="51"/>
      <c r="B277" s="95"/>
      <c r="C277" s="349" t="s">
        <v>372</v>
      </c>
      <c r="D277" s="262" t="s">
        <v>95</v>
      </c>
      <c r="E277" s="342" t="s">
        <v>96</v>
      </c>
      <c r="F277" s="349" t="s">
        <v>373</v>
      </c>
      <c r="G277" s="342" t="s">
        <v>97</v>
      </c>
      <c r="H277" s="352" t="s">
        <v>379</v>
      </c>
      <c r="I277" s="349" t="s">
        <v>375</v>
      </c>
      <c r="J277" s="345" t="s">
        <v>380</v>
      </c>
      <c r="K277" s="21" t="s">
        <v>98</v>
      </c>
      <c r="L277" s="21" t="s">
        <v>334</v>
      </c>
      <c r="M277" s="131" t="s">
        <v>288</v>
      </c>
      <c r="N277" s="308" t="str">
        <f>IF(OR(M277="大",M278="大",M279="大",M280="大",M277="不明",M278="不明",M279="不明",M280="不明"),"大",IF(OR(M277="中",M278="中",M279="中",M280="中"),"中",IF(OR(M277="小",M278="小",M279="小",M280="小"),"小","無")))</f>
        <v>無</v>
      </c>
    </row>
    <row r="278" spans="1:14">
      <c r="A278" s="51"/>
      <c r="B278" s="95"/>
      <c r="C278" s="350"/>
      <c r="D278" s="263"/>
      <c r="E278" s="343"/>
      <c r="F278" s="350"/>
      <c r="G278" s="343"/>
      <c r="H278" s="338"/>
      <c r="I278" s="350"/>
      <c r="J278" s="346"/>
      <c r="K278" s="21" t="s">
        <v>99</v>
      </c>
      <c r="L278" s="21" t="s">
        <v>334</v>
      </c>
      <c r="M278" s="131" t="s">
        <v>288</v>
      </c>
      <c r="N278" s="353"/>
    </row>
    <row r="279" spans="1:14">
      <c r="A279" s="51"/>
      <c r="B279" s="95"/>
      <c r="C279" s="350"/>
      <c r="D279" s="263"/>
      <c r="E279" s="343"/>
      <c r="F279" s="350"/>
      <c r="G279" s="343"/>
      <c r="H279" s="338"/>
      <c r="I279" s="350"/>
      <c r="J279" s="346"/>
      <c r="K279" s="21" t="s">
        <v>100</v>
      </c>
      <c r="L279" s="21" t="s">
        <v>334</v>
      </c>
      <c r="M279" s="131" t="s">
        <v>288</v>
      </c>
      <c r="N279" s="353"/>
    </row>
    <row r="280" spans="1:14">
      <c r="A280" s="51"/>
      <c r="B280" s="95"/>
      <c r="C280" s="351"/>
      <c r="D280" s="264"/>
      <c r="E280" s="344"/>
      <c r="F280" s="351"/>
      <c r="G280" s="344"/>
      <c r="H280" s="339"/>
      <c r="I280" s="351"/>
      <c r="J280" s="347"/>
      <c r="K280" s="21" t="s">
        <v>101</v>
      </c>
      <c r="L280" s="21" t="s">
        <v>334</v>
      </c>
      <c r="M280" s="131" t="s">
        <v>288</v>
      </c>
      <c r="N280" s="354"/>
    </row>
    <row r="281" spans="1:14">
      <c r="A281" s="51"/>
      <c r="M281" s="67"/>
      <c r="N281" s="67"/>
    </row>
    <row r="282" spans="1:14">
      <c r="A282" s="51"/>
      <c r="M282" s="107" t="s">
        <v>102</v>
      </c>
      <c r="N282" s="106" t="str">
        <f>IF(OR(N261="大",N265="大",N269="大",N273="大",N277="大"),"大",IF(OR(N261="中",N265="中",N269="中",N273="中",N277="中"),"中",IF(OR(N261="小",N265="小",N269="小",N273="小",N277="小"),"小","無")))</f>
        <v>中</v>
      </c>
    </row>
    <row r="283" spans="1:14">
      <c r="A283" s="51"/>
      <c r="B283" s="42"/>
      <c r="C283" s="54" t="s">
        <v>346</v>
      </c>
      <c r="M283" s="41"/>
      <c r="N283" s="41"/>
    </row>
    <row r="284" spans="1:14">
      <c r="A284" s="51"/>
      <c r="B284" s="95"/>
      <c r="M284" s="41"/>
      <c r="N284" s="41"/>
    </row>
    <row r="285" spans="1:14" ht="31.5">
      <c r="A285" s="51"/>
      <c r="B285" s="95"/>
      <c r="C285" s="60" t="s">
        <v>84</v>
      </c>
      <c r="D285" s="60" t="s">
        <v>85</v>
      </c>
      <c r="E285" s="62" t="s">
        <v>86</v>
      </c>
      <c r="F285" s="60" t="s">
        <v>87</v>
      </c>
      <c r="G285" s="60" t="s">
        <v>88</v>
      </c>
      <c r="H285" s="60" t="s">
        <v>277</v>
      </c>
      <c r="I285" s="60" t="s">
        <v>90</v>
      </c>
      <c r="J285" s="62" t="s">
        <v>104</v>
      </c>
      <c r="K285" s="319" t="s">
        <v>92</v>
      </c>
      <c r="L285" s="323"/>
      <c r="M285" s="59" t="s">
        <v>93</v>
      </c>
      <c r="N285" s="60" t="s">
        <v>94</v>
      </c>
    </row>
    <row r="286" spans="1:14" ht="16.5" customHeight="1">
      <c r="A286" s="51"/>
      <c r="B286" s="95"/>
      <c r="C286" s="337" t="s">
        <v>106</v>
      </c>
      <c r="D286" s="337" t="s">
        <v>106</v>
      </c>
      <c r="E286" s="337" t="s">
        <v>107</v>
      </c>
      <c r="F286" s="341" t="s">
        <v>108</v>
      </c>
      <c r="G286" s="337" t="s">
        <v>109</v>
      </c>
      <c r="H286" s="250" t="s">
        <v>374</v>
      </c>
      <c r="I286" s="337" t="s">
        <v>110</v>
      </c>
      <c r="J286" s="340" t="s">
        <v>381</v>
      </c>
      <c r="K286" s="21" t="s">
        <v>98</v>
      </c>
      <c r="L286" s="21" t="s">
        <v>334</v>
      </c>
      <c r="M286" s="131" t="s">
        <v>288</v>
      </c>
      <c r="N286" s="249" t="str">
        <f>IF(OR(M286="大",M287="大",M288="大",M289="大",M286="不明",M287="不明",M288="不明",M289="不明"),"大",IF(OR(M286="中",M287="中",M288="中",M289="中"),"中",IF(OR(M286="小",M287="小",M288="小",M289="小"),"小","無")))</f>
        <v>小</v>
      </c>
    </row>
    <row r="287" spans="1:14" ht="31.5">
      <c r="A287" s="51"/>
      <c r="B287" s="95"/>
      <c r="C287" s="337"/>
      <c r="D287" s="337"/>
      <c r="E287" s="337"/>
      <c r="F287" s="341"/>
      <c r="G287" s="337"/>
      <c r="H287" s="254"/>
      <c r="I287" s="337"/>
      <c r="J287" s="340"/>
      <c r="K287" s="21" t="s">
        <v>99</v>
      </c>
      <c r="L287" s="21" t="s">
        <v>377</v>
      </c>
      <c r="M287" s="131" t="s">
        <v>288</v>
      </c>
      <c r="N287" s="249"/>
    </row>
    <row r="288" spans="1:14">
      <c r="A288" s="51"/>
      <c r="B288" s="95"/>
      <c r="C288" s="337"/>
      <c r="D288" s="337"/>
      <c r="E288" s="337"/>
      <c r="F288" s="341"/>
      <c r="G288" s="337"/>
      <c r="H288" s="254"/>
      <c r="I288" s="337"/>
      <c r="J288" s="340"/>
      <c r="K288" s="21" t="s">
        <v>111</v>
      </c>
      <c r="L288" s="21" t="s">
        <v>334</v>
      </c>
      <c r="M288" s="131" t="s">
        <v>314</v>
      </c>
      <c r="N288" s="249"/>
    </row>
    <row r="289" spans="1:14">
      <c r="A289" s="51"/>
      <c r="B289" s="95"/>
      <c r="C289" s="337"/>
      <c r="D289" s="337"/>
      <c r="E289" s="337"/>
      <c r="F289" s="341"/>
      <c r="G289" s="337"/>
      <c r="H289" s="255"/>
      <c r="I289" s="337"/>
      <c r="J289" s="340"/>
      <c r="K289" s="21" t="s">
        <v>101</v>
      </c>
      <c r="L289" s="21" t="s">
        <v>334</v>
      </c>
      <c r="M289" s="131" t="s">
        <v>288</v>
      </c>
      <c r="N289" s="249"/>
    </row>
    <row r="290" spans="1:14" ht="16.5" customHeight="1">
      <c r="A290" s="51"/>
      <c r="B290" s="95"/>
      <c r="C290" s="337" t="s">
        <v>106</v>
      </c>
      <c r="D290" s="337" t="s">
        <v>106</v>
      </c>
      <c r="E290" s="337" t="s">
        <v>107</v>
      </c>
      <c r="F290" s="341" t="s">
        <v>108</v>
      </c>
      <c r="G290" s="337" t="s">
        <v>109</v>
      </c>
      <c r="H290" s="250" t="s">
        <v>334</v>
      </c>
      <c r="I290" s="337" t="s">
        <v>110</v>
      </c>
      <c r="J290" s="340" t="s">
        <v>287</v>
      </c>
      <c r="K290" s="21" t="s">
        <v>98</v>
      </c>
      <c r="L290" s="26" t="s">
        <v>287</v>
      </c>
      <c r="M290" s="131" t="s">
        <v>288</v>
      </c>
      <c r="N290" s="249" t="str">
        <f>IF(OR(M290="大",M291="大",M292="大",M293="大",M290="不明",M291="不明",M292="不明",M293="不明"),"大",IF(OR(M290="中",M291="中",M292="中",M293="中"),"中",IF(OR(M290="小",M291="小",M292="小",M293="小"),"小","無")))</f>
        <v>無</v>
      </c>
    </row>
    <row r="291" spans="1:14">
      <c r="A291" s="51"/>
      <c r="B291" s="95"/>
      <c r="C291" s="337"/>
      <c r="D291" s="337"/>
      <c r="E291" s="337"/>
      <c r="F291" s="341"/>
      <c r="G291" s="337"/>
      <c r="H291" s="251"/>
      <c r="I291" s="337"/>
      <c r="J291" s="340"/>
      <c r="K291" s="21" t="s">
        <v>99</v>
      </c>
      <c r="L291" s="26" t="s">
        <v>287</v>
      </c>
      <c r="M291" s="131" t="s">
        <v>288</v>
      </c>
      <c r="N291" s="249"/>
    </row>
    <row r="292" spans="1:14">
      <c r="A292" s="51"/>
      <c r="B292" s="95"/>
      <c r="C292" s="337"/>
      <c r="D292" s="337"/>
      <c r="E292" s="337"/>
      <c r="F292" s="341"/>
      <c r="G292" s="337"/>
      <c r="H292" s="251"/>
      <c r="I292" s="337"/>
      <c r="J292" s="340"/>
      <c r="K292" s="21" t="s">
        <v>111</v>
      </c>
      <c r="L292" s="26" t="s">
        <v>287</v>
      </c>
      <c r="M292" s="131" t="s">
        <v>288</v>
      </c>
      <c r="N292" s="249"/>
    </row>
    <row r="293" spans="1:14">
      <c r="A293" s="51"/>
      <c r="B293" s="95"/>
      <c r="C293" s="337"/>
      <c r="D293" s="337"/>
      <c r="E293" s="337"/>
      <c r="F293" s="341"/>
      <c r="G293" s="337"/>
      <c r="H293" s="252"/>
      <c r="I293" s="337"/>
      <c r="J293" s="340"/>
      <c r="K293" s="21" t="s">
        <v>101</v>
      </c>
      <c r="L293" s="26" t="s">
        <v>287</v>
      </c>
      <c r="M293" s="131" t="s">
        <v>288</v>
      </c>
      <c r="N293" s="249"/>
    </row>
    <row r="294" spans="1:14" ht="16.5" customHeight="1">
      <c r="A294" s="51"/>
      <c r="B294" s="95"/>
      <c r="C294" s="337" t="s">
        <v>106</v>
      </c>
      <c r="D294" s="337" t="s">
        <v>106</v>
      </c>
      <c r="E294" s="337" t="s">
        <v>107</v>
      </c>
      <c r="F294" s="341" t="s">
        <v>108</v>
      </c>
      <c r="G294" s="337" t="s">
        <v>109</v>
      </c>
      <c r="H294" s="250" t="s">
        <v>378</v>
      </c>
      <c r="I294" s="337" t="s">
        <v>110</v>
      </c>
      <c r="J294" s="340" t="s">
        <v>347</v>
      </c>
      <c r="K294" s="21" t="s">
        <v>98</v>
      </c>
      <c r="L294" s="21" t="s">
        <v>334</v>
      </c>
      <c r="M294" s="131" t="s">
        <v>288</v>
      </c>
      <c r="N294" s="249" t="str">
        <f>IF(OR(M294="大",M295="大",M296="大",M297="大",M294="不明",M295="不明",M296="不明",M297="不明"),"大",IF(OR(M294="中",M295="中",M296="中",M297="中"),"中",IF(OR(M294="小",M295="小",M296="小",M297="小"),"小","無")))</f>
        <v>中</v>
      </c>
    </row>
    <row r="295" spans="1:14">
      <c r="A295" s="51"/>
      <c r="B295" s="95"/>
      <c r="C295" s="337"/>
      <c r="D295" s="337"/>
      <c r="E295" s="337"/>
      <c r="F295" s="341"/>
      <c r="G295" s="337"/>
      <c r="H295" s="251"/>
      <c r="I295" s="337"/>
      <c r="J295" s="340"/>
      <c r="K295" s="21" t="s">
        <v>99</v>
      </c>
      <c r="L295" s="21" t="s">
        <v>334</v>
      </c>
      <c r="M295" s="131" t="s">
        <v>288</v>
      </c>
      <c r="N295" s="249"/>
    </row>
    <row r="296" spans="1:14">
      <c r="A296" s="51"/>
      <c r="B296" s="95"/>
      <c r="C296" s="337"/>
      <c r="D296" s="337"/>
      <c r="E296" s="337"/>
      <c r="F296" s="341"/>
      <c r="G296" s="337"/>
      <c r="H296" s="251"/>
      <c r="I296" s="337"/>
      <c r="J296" s="340"/>
      <c r="K296" s="21" t="s">
        <v>111</v>
      </c>
      <c r="L296" s="21" t="s">
        <v>363</v>
      </c>
      <c r="M296" s="131" t="s">
        <v>291</v>
      </c>
      <c r="N296" s="249"/>
    </row>
    <row r="297" spans="1:14">
      <c r="A297" s="51"/>
      <c r="B297" s="95"/>
      <c r="C297" s="337"/>
      <c r="D297" s="337"/>
      <c r="E297" s="337"/>
      <c r="F297" s="341"/>
      <c r="G297" s="337"/>
      <c r="H297" s="252"/>
      <c r="I297" s="337"/>
      <c r="J297" s="340"/>
      <c r="K297" s="21" t="s">
        <v>101</v>
      </c>
      <c r="L297" s="21" t="s">
        <v>334</v>
      </c>
      <c r="M297" s="131" t="s">
        <v>288</v>
      </c>
      <c r="N297" s="249"/>
    </row>
    <row r="298" spans="1:14" ht="16.5" customHeight="1">
      <c r="A298" s="51"/>
      <c r="B298" s="95"/>
      <c r="C298" s="337" t="s">
        <v>106</v>
      </c>
      <c r="D298" s="337" t="s">
        <v>106</v>
      </c>
      <c r="E298" s="337" t="s">
        <v>107</v>
      </c>
      <c r="F298" s="341" t="s">
        <v>108</v>
      </c>
      <c r="G298" s="337" t="s">
        <v>109</v>
      </c>
      <c r="H298" s="250" t="s">
        <v>334</v>
      </c>
      <c r="I298" s="337" t="s">
        <v>110</v>
      </c>
      <c r="J298" s="340" t="s">
        <v>287</v>
      </c>
      <c r="K298" s="21" t="s">
        <v>98</v>
      </c>
      <c r="L298" s="26" t="s">
        <v>287</v>
      </c>
      <c r="M298" s="131" t="s">
        <v>288</v>
      </c>
      <c r="N298" s="249" t="str">
        <f>IF(OR(M298="大",M299="大",M300="大",M301="大",M298="不明",M299="不明",M300="不明",M301="不明"),"大",IF(OR(M298="中",M299="中",M300="中",M301="中"),"中",IF(OR(M298="小",M299="小",M300="小",M301="小"),"小","無")))</f>
        <v>無</v>
      </c>
    </row>
    <row r="299" spans="1:14">
      <c r="A299" s="51"/>
      <c r="B299" s="95"/>
      <c r="C299" s="337"/>
      <c r="D299" s="337"/>
      <c r="E299" s="337"/>
      <c r="F299" s="341"/>
      <c r="G299" s="337"/>
      <c r="H299" s="251"/>
      <c r="I299" s="337"/>
      <c r="J299" s="340"/>
      <c r="K299" s="21" t="s">
        <v>99</v>
      </c>
      <c r="L299" s="26" t="s">
        <v>287</v>
      </c>
      <c r="M299" s="131" t="s">
        <v>288</v>
      </c>
      <c r="N299" s="249"/>
    </row>
    <row r="300" spans="1:14">
      <c r="A300" s="51"/>
      <c r="B300" s="95"/>
      <c r="C300" s="337"/>
      <c r="D300" s="337"/>
      <c r="E300" s="337"/>
      <c r="F300" s="341"/>
      <c r="G300" s="337"/>
      <c r="H300" s="251"/>
      <c r="I300" s="337"/>
      <c r="J300" s="340"/>
      <c r="K300" s="21" t="s">
        <v>111</v>
      </c>
      <c r="L300" s="26" t="s">
        <v>287</v>
      </c>
      <c r="M300" s="131" t="s">
        <v>288</v>
      </c>
      <c r="N300" s="249"/>
    </row>
    <row r="301" spans="1:14">
      <c r="A301" s="51"/>
      <c r="B301" s="95"/>
      <c r="C301" s="337"/>
      <c r="D301" s="337"/>
      <c r="E301" s="337"/>
      <c r="F301" s="341"/>
      <c r="G301" s="337"/>
      <c r="H301" s="252"/>
      <c r="I301" s="337"/>
      <c r="J301" s="340"/>
      <c r="K301" s="21" t="s">
        <v>101</v>
      </c>
      <c r="L301" s="26" t="s">
        <v>287</v>
      </c>
      <c r="M301" s="131" t="s">
        <v>288</v>
      </c>
      <c r="N301" s="249"/>
    </row>
    <row r="302" spans="1:14" ht="16.5" customHeight="1">
      <c r="A302" s="51"/>
      <c r="B302" s="95"/>
      <c r="C302" s="337" t="s">
        <v>106</v>
      </c>
      <c r="D302" s="337" t="s">
        <v>106</v>
      </c>
      <c r="E302" s="337" t="s">
        <v>107</v>
      </c>
      <c r="F302" s="341" t="s">
        <v>108</v>
      </c>
      <c r="G302" s="337" t="s">
        <v>109</v>
      </c>
      <c r="H302" s="338" t="s">
        <v>379</v>
      </c>
      <c r="I302" s="337" t="s">
        <v>110</v>
      </c>
      <c r="J302" s="345" t="s">
        <v>380</v>
      </c>
      <c r="K302" s="21" t="s">
        <v>98</v>
      </c>
      <c r="L302" s="21" t="s">
        <v>334</v>
      </c>
      <c r="M302" s="131" t="s">
        <v>288</v>
      </c>
      <c r="N302" s="249" t="str">
        <f>IF(OR(M302="大",M303="大",M304="大",M305="大",M302="不明",M303="不明",M304="不明",M305="不明"),"大",IF(OR(M302="中",M303="中",M304="中",M305="中"),"中",IF(OR(M302="小",M303="小",M304="小",M305="小"),"小","無")))</f>
        <v>無</v>
      </c>
    </row>
    <row r="303" spans="1:14">
      <c r="A303" s="51"/>
      <c r="B303" s="95"/>
      <c r="C303" s="337"/>
      <c r="D303" s="337"/>
      <c r="E303" s="337"/>
      <c r="F303" s="341"/>
      <c r="G303" s="337"/>
      <c r="H303" s="338"/>
      <c r="I303" s="337"/>
      <c r="J303" s="346"/>
      <c r="K303" s="21" t="s">
        <v>99</v>
      </c>
      <c r="L303" s="21" t="s">
        <v>334</v>
      </c>
      <c r="M303" s="131" t="s">
        <v>288</v>
      </c>
      <c r="N303" s="249"/>
    </row>
    <row r="304" spans="1:14">
      <c r="A304" s="51"/>
      <c r="B304" s="95"/>
      <c r="C304" s="337"/>
      <c r="D304" s="337"/>
      <c r="E304" s="337"/>
      <c r="F304" s="341"/>
      <c r="G304" s="337"/>
      <c r="H304" s="338"/>
      <c r="I304" s="337"/>
      <c r="J304" s="346"/>
      <c r="K304" s="21" t="s">
        <v>100</v>
      </c>
      <c r="L304" s="21" t="s">
        <v>334</v>
      </c>
      <c r="M304" s="131" t="s">
        <v>288</v>
      </c>
      <c r="N304" s="249"/>
    </row>
    <row r="305" spans="1:14">
      <c r="A305" s="51"/>
      <c r="B305" s="95"/>
      <c r="C305" s="337"/>
      <c r="D305" s="337"/>
      <c r="E305" s="337"/>
      <c r="F305" s="341"/>
      <c r="G305" s="337"/>
      <c r="H305" s="339"/>
      <c r="I305" s="337"/>
      <c r="J305" s="347"/>
      <c r="K305" s="21" t="s">
        <v>101</v>
      </c>
      <c r="L305" s="21" t="s">
        <v>334</v>
      </c>
      <c r="M305" s="131" t="s">
        <v>288</v>
      </c>
      <c r="N305" s="249"/>
    </row>
    <row r="306" spans="1:14">
      <c r="A306" s="51"/>
      <c r="M306" s="67"/>
      <c r="N306" s="67"/>
    </row>
    <row r="307" spans="1:14">
      <c r="A307" s="51"/>
      <c r="M307" s="107" t="s">
        <v>102</v>
      </c>
      <c r="N307" s="106" t="str">
        <f>IF(OR(N286="大",N290="大",N294="大",N298="大",N302="大"),"大",IF(OR(N286="中",N290="中",N294="中",N298="中",N302="中"),"中",IF(OR(N286="小",N290="小",N294="小",N298="小",N302="小"),"小","無")))</f>
        <v>中</v>
      </c>
    </row>
    <row r="308" spans="1:14">
      <c r="A308" s="51"/>
      <c r="B308" s="42"/>
      <c r="C308" s="54" t="s">
        <v>348</v>
      </c>
      <c r="M308" s="41"/>
      <c r="N308" s="41"/>
    </row>
    <row r="309" spans="1:14">
      <c r="A309" s="51"/>
      <c r="B309" s="95"/>
      <c r="M309" s="41"/>
      <c r="N309" s="41"/>
    </row>
    <row r="310" spans="1:14" ht="31.5">
      <c r="A310" s="51"/>
      <c r="B310" s="95"/>
      <c r="C310" s="60" t="s">
        <v>84</v>
      </c>
      <c r="D310" s="60" t="s">
        <v>85</v>
      </c>
      <c r="E310" s="62" t="s">
        <v>86</v>
      </c>
      <c r="F310" s="60" t="s">
        <v>87</v>
      </c>
      <c r="G310" s="60" t="s">
        <v>88</v>
      </c>
      <c r="H310" s="60" t="s">
        <v>277</v>
      </c>
      <c r="I310" s="60" t="s">
        <v>90</v>
      </c>
      <c r="J310" s="62" t="s">
        <v>104</v>
      </c>
      <c r="K310" s="319" t="s">
        <v>92</v>
      </c>
      <c r="L310" s="323"/>
      <c r="M310" s="59" t="s">
        <v>93</v>
      </c>
      <c r="N310" s="60" t="s">
        <v>94</v>
      </c>
    </row>
    <row r="311" spans="1:14" ht="16.5" customHeight="1">
      <c r="A311" s="51"/>
      <c r="B311" s="95"/>
      <c r="C311" s="250" t="s">
        <v>378</v>
      </c>
      <c r="D311" s="248" t="s">
        <v>113</v>
      </c>
      <c r="E311" s="337" t="s">
        <v>114</v>
      </c>
      <c r="F311" s="261" t="s">
        <v>373</v>
      </c>
      <c r="G311" s="337" t="s">
        <v>115</v>
      </c>
      <c r="H311" s="250" t="s">
        <v>374</v>
      </c>
      <c r="I311" s="337" t="s">
        <v>116</v>
      </c>
      <c r="J311" s="345" t="s">
        <v>382</v>
      </c>
      <c r="K311" s="21" t="s">
        <v>98</v>
      </c>
      <c r="L311" s="21" t="s">
        <v>334</v>
      </c>
      <c r="M311" s="131" t="s">
        <v>288</v>
      </c>
      <c r="N311" s="249" t="str">
        <f>IF(OR(M311="大",M312="大",M313="大",M314="大",M311="不明",M312="不明",M313="不明",M314="不明"),"大",IF(OR(M311="中",M312="中",M313="中",M314="中"),"中",IF(OR(M311="小",M312="小",M313="小",M314="小"),"小","無")))</f>
        <v>中</v>
      </c>
    </row>
    <row r="312" spans="1:14">
      <c r="A312" s="51"/>
      <c r="B312" s="95"/>
      <c r="C312" s="251"/>
      <c r="D312" s="248"/>
      <c r="E312" s="337"/>
      <c r="F312" s="261"/>
      <c r="G312" s="337"/>
      <c r="H312" s="254"/>
      <c r="I312" s="337"/>
      <c r="J312" s="346"/>
      <c r="K312" s="21" t="s">
        <v>99</v>
      </c>
      <c r="L312" s="21" t="s">
        <v>334</v>
      </c>
      <c r="M312" s="131" t="s">
        <v>288</v>
      </c>
      <c r="N312" s="249"/>
    </row>
    <row r="313" spans="1:14">
      <c r="A313" s="51"/>
      <c r="B313" s="95"/>
      <c r="C313" s="251"/>
      <c r="D313" s="248"/>
      <c r="E313" s="337"/>
      <c r="F313" s="261"/>
      <c r="G313" s="337"/>
      <c r="H313" s="254"/>
      <c r="I313" s="337"/>
      <c r="J313" s="346"/>
      <c r="K313" s="21" t="s">
        <v>111</v>
      </c>
      <c r="L313" s="21" t="s">
        <v>363</v>
      </c>
      <c r="M313" s="131" t="s">
        <v>291</v>
      </c>
      <c r="N313" s="249"/>
    </row>
    <row r="314" spans="1:14">
      <c r="A314" s="51"/>
      <c r="B314" s="95"/>
      <c r="C314" s="252"/>
      <c r="D314" s="248"/>
      <c r="E314" s="337"/>
      <c r="F314" s="261"/>
      <c r="G314" s="337"/>
      <c r="H314" s="255"/>
      <c r="I314" s="337"/>
      <c r="J314" s="347"/>
      <c r="K314" s="21" t="s">
        <v>101</v>
      </c>
      <c r="L314" s="21" t="s">
        <v>334</v>
      </c>
      <c r="M314" s="131" t="s">
        <v>288</v>
      </c>
      <c r="N314" s="249"/>
    </row>
    <row r="315" spans="1:14" ht="16.5" customHeight="1">
      <c r="A315" s="51"/>
      <c r="B315" s="95"/>
      <c r="C315" s="250" t="s">
        <v>378</v>
      </c>
      <c r="D315" s="248" t="s">
        <v>117</v>
      </c>
      <c r="E315" s="337" t="s">
        <v>114</v>
      </c>
      <c r="F315" s="261" t="s">
        <v>373</v>
      </c>
      <c r="G315" s="337" t="s">
        <v>118</v>
      </c>
      <c r="H315" s="250" t="s">
        <v>334</v>
      </c>
      <c r="I315" s="337" t="s">
        <v>116</v>
      </c>
      <c r="J315" s="345" t="s">
        <v>287</v>
      </c>
      <c r="K315" s="21" t="s">
        <v>98</v>
      </c>
      <c r="L315" s="26" t="s">
        <v>287</v>
      </c>
      <c r="M315" s="131" t="s">
        <v>288</v>
      </c>
      <c r="N315" s="249" t="str">
        <f>IF(OR(M315="大",M316="大",M317="大",M318="大",M315="不明",M316="不明",M317="不明",M318="不明"),"大",IF(OR(M315="中",M316="中",M317="中",M318="中"),"中",IF(OR(M315="小",M316="小",M317="小",M318="小"),"小","無")))</f>
        <v>無</v>
      </c>
    </row>
    <row r="316" spans="1:14">
      <c r="A316" s="51"/>
      <c r="B316" s="95"/>
      <c r="C316" s="251"/>
      <c r="D316" s="248"/>
      <c r="E316" s="337"/>
      <c r="F316" s="261"/>
      <c r="G316" s="337"/>
      <c r="H316" s="251"/>
      <c r="I316" s="337"/>
      <c r="J316" s="346"/>
      <c r="K316" s="21" t="s">
        <v>99</v>
      </c>
      <c r="L316" s="26" t="s">
        <v>287</v>
      </c>
      <c r="M316" s="131" t="s">
        <v>288</v>
      </c>
      <c r="N316" s="249"/>
    </row>
    <row r="317" spans="1:14">
      <c r="A317" s="51"/>
      <c r="B317" s="95"/>
      <c r="C317" s="251"/>
      <c r="D317" s="248"/>
      <c r="E317" s="337"/>
      <c r="F317" s="261"/>
      <c r="G317" s="337"/>
      <c r="H317" s="251"/>
      <c r="I317" s="337"/>
      <c r="J317" s="346"/>
      <c r="K317" s="21" t="s">
        <v>111</v>
      </c>
      <c r="L317" s="26" t="s">
        <v>287</v>
      </c>
      <c r="M317" s="131" t="s">
        <v>288</v>
      </c>
      <c r="N317" s="249"/>
    </row>
    <row r="318" spans="1:14">
      <c r="A318" s="51"/>
      <c r="B318" s="95"/>
      <c r="C318" s="252"/>
      <c r="D318" s="248"/>
      <c r="E318" s="337"/>
      <c r="F318" s="261"/>
      <c r="G318" s="337"/>
      <c r="H318" s="252"/>
      <c r="I318" s="337"/>
      <c r="J318" s="347"/>
      <c r="K318" s="21" t="s">
        <v>101</v>
      </c>
      <c r="L318" s="26" t="s">
        <v>287</v>
      </c>
      <c r="M318" s="131" t="s">
        <v>288</v>
      </c>
      <c r="N318" s="249"/>
    </row>
    <row r="319" spans="1:14" ht="16.5" customHeight="1">
      <c r="A319" s="51"/>
      <c r="B319" s="95"/>
      <c r="C319" s="250" t="s">
        <v>378</v>
      </c>
      <c r="D319" s="248" t="s">
        <v>117</v>
      </c>
      <c r="E319" s="337" t="s">
        <v>114</v>
      </c>
      <c r="F319" s="261" t="s">
        <v>373</v>
      </c>
      <c r="G319" s="337" t="s">
        <v>118</v>
      </c>
      <c r="H319" s="250" t="s">
        <v>378</v>
      </c>
      <c r="I319" s="337" t="s">
        <v>116</v>
      </c>
      <c r="J319" s="345" t="s">
        <v>383</v>
      </c>
      <c r="K319" s="21" t="s">
        <v>98</v>
      </c>
      <c r="L319" s="21" t="s">
        <v>334</v>
      </c>
      <c r="M319" s="131" t="s">
        <v>288</v>
      </c>
      <c r="N319" s="249" t="str">
        <f>IF(OR(M319="大",M320="大",M321="大",M322="大",M319="不明",M320="不明",M321="不明",M322="不明"),"大",IF(OR(M319="中",M320="中",M321="中",M322="中"),"中",IF(OR(M319="小",M320="小",M321="小",M322="小"),"小","無")))</f>
        <v>中</v>
      </c>
    </row>
    <row r="320" spans="1:14">
      <c r="A320" s="51"/>
      <c r="B320" s="95"/>
      <c r="C320" s="251"/>
      <c r="D320" s="248"/>
      <c r="E320" s="337"/>
      <c r="F320" s="261"/>
      <c r="G320" s="337"/>
      <c r="H320" s="251"/>
      <c r="I320" s="337"/>
      <c r="J320" s="346"/>
      <c r="K320" s="21" t="s">
        <v>99</v>
      </c>
      <c r="L320" s="21" t="s">
        <v>334</v>
      </c>
      <c r="M320" s="131" t="s">
        <v>288</v>
      </c>
      <c r="N320" s="249"/>
    </row>
    <row r="321" spans="1:14">
      <c r="A321" s="51"/>
      <c r="B321" s="95"/>
      <c r="C321" s="251"/>
      <c r="D321" s="248"/>
      <c r="E321" s="337"/>
      <c r="F321" s="261"/>
      <c r="G321" s="337"/>
      <c r="H321" s="251"/>
      <c r="I321" s="337"/>
      <c r="J321" s="346"/>
      <c r="K321" s="21" t="s">
        <v>111</v>
      </c>
      <c r="L321" s="21" t="s">
        <v>363</v>
      </c>
      <c r="M321" s="131" t="s">
        <v>291</v>
      </c>
      <c r="N321" s="249"/>
    </row>
    <row r="322" spans="1:14">
      <c r="A322" s="51"/>
      <c r="B322" s="95"/>
      <c r="C322" s="252"/>
      <c r="D322" s="248"/>
      <c r="E322" s="337"/>
      <c r="F322" s="261"/>
      <c r="G322" s="337"/>
      <c r="H322" s="252"/>
      <c r="I322" s="337"/>
      <c r="J322" s="347"/>
      <c r="K322" s="21" t="s">
        <v>101</v>
      </c>
      <c r="L322" s="21" t="s">
        <v>334</v>
      </c>
      <c r="M322" s="131" t="s">
        <v>288</v>
      </c>
      <c r="N322" s="249"/>
    </row>
    <row r="323" spans="1:14" ht="16.5" customHeight="1">
      <c r="A323" s="51"/>
      <c r="B323" s="95"/>
      <c r="C323" s="250" t="s">
        <v>378</v>
      </c>
      <c r="D323" s="248" t="s">
        <v>117</v>
      </c>
      <c r="E323" s="337" t="s">
        <v>114</v>
      </c>
      <c r="F323" s="261" t="s">
        <v>373</v>
      </c>
      <c r="G323" s="337" t="s">
        <v>118</v>
      </c>
      <c r="H323" s="250" t="s">
        <v>334</v>
      </c>
      <c r="I323" s="337" t="s">
        <v>116</v>
      </c>
      <c r="J323" s="340" t="s">
        <v>287</v>
      </c>
      <c r="K323" s="21" t="s">
        <v>98</v>
      </c>
      <c r="L323" s="26" t="s">
        <v>287</v>
      </c>
      <c r="M323" s="131" t="s">
        <v>288</v>
      </c>
      <c r="N323" s="249" t="str">
        <f>IF(OR(M323="大",M324="大",M325="大",M326="大",M323="不明",M324="不明",M325="不明",M326="不明"),"大",IF(OR(M323="中",M324="中",M325="中",M326="中"),"中",IF(OR(M323="小",M324="小",M325="小",M326="小"),"小","無")))</f>
        <v>無</v>
      </c>
    </row>
    <row r="324" spans="1:14">
      <c r="A324" s="51"/>
      <c r="B324" s="95"/>
      <c r="C324" s="251"/>
      <c r="D324" s="248"/>
      <c r="E324" s="337"/>
      <c r="F324" s="261"/>
      <c r="G324" s="337"/>
      <c r="H324" s="251"/>
      <c r="I324" s="337"/>
      <c r="J324" s="340"/>
      <c r="K324" s="21" t="s">
        <v>99</v>
      </c>
      <c r="L324" s="26" t="s">
        <v>287</v>
      </c>
      <c r="M324" s="131" t="s">
        <v>288</v>
      </c>
      <c r="N324" s="249"/>
    </row>
    <row r="325" spans="1:14">
      <c r="A325" s="51"/>
      <c r="B325" s="95"/>
      <c r="C325" s="251"/>
      <c r="D325" s="248"/>
      <c r="E325" s="337"/>
      <c r="F325" s="261"/>
      <c r="G325" s="337"/>
      <c r="H325" s="251"/>
      <c r="I325" s="337"/>
      <c r="J325" s="340"/>
      <c r="K325" s="21" t="s">
        <v>111</v>
      </c>
      <c r="L325" s="26" t="s">
        <v>287</v>
      </c>
      <c r="M325" s="131" t="s">
        <v>288</v>
      </c>
      <c r="N325" s="249"/>
    </row>
    <row r="326" spans="1:14">
      <c r="A326" s="51"/>
      <c r="B326" s="95"/>
      <c r="C326" s="252"/>
      <c r="D326" s="248"/>
      <c r="E326" s="337"/>
      <c r="F326" s="261"/>
      <c r="G326" s="337"/>
      <c r="H326" s="252"/>
      <c r="I326" s="337"/>
      <c r="J326" s="340"/>
      <c r="K326" s="21" t="s">
        <v>101</v>
      </c>
      <c r="L326" s="26" t="s">
        <v>287</v>
      </c>
      <c r="M326" s="131" t="s">
        <v>288</v>
      </c>
      <c r="N326" s="249"/>
    </row>
    <row r="327" spans="1:14" ht="16.5" customHeight="1">
      <c r="A327" s="51"/>
      <c r="B327" s="95"/>
      <c r="C327" s="250" t="s">
        <v>378</v>
      </c>
      <c r="D327" s="248" t="s">
        <v>117</v>
      </c>
      <c r="E327" s="337" t="s">
        <v>114</v>
      </c>
      <c r="F327" s="261" t="s">
        <v>373</v>
      </c>
      <c r="G327" s="337" t="s">
        <v>118</v>
      </c>
      <c r="H327" s="338" t="s">
        <v>379</v>
      </c>
      <c r="I327" s="337" t="s">
        <v>116</v>
      </c>
      <c r="J327" s="345" t="s">
        <v>384</v>
      </c>
      <c r="K327" s="21" t="s">
        <v>98</v>
      </c>
      <c r="L327" s="21" t="s">
        <v>334</v>
      </c>
      <c r="M327" s="131" t="s">
        <v>288</v>
      </c>
      <c r="N327" s="249" t="str">
        <f>IF(OR(M327="大",M328="大",M329="大",M330="大",M327="不明",M328="不明",M329="不明",M330="不明"),"大",IF(OR(M327="中",M328="中",M329="中",M330="中"),"中",IF(OR(M327="小",M328="小",M329="小",M330="小"),"小","無")))</f>
        <v>中</v>
      </c>
    </row>
    <row r="328" spans="1:14">
      <c r="A328" s="51"/>
      <c r="B328" s="95"/>
      <c r="C328" s="251"/>
      <c r="D328" s="248"/>
      <c r="E328" s="337"/>
      <c r="F328" s="261"/>
      <c r="G328" s="337"/>
      <c r="H328" s="338"/>
      <c r="I328" s="337"/>
      <c r="J328" s="346"/>
      <c r="K328" s="21" t="s">
        <v>99</v>
      </c>
      <c r="L328" s="21" t="s">
        <v>334</v>
      </c>
      <c r="M328" s="131" t="s">
        <v>288</v>
      </c>
      <c r="N328" s="249"/>
    </row>
    <row r="329" spans="1:14">
      <c r="A329" s="51"/>
      <c r="B329" s="95"/>
      <c r="C329" s="251"/>
      <c r="D329" s="248"/>
      <c r="E329" s="337"/>
      <c r="F329" s="261"/>
      <c r="G329" s="337"/>
      <c r="H329" s="338"/>
      <c r="I329" s="337"/>
      <c r="J329" s="346"/>
      <c r="K329" s="21" t="s">
        <v>111</v>
      </c>
      <c r="L329" s="21" t="s">
        <v>363</v>
      </c>
      <c r="M329" s="131" t="s">
        <v>291</v>
      </c>
      <c r="N329" s="249"/>
    </row>
    <row r="330" spans="1:14">
      <c r="A330" s="51"/>
      <c r="B330" s="95"/>
      <c r="C330" s="252"/>
      <c r="D330" s="248"/>
      <c r="E330" s="337"/>
      <c r="F330" s="261"/>
      <c r="G330" s="337"/>
      <c r="H330" s="339"/>
      <c r="I330" s="337"/>
      <c r="J330" s="347"/>
      <c r="K330" s="21" t="s">
        <v>101</v>
      </c>
      <c r="L330" s="21" t="s">
        <v>334</v>
      </c>
      <c r="M330" s="131" t="s">
        <v>288</v>
      </c>
      <c r="N330" s="249"/>
    </row>
    <row r="331" spans="1:14">
      <c r="M331" s="67"/>
      <c r="N331" s="67"/>
    </row>
    <row r="332" spans="1:14">
      <c r="M332" s="107" t="s">
        <v>102</v>
      </c>
      <c r="N332" s="106" t="str">
        <f>IF(OR(N311="大",N315="大",N319="大",N323="大",N327="大"),"大",IF(OR(N311="中",N315="中",N319="中",N323="中",N327="中"),"中",IF(OR(N311="小",N315="小",N319="小",N323="小",N327="小"),"小","無")))</f>
        <v>中</v>
      </c>
    </row>
    <row r="333" spans="1:14">
      <c r="C333" s="10" t="s">
        <v>262</v>
      </c>
      <c r="M333" s="41"/>
      <c r="N333" s="41"/>
    </row>
    <row r="334" spans="1:14" ht="17.25" thickBot="1">
      <c r="A334" s="30"/>
      <c r="B334" s="69"/>
      <c r="C334" s="30"/>
      <c r="D334" s="30"/>
      <c r="E334" s="30"/>
      <c r="F334" s="30"/>
      <c r="G334" s="30"/>
      <c r="H334" s="30"/>
      <c r="I334" s="30"/>
      <c r="J334" s="30"/>
      <c r="K334" s="30"/>
      <c r="L334" s="30"/>
      <c r="M334" s="118"/>
      <c r="N334" s="118"/>
    </row>
    <row r="335" spans="1:14" ht="19.5">
      <c r="A335" s="52" t="s">
        <v>385</v>
      </c>
      <c r="B335" s="94"/>
      <c r="C335" s="51"/>
      <c r="D335" s="51"/>
      <c r="E335" s="51"/>
      <c r="M335" s="41"/>
      <c r="N335" s="41"/>
    </row>
    <row r="336" spans="1:14">
      <c r="A336" s="51"/>
      <c r="C336" s="33"/>
      <c r="M336" s="41"/>
      <c r="N336" s="41"/>
    </row>
    <row r="337" spans="1:14">
      <c r="A337" s="51"/>
      <c r="B337" s="37"/>
      <c r="C337" s="37" t="s">
        <v>386</v>
      </c>
      <c r="M337" s="41"/>
      <c r="N337" s="41"/>
    </row>
    <row r="338" spans="1:14">
      <c r="A338" s="51"/>
      <c r="C338" s="33"/>
      <c r="M338" s="41"/>
      <c r="N338" s="41"/>
    </row>
    <row r="339" spans="1:14" ht="42.75">
      <c r="A339" s="51"/>
      <c r="D339" s="6" t="s">
        <v>387</v>
      </c>
      <c r="E339" s="7" t="s">
        <v>266</v>
      </c>
      <c r="F339" s="6" t="s">
        <v>388</v>
      </c>
      <c r="G339" s="7" t="s">
        <v>268</v>
      </c>
      <c r="H339" s="6" t="s">
        <v>389</v>
      </c>
      <c r="I339" s="7" t="s">
        <v>323</v>
      </c>
      <c r="J339" s="7" t="s">
        <v>324</v>
      </c>
      <c r="K339" s="6" t="s">
        <v>390</v>
      </c>
      <c r="L339" s="7" t="s">
        <v>326</v>
      </c>
      <c r="M339" s="6" t="s">
        <v>391</v>
      </c>
      <c r="N339" s="119" t="s">
        <v>275</v>
      </c>
    </row>
    <row r="340" spans="1:14">
      <c r="A340" s="51"/>
      <c r="D340" s="96"/>
      <c r="E340" s="2"/>
      <c r="F340" s="96"/>
      <c r="G340" s="2"/>
      <c r="H340" s="96"/>
      <c r="I340" s="2"/>
      <c r="J340" s="2"/>
      <c r="K340" s="96"/>
      <c r="L340" s="2"/>
      <c r="M340" s="96"/>
      <c r="N340" s="120"/>
    </row>
    <row r="341" spans="1:14">
      <c r="A341" s="51"/>
      <c r="B341" s="42"/>
      <c r="C341" s="54" t="s">
        <v>328</v>
      </c>
      <c r="M341" s="41"/>
      <c r="N341" s="41"/>
    </row>
    <row r="342" spans="1:14">
      <c r="A342" s="51"/>
      <c r="B342" s="95"/>
      <c r="M342" s="41"/>
      <c r="N342" s="41"/>
    </row>
    <row r="343" spans="1:14" ht="31.5">
      <c r="A343" s="51"/>
      <c r="B343" s="95"/>
      <c r="C343" s="60" t="s">
        <v>84</v>
      </c>
      <c r="D343" s="60" t="s">
        <v>85</v>
      </c>
      <c r="E343" s="62" t="s">
        <v>86</v>
      </c>
      <c r="F343" s="60" t="s">
        <v>87</v>
      </c>
      <c r="G343" s="60" t="s">
        <v>88</v>
      </c>
      <c r="H343" s="60" t="s">
        <v>277</v>
      </c>
      <c r="I343" s="60" t="s">
        <v>90</v>
      </c>
      <c r="J343" s="62" t="s">
        <v>104</v>
      </c>
      <c r="K343" s="319" t="s">
        <v>92</v>
      </c>
      <c r="L343" s="323"/>
      <c r="M343" s="59" t="s">
        <v>93</v>
      </c>
      <c r="N343" s="60" t="s">
        <v>94</v>
      </c>
    </row>
    <row r="344" spans="1:14" ht="16.5" customHeight="1">
      <c r="A344" s="51"/>
      <c r="B344" s="95"/>
      <c r="C344" s="261" t="s">
        <v>392</v>
      </c>
      <c r="D344" s="248" t="s">
        <v>95</v>
      </c>
      <c r="E344" s="337" t="s">
        <v>96</v>
      </c>
      <c r="F344" s="261" t="s">
        <v>393</v>
      </c>
      <c r="G344" s="337" t="s">
        <v>97</v>
      </c>
      <c r="H344" s="250" t="s">
        <v>394</v>
      </c>
      <c r="I344" s="261" t="s">
        <v>395</v>
      </c>
      <c r="J344" s="340" t="s">
        <v>396</v>
      </c>
      <c r="K344" s="21" t="s">
        <v>98</v>
      </c>
      <c r="L344" s="21" t="s">
        <v>397</v>
      </c>
      <c r="M344" s="131" t="s">
        <v>339</v>
      </c>
      <c r="N344" s="249" t="str">
        <f>IF(OR(M344="大",M345="大",M346="大",M347="大",M344="不明",M345="不明",M346="不明",M347="不明"),"大",IF(OR(M344="中",M345="中",M346="中",M347="中"),"中",IF(OR(M344="小",M345="小",M346="小",M347="小"),"小","無")))</f>
        <v>大</v>
      </c>
    </row>
    <row r="345" spans="1:14" ht="31.5">
      <c r="A345" s="51"/>
      <c r="B345" s="95"/>
      <c r="C345" s="261"/>
      <c r="D345" s="248"/>
      <c r="E345" s="337"/>
      <c r="F345" s="261"/>
      <c r="G345" s="337"/>
      <c r="H345" s="254"/>
      <c r="I345" s="261"/>
      <c r="J345" s="340"/>
      <c r="K345" s="21" t="s">
        <v>99</v>
      </c>
      <c r="L345" s="21" t="s">
        <v>398</v>
      </c>
      <c r="M345" s="131" t="s">
        <v>291</v>
      </c>
      <c r="N345" s="249"/>
    </row>
    <row r="346" spans="1:14" ht="31.5">
      <c r="A346" s="51"/>
      <c r="B346" s="95"/>
      <c r="C346" s="261"/>
      <c r="D346" s="248"/>
      <c r="E346" s="337"/>
      <c r="F346" s="261"/>
      <c r="G346" s="337"/>
      <c r="H346" s="254"/>
      <c r="I346" s="261"/>
      <c r="J346" s="340"/>
      <c r="K346" s="21" t="s">
        <v>100</v>
      </c>
      <c r="L346" s="21" t="s">
        <v>399</v>
      </c>
      <c r="M346" s="131" t="s">
        <v>291</v>
      </c>
      <c r="N346" s="249"/>
    </row>
    <row r="347" spans="1:14">
      <c r="A347" s="51"/>
      <c r="B347" s="95"/>
      <c r="C347" s="261"/>
      <c r="D347" s="248"/>
      <c r="E347" s="337"/>
      <c r="F347" s="261"/>
      <c r="G347" s="337"/>
      <c r="H347" s="255"/>
      <c r="I347" s="261"/>
      <c r="J347" s="340"/>
      <c r="K347" s="21" t="s">
        <v>101</v>
      </c>
      <c r="L347" s="21" t="s">
        <v>334</v>
      </c>
      <c r="M347" s="131" t="s">
        <v>288</v>
      </c>
      <c r="N347" s="249"/>
    </row>
    <row r="348" spans="1:14" ht="16.5" customHeight="1">
      <c r="A348" s="51"/>
      <c r="B348" s="95"/>
      <c r="C348" s="261" t="s">
        <v>392</v>
      </c>
      <c r="D348" s="248" t="s">
        <v>95</v>
      </c>
      <c r="E348" s="337" t="s">
        <v>96</v>
      </c>
      <c r="F348" s="261" t="s">
        <v>393</v>
      </c>
      <c r="G348" s="337" t="s">
        <v>97</v>
      </c>
      <c r="H348" s="250" t="s">
        <v>400</v>
      </c>
      <c r="I348" s="261" t="s">
        <v>395</v>
      </c>
      <c r="J348" s="348" t="s">
        <v>401</v>
      </c>
      <c r="K348" s="21" t="s">
        <v>98</v>
      </c>
      <c r="L348" s="21" t="s">
        <v>334</v>
      </c>
      <c r="M348" s="131" t="s">
        <v>288</v>
      </c>
      <c r="N348" s="249" t="str">
        <f>IF(OR(M348="大",M349="大",M350="大",M351="大",M348="不明",M349="不明",M350="不明",M351="不明"),"大",IF(OR(M348="中",M349="中",M350="中",M351="中"),"中",IF(OR(M348="小",M349="小",M350="小",M351="小"),"小","無")))</f>
        <v>大</v>
      </c>
    </row>
    <row r="349" spans="1:14" ht="47.25">
      <c r="A349" s="51"/>
      <c r="B349" s="95"/>
      <c r="C349" s="261"/>
      <c r="D349" s="248"/>
      <c r="E349" s="337"/>
      <c r="F349" s="261"/>
      <c r="G349" s="337"/>
      <c r="H349" s="251"/>
      <c r="I349" s="261"/>
      <c r="J349" s="340"/>
      <c r="K349" s="21" t="s">
        <v>99</v>
      </c>
      <c r="L349" s="21" t="s">
        <v>402</v>
      </c>
      <c r="M349" s="131" t="s">
        <v>339</v>
      </c>
      <c r="N349" s="249"/>
    </row>
    <row r="350" spans="1:14">
      <c r="A350" s="51"/>
      <c r="B350" s="95"/>
      <c r="C350" s="261"/>
      <c r="D350" s="248"/>
      <c r="E350" s="337"/>
      <c r="F350" s="261"/>
      <c r="G350" s="337"/>
      <c r="H350" s="251"/>
      <c r="I350" s="261"/>
      <c r="J350" s="340"/>
      <c r="K350" s="21" t="s">
        <v>100</v>
      </c>
      <c r="L350" s="21" t="s">
        <v>363</v>
      </c>
      <c r="M350" s="131" t="s">
        <v>291</v>
      </c>
      <c r="N350" s="249"/>
    </row>
    <row r="351" spans="1:14">
      <c r="A351" s="51"/>
      <c r="B351" s="95"/>
      <c r="C351" s="261"/>
      <c r="D351" s="248"/>
      <c r="E351" s="337"/>
      <c r="F351" s="261"/>
      <c r="G351" s="337"/>
      <c r="H351" s="252"/>
      <c r="I351" s="261"/>
      <c r="J351" s="340"/>
      <c r="K351" s="21" t="s">
        <v>101</v>
      </c>
      <c r="L351" s="21" t="s">
        <v>334</v>
      </c>
      <c r="M351" s="131" t="s">
        <v>288</v>
      </c>
      <c r="N351" s="249"/>
    </row>
    <row r="352" spans="1:14" ht="16.5" customHeight="1">
      <c r="A352" s="51"/>
      <c r="B352" s="95"/>
      <c r="C352" s="261" t="s">
        <v>392</v>
      </c>
      <c r="D352" s="248" t="s">
        <v>95</v>
      </c>
      <c r="E352" s="337" t="s">
        <v>96</v>
      </c>
      <c r="F352" s="261" t="s">
        <v>393</v>
      </c>
      <c r="G352" s="337" t="s">
        <v>97</v>
      </c>
      <c r="H352" s="250" t="s">
        <v>403</v>
      </c>
      <c r="I352" s="261" t="s">
        <v>395</v>
      </c>
      <c r="J352" s="340" t="s">
        <v>404</v>
      </c>
      <c r="K352" s="21" t="s">
        <v>98</v>
      </c>
      <c r="L352" s="21" t="s">
        <v>334</v>
      </c>
      <c r="M352" s="131" t="s">
        <v>288</v>
      </c>
      <c r="N352" s="249" t="str">
        <f>IF(OR(M352="大",M353="大",M354="大",M355="大",M352="不明",M353="不明",M354="不明",M355="不明"),"大",IF(OR(M352="中",M353="中",M354="中",M355="中"),"中",IF(OR(M352="小",M353="小",M354="小",M355="小"),"小","無")))</f>
        <v>大</v>
      </c>
    </row>
    <row r="353" spans="1:14" ht="47.25">
      <c r="A353" s="51"/>
      <c r="B353" s="95"/>
      <c r="C353" s="261"/>
      <c r="D353" s="248"/>
      <c r="E353" s="337"/>
      <c r="F353" s="261"/>
      <c r="G353" s="337"/>
      <c r="H353" s="251"/>
      <c r="I353" s="261"/>
      <c r="J353" s="340"/>
      <c r="K353" s="21" t="s">
        <v>99</v>
      </c>
      <c r="L353" s="21" t="s">
        <v>402</v>
      </c>
      <c r="M353" s="131" t="s">
        <v>339</v>
      </c>
      <c r="N353" s="249"/>
    </row>
    <row r="354" spans="1:14">
      <c r="A354" s="51"/>
      <c r="B354" s="95"/>
      <c r="C354" s="261"/>
      <c r="D354" s="248"/>
      <c r="E354" s="337"/>
      <c r="F354" s="261"/>
      <c r="G354" s="337"/>
      <c r="H354" s="251"/>
      <c r="I354" s="261"/>
      <c r="J354" s="340"/>
      <c r="K354" s="21" t="s">
        <v>100</v>
      </c>
      <c r="L354" s="21" t="s">
        <v>363</v>
      </c>
      <c r="M354" s="131" t="s">
        <v>291</v>
      </c>
      <c r="N354" s="249"/>
    </row>
    <row r="355" spans="1:14">
      <c r="A355" s="51"/>
      <c r="B355" s="95"/>
      <c r="C355" s="261"/>
      <c r="D355" s="248"/>
      <c r="E355" s="337"/>
      <c r="F355" s="261"/>
      <c r="G355" s="337"/>
      <c r="H355" s="252"/>
      <c r="I355" s="261"/>
      <c r="J355" s="340"/>
      <c r="K355" s="21" t="s">
        <v>101</v>
      </c>
      <c r="L355" s="21" t="s">
        <v>334</v>
      </c>
      <c r="M355" s="131" t="s">
        <v>288</v>
      </c>
      <c r="N355" s="249"/>
    </row>
    <row r="356" spans="1:14" ht="16.5" customHeight="1">
      <c r="A356" s="51"/>
      <c r="B356" s="95"/>
      <c r="C356" s="261" t="s">
        <v>392</v>
      </c>
      <c r="D356" s="248" t="s">
        <v>95</v>
      </c>
      <c r="E356" s="337" t="s">
        <v>96</v>
      </c>
      <c r="F356" s="261" t="s">
        <v>393</v>
      </c>
      <c r="G356" s="337" t="s">
        <v>97</v>
      </c>
      <c r="H356" s="250" t="s">
        <v>405</v>
      </c>
      <c r="I356" s="261" t="s">
        <v>395</v>
      </c>
      <c r="J356" s="340" t="s">
        <v>396</v>
      </c>
      <c r="K356" s="21" t="s">
        <v>98</v>
      </c>
      <c r="L356" s="21" t="s">
        <v>397</v>
      </c>
      <c r="M356" s="131" t="s">
        <v>339</v>
      </c>
      <c r="N356" s="249" t="str">
        <f>IF(OR(M356="大",M357="大",M358="大",M359="大",M356="不明",M357="不明",M358="不明",M359="不明"),"大",IF(OR(M356="中",M357="中",M358="中",M359="中"),"中",IF(OR(M356="小",M357="小",M358="小",M359="小"),"小","無")))</f>
        <v>大</v>
      </c>
    </row>
    <row r="357" spans="1:14" ht="31.5">
      <c r="A357" s="51"/>
      <c r="B357" s="95"/>
      <c r="C357" s="261"/>
      <c r="D357" s="248"/>
      <c r="E357" s="337"/>
      <c r="F357" s="261"/>
      <c r="G357" s="337"/>
      <c r="H357" s="251"/>
      <c r="I357" s="261"/>
      <c r="J357" s="340"/>
      <c r="K357" s="21" t="s">
        <v>99</v>
      </c>
      <c r="L357" s="21" t="s">
        <v>398</v>
      </c>
      <c r="M357" s="131" t="s">
        <v>291</v>
      </c>
      <c r="N357" s="249"/>
    </row>
    <row r="358" spans="1:14" ht="31.5">
      <c r="A358" s="51"/>
      <c r="B358" s="95"/>
      <c r="C358" s="261"/>
      <c r="D358" s="248"/>
      <c r="E358" s="337"/>
      <c r="F358" s="261"/>
      <c r="G358" s="337"/>
      <c r="H358" s="251"/>
      <c r="I358" s="261"/>
      <c r="J358" s="340"/>
      <c r="K358" s="21" t="s">
        <v>100</v>
      </c>
      <c r="L358" s="21" t="s">
        <v>399</v>
      </c>
      <c r="M358" s="131" t="s">
        <v>291</v>
      </c>
      <c r="N358" s="249"/>
    </row>
    <row r="359" spans="1:14">
      <c r="A359" s="51"/>
      <c r="B359" s="95"/>
      <c r="C359" s="261"/>
      <c r="D359" s="248"/>
      <c r="E359" s="337"/>
      <c r="F359" s="261"/>
      <c r="G359" s="337"/>
      <c r="H359" s="252"/>
      <c r="I359" s="261"/>
      <c r="J359" s="340"/>
      <c r="K359" s="21" t="s">
        <v>101</v>
      </c>
      <c r="L359" s="21" t="s">
        <v>334</v>
      </c>
      <c r="M359" s="131" t="s">
        <v>288</v>
      </c>
      <c r="N359" s="249"/>
    </row>
    <row r="360" spans="1:14" ht="16.5" customHeight="1">
      <c r="A360" s="51"/>
      <c r="B360" s="95"/>
      <c r="C360" s="261" t="s">
        <v>392</v>
      </c>
      <c r="D360" s="262" t="s">
        <v>95</v>
      </c>
      <c r="E360" s="342" t="s">
        <v>96</v>
      </c>
      <c r="F360" s="261" t="s">
        <v>393</v>
      </c>
      <c r="G360" s="342" t="s">
        <v>97</v>
      </c>
      <c r="H360" s="338" t="s">
        <v>406</v>
      </c>
      <c r="I360" s="261" t="s">
        <v>395</v>
      </c>
      <c r="J360" s="340" t="s">
        <v>407</v>
      </c>
      <c r="K360" s="21" t="s">
        <v>98</v>
      </c>
      <c r="L360" s="21" t="s">
        <v>397</v>
      </c>
      <c r="M360" s="131" t="s">
        <v>339</v>
      </c>
      <c r="N360" s="249" t="str">
        <f>IF(OR(M360="大",M361="大",M362="大",M363="大",M360="不明",M361="不明",M362="不明",M363="不明"),"大",IF(OR(M360="中",M361="中",M362="中",M363="中"),"中",IF(OR(M360="小",M361="小",M362="小",M363="小"),"小","無")))</f>
        <v>大</v>
      </c>
    </row>
    <row r="361" spans="1:14" ht="31.5">
      <c r="A361" s="51"/>
      <c r="B361" s="95"/>
      <c r="C361" s="261"/>
      <c r="D361" s="263"/>
      <c r="E361" s="343"/>
      <c r="F361" s="261"/>
      <c r="G361" s="343"/>
      <c r="H361" s="338"/>
      <c r="I361" s="261"/>
      <c r="J361" s="340"/>
      <c r="K361" s="21" t="s">
        <v>99</v>
      </c>
      <c r="L361" s="21" t="s">
        <v>398</v>
      </c>
      <c r="M361" s="131" t="s">
        <v>291</v>
      </c>
      <c r="N361" s="249"/>
    </row>
    <row r="362" spans="1:14">
      <c r="A362" s="51"/>
      <c r="B362" s="95"/>
      <c r="C362" s="261"/>
      <c r="D362" s="263"/>
      <c r="E362" s="343"/>
      <c r="F362" s="261"/>
      <c r="G362" s="343"/>
      <c r="H362" s="338"/>
      <c r="I362" s="261"/>
      <c r="J362" s="340"/>
      <c r="K362" s="21" t="s">
        <v>100</v>
      </c>
      <c r="L362" s="21" t="s">
        <v>334</v>
      </c>
      <c r="M362" s="131" t="s">
        <v>291</v>
      </c>
      <c r="N362" s="249"/>
    </row>
    <row r="363" spans="1:14">
      <c r="A363" s="51"/>
      <c r="B363" s="95"/>
      <c r="C363" s="261"/>
      <c r="D363" s="264"/>
      <c r="E363" s="344"/>
      <c r="F363" s="261"/>
      <c r="G363" s="344"/>
      <c r="H363" s="339"/>
      <c r="I363" s="261"/>
      <c r="J363" s="340"/>
      <c r="K363" s="21" t="s">
        <v>101</v>
      </c>
      <c r="L363" s="21" t="s">
        <v>334</v>
      </c>
      <c r="M363" s="131" t="s">
        <v>288</v>
      </c>
      <c r="N363" s="249"/>
    </row>
    <row r="364" spans="1:14">
      <c r="A364" s="51"/>
      <c r="M364" s="67"/>
      <c r="N364" s="67"/>
    </row>
    <row r="365" spans="1:14">
      <c r="A365" s="51"/>
      <c r="M365" s="107" t="s">
        <v>102</v>
      </c>
      <c r="N365" s="106" t="str">
        <f>IF(OR(N344="大",N348="大",N352="大",N356="大",N360="大"),"大",IF(OR(N344="中",N348="中",N352="中",N356="中",N360="中"),"中",IF(OR(N344="小",N348="小",N352="小",N356="小",N360="小"),"小","無")))</f>
        <v>大</v>
      </c>
    </row>
    <row r="366" spans="1:14">
      <c r="A366" s="51"/>
      <c r="B366" s="42"/>
      <c r="C366" s="54" t="s">
        <v>346</v>
      </c>
      <c r="M366" s="41"/>
      <c r="N366" s="41"/>
    </row>
    <row r="367" spans="1:14">
      <c r="A367" s="51"/>
      <c r="B367" s="95"/>
      <c r="M367" s="41"/>
      <c r="N367" s="41"/>
    </row>
    <row r="368" spans="1:14" ht="31.5">
      <c r="A368" s="51"/>
      <c r="B368" s="95"/>
      <c r="C368" s="60" t="s">
        <v>84</v>
      </c>
      <c r="D368" s="60" t="s">
        <v>85</v>
      </c>
      <c r="E368" s="62" t="s">
        <v>86</v>
      </c>
      <c r="F368" s="60" t="s">
        <v>87</v>
      </c>
      <c r="G368" s="60" t="s">
        <v>88</v>
      </c>
      <c r="H368" s="60" t="s">
        <v>277</v>
      </c>
      <c r="I368" s="60" t="s">
        <v>90</v>
      </c>
      <c r="J368" s="62" t="s">
        <v>104</v>
      </c>
      <c r="K368" s="319" t="s">
        <v>92</v>
      </c>
      <c r="L368" s="323"/>
      <c r="M368" s="59" t="s">
        <v>93</v>
      </c>
      <c r="N368" s="60" t="s">
        <v>94</v>
      </c>
    </row>
    <row r="369" spans="1:14" ht="16.5" customHeight="1">
      <c r="A369" s="51"/>
      <c r="B369" s="95"/>
      <c r="C369" s="337" t="s">
        <v>106</v>
      </c>
      <c r="D369" s="337" t="s">
        <v>106</v>
      </c>
      <c r="E369" s="337" t="s">
        <v>107</v>
      </c>
      <c r="F369" s="341" t="s">
        <v>108</v>
      </c>
      <c r="G369" s="337" t="s">
        <v>109</v>
      </c>
      <c r="H369" s="250" t="s">
        <v>394</v>
      </c>
      <c r="I369" s="337" t="s">
        <v>110</v>
      </c>
      <c r="J369" s="340" t="s">
        <v>408</v>
      </c>
      <c r="K369" s="21" t="s">
        <v>98</v>
      </c>
      <c r="L369" s="21" t="s">
        <v>397</v>
      </c>
      <c r="M369" s="131" t="s">
        <v>339</v>
      </c>
      <c r="N369" s="249" t="str">
        <f>IF(OR(M369="大",M370="大",M371="大",M372="大",M369="不明",M370="不明",M371="不明",M372="不明"),"大",IF(OR(M369="中",M370="中",M371="中",M372="中"),"中",IF(OR(M369="小",M370="小",M371="小",M372="小"),"小","無")))</f>
        <v>大</v>
      </c>
    </row>
    <row r="370" spans="1:14" ht="31.5">
      <c r="A370" s="51"/>
      <c r="B370" s="95"/>
      <c r="C370" s="337"/>
      <c r="D370" s="337"/>
      <c r="E370" s="337"/>
      <c r="F370" s="341"/>
      <c r="G370" s="337"/>
      <c r="H370" s="254"/>
      <c r="I370" s="337"/>
      <c r="J370" s="340"/>
      <c r="K370" s="21" t="s">
        <v>99</v>
      </c>
      <c r="L370" s="21" t="s">
        <v>398</v>
      </c>
      <c r="M370" s="131" t="s">
        <v>291</v>
      </c>
      <c r="N370" s="249"/>
    </row>
    <row r="371" spans="1:14">
      <c r="A371" s="51"/>
      <c r="B371" s="95"/>
      <c r="C371" s="337"/>
      <c r="D371" s="337"/>
      <c r="E371" s="337"/>
      <c r="F371" s="341"/>
      <c r="G371" s="337"/>
      <c r="H371" s="254"/>
      <c r="I371" s="337"/>
      <c r="J371" s="340"/>
      <c r="K371" s="21" t="s">
        <v>111</v>
      </c>
      <c r="L371" s="21" t="s">
        <v>363</v>
      </c>
      <c r="M371" s="131" t="s">
        <v>291</v>
      </c>
      <c r="N371" s="249"/>
    </row>
    <row r="372" spans="1:14">
      <c r="A372" s="51"/>
      <c r="B372" s="95"/>
      <c r="C372" s="337"/>
      <c r="D372" s="337"/>
      <c r="E372" s="337"/>
      <c r="F372" s="341"/>
      <c r="G372" s="337"/>
      <c r="H372" s="255"/>
      <c r="I372" s="337"/>
      <c r="J372" s="340"/>
      <c r="K372" s="21" t="s">
        <v>101</v>
      </c>
      <c r="L372" s="21" t="s">
        <v>334</v>
      </c>
      <c r="M372" s="131" t="s">
        <v>288</v>
      </c>
      <c r="N372" s="249"/>
    </row>
    <row r="373" spans="1:14" ht="16.5" customHeight="1">
      <c r="A373" s="51"/>
      <c r="B373" s="95"/>
      <c r="C373" s="337" t="s">
        <v>106</v>
      </c>
      <c r="D373" s="337" t="s">
        <v>106</v>
      </c>
      <c r="E373" s="337" t="s">
        <v>107</v>
      </c>
      <c r="F373" s="341" t="s">
        <v>108</v>
      </c>
      <c r="G373" s="337" t="s">
        <v>109</v>
      </c>
      <c r="H373" s="250" t="s">
        <v>400</v>
      </c>
      <c r="I373" s="337" t="s">
        <v>110</v>
      </c>
      <c r="J373" s="340" t="s">
        <v>404</v>
      </c>
      <c r="K373" s="21" t="s">
        <v>98</v>
      </c>
      <c r="L373" s="21" t="s">
        <v>334</v>
      </c>
      <c r="M373" s="131" t="s">
        <v>288</v>
      </c>
      <c r="N373" s="249" t="str">
        <f>IF(OR(M373="大",M374="大",M375="大",M376="大",M373="不明",M374="不明",M375="不明",M376="不明"),"大",IF(OR(M373="中",M374="中",M375="中",M376="中"),"中",IF(OR(M373="小",M374="小",M375="小",M376="小"),"小","無")))</f>
        <v>中</v>
      </c>
    </row>
    <row r="374" spans="1:14" ht="94.5">
      <c r="A374" s="51"/>
      <c r="B374" s="95"/>
      <c r="C374" s="337"/>
      <c r="D374" s="337"/>
      <c r="E374" s="337"/>
      <c r="F374" s="341"/>
      <c r="G374" s="337"/>
      <c r="H374" s="251"/>
      <c r="I374" s="337"/>
      <c r="J374" s="340"/>
      <c r="K374" s="21" t="s">
        <v>99</v>
      </c>
      <c r="L374" s="21" t="s">
        <v>409</v>
      </c>
      <c r="M374" s="131" t="s">
        <v>291</v>
      </c>
      <c r="N374" s="249"/>
    </row>
    <row r="375" spans="1:14">
      <c r="A375" s="51"/>
      <c r="B375" s="95"/>
      <c r="C375" s="337"/>
      <c r="D375" s="337"/>
      <c r="E375" s="337"/>
      <c r="F375" s="341"/>
      <c r="G375" s="337"/>
      <c r="H375" s="251"/>
      <c r="I375" s="337"/>
      <c r="J375" s="340"/>
      <c r="K375" s="21" t="s">
        <v>111</v>
      </c>
      <c r="L375" s="21" t="s">
        <v>363</v>
      </c>
      <c r="M375" s="131" t="s">
        <v>291</v>
      </c>
      <c r="N375" s="249"/>
    </row>
    <row r="376" spans="1:14">
      <c r="A376" s="51"/>
      <c r="B376" s="95"/>
      <c r="C376" s="337"/>
      <c r="D376" s="337"/>
      <c r="E376" s="337"/>
      <c r="F376" s="341"/>
      <c r="G376" s="337"/>
      <c r="H376" s="252"/>
      <c r="I376" s="337"/>
      <c r="J376" s="340"/>
      <c r="K376" s="21" t="s">
        <v>101</v>
      </c>
      <c r="L376" s="21" t="s">
        <v>334</v>
      </c>
      <c r="M376" s="131" t="s">
        <v>288</v>
      </c>
      <c r="N376" s="249"/>
    </row>
    <row r="377" spans="1:14" ht="16.5" customHeight="1">
      <c r="A377" s="51"/>
      <c r="B377" s="95"/>
      <c r="C377" s="337" t="s">
        <v>106</v>
      </c>
      <c r="D377" s="337" t="s">
        <v>106</v>
      </c>
      <c r="E377" s="337" t="s">
        <v>107</v>
      </c>
      <c r="F377" s="341" t="s">
        <v>108</v>
      </c>
      <c r="G377" s="337" t="s">
        <v>109</v>
      </c>
      <c r="H377" s="250" t="s">
        <v>403</v>
      </c>
      <c r="I377" s="337" t="s">
        <v>110</v>
      </c>
      <c r="J377" s="340" t="s">
        <v>347</v>
      </c>
      <c r="K377" s="21" t="s">
        <v>98</v>
      </c>
      <c r="L377" s="21" t="s">
        <v>334</v>
      </c>
      <c r="M377" s="131" t="s">
        <v>288</v>
      </c>
      <c r="N377" s="249" t="str">
        <f>IF(OR(M377="大",M378="大",M379="大",M380="大",M377="不明",M378="不明",M379="不明",M380="不明"),"大",IF(OR(M377="中",M378="中",M379="中",M380="中"),"中",IF(OR(M377="小",M378="小",M379="小",M380="小"),"小","無")))</f>
        <v>中</v>
      </c>
    </row>
    <row r="378" spans="1:14">
      <c r="A378" s="51"/>
      <c r="B378" s="95"/>
      <c r="C378" s="337"/>
      <c r="D378" s="337"/>
      <c r="E378" s="337"/>
      <c r="F378" s="341"/>
      <c r="G378" s="337"/>
      <c r="H378" s="251"/>
      <c r="I378" s="337"/>
      <c r="J378" s="340"/>
      <c r="K378" s="21" t="s">
        <v>99</v>
      </c>
      <c r="L378" s="112" t="s">
        <v>410</v>
      </c>
      <c r="M378" s="131" t="s">
        <v>288</v>
      </c>
      <c r="N378" s="249"/>
    </row>
    <row r="379" spans="1:14">
      <c r="A379" s="51"/>
      <c r="B379" s="95"/>
      <c r="C379" s="337"/>
      <c r="D379" s="337"/>
      <c r="E379" s="337"/>
      <c r="F379" s="341"/>
      <c r="G379" s="337"/>
      <c r="H379" s="251"/>
      <c r="I379" s="337"/>
      <c r="J379" s="340"/>
      <c r="K379" s="21" t="s">
        <v>111</v>
      </c>
      <c r="L379" s="21" t="s">
        <v>363</v>
      </c>
      <c r="M379" s="131" t="s">
        <v>291</v>
      </c>
      <c r="N379" s="249"/>
    </row>
    <row r="380" spans="1:14">
      <c r="A380" s="51"/>
      <c r="B380" s="95"/>
      <c r="C380" s="337"/>
      <c r="D380" s="337"/>
      <c r="E380" s="337"/>
      <c r="F380" s="341"/>
      <c r="G380" s="337"/>
      <c r="H380" s="252"/>
      <c r="I380" s="337"/>
      <c r="J380" s="340"/>
      <c r="K380" s="21" t="s">
        <v>101</v>
      </c>
      <c r="L380" s="21" t="s">
        <v>334</v>
      </c>
      <c r="M380" s="131" t="s">
        <v>288</v>
      </c>
      <c r="N380" s="249"/>
    </row>
    <row r="381" spans="1:14" ht="16.5" customHeight="1">
      <c r="A381" s="51"/>
      <c r="B381" s="95"/>
      <c r="C381" s="337" t="s">
        <v>106</v>
      </c>
      <c r="D381" s="337" t="s">
        <v>106</v>
      </c>
      <c r="E381" s="337" t="s">
        <v>107</v>
      </c>
      <c r="F381" s="341" t="s">
        <v>108</v>
      </c>
      <c r="G381" s="337" t="s">
        <v>109</v>
      </c>
      <c r="H381" s="250" t="s">
        <v>405</v>
      </c>
      <c r="I381" s="337" t="s">
        <v>110</v>
      </c>
      <c r="J381" s="340" t="s">
        <v>408</v>
      </c>
      <c r="K381" s="21" t="s">
        <v>98</v>
      </c>
      <c r="L381" s="21" t="s">
        <v>397</v>
      </c>
      <c r="M381" s="131" t="s">
        <v>339</v>
      </c>
      <c r="N381" s="249" t="str">
        <f>IF(OR(M381="大",M382="大",M383="大",M384="大",M381="不明",M382="不明",M383="不明",M384="不明"),"大",IF(OR(M381="中",M382="中",M383="中",M384="中"),"中",IF(OR(M381="小",M382="小",M383="小",M384="小"),"小","無")))</f>
        <v>大</v>
      </c>
    </row>
    <row r="382" spans="1:14" ht="31.5">
      <c r="A382" s="51"/>
      <c r="B382" s="95"/>
      <c r="C382" s="337"/>
      <c r="D382" s="337"/>
      <c r="E382" s="337"/>
      <c r="F382" s="341"/>
      <c r="G382" s="337"/>
      <c r="H382" s="251"/>
      <c r="I382" s="337"/>
      <c r="J382" s="340"/>
      <c r="K382" s="21" t="s">
        <v>99</v>
      </c>
      <c r="L382" s="21" t="s">
        <v>398</v>
      </c>
      <c r="M382" s="131" t="s">
        <v>291</v>
      </c>
      <c r="N382" s="249"/>
    </row>
    <row r="383" spans="1:14">
      <c r="A383" s="51"/>
      <c r="B383" s="95"/>
      <c r="C383" s="337"/>
      <c r="D383" s="337"/>
      <c r="E383" s="337"/>
      <c r="F383" s="341"/>
      <c r="G383" s="337"/>
      <c r="H383" s="251"/>
      <c r="I383" s="337"/>
      <c r="J383" s="340"/>
      <c r="K383" s="21" t="s">
        <v>111</v>
      </c>
      <c r="L383" s="21" t="s">
        <v>363</v>
      </c>
      <c r="M383" s="131" t="s">
        <v>291</v>
      </c>
      <c r="N383" s="249"/>
    </row>
    <row r="384" spans="1:14">
      <c r="A384" s="51"/>
      <c r="B384" s="95"/>
      <c r="C384" s="337"/>
      <c r="D384" s="337"/>
      <c r="E384" s="337"/>
      <c r="F384" s="341"/>
      <c r="G384" s="337"/>
      <c r="H384" s="252"/>
      <c r="I384" s="337"/>
      <c r="J384" s="340"/>
      <c r="K384" s="21" t="s">
        <v>101</v>
      </c>
      <c r="L384" s="21" t="s">
        <v>334</v>
      </c>
      <c r="M384" s="131" t="s">
        <v>288</v>
      </c>
      <c r="N384" s="249"/>
    </row>
    <row r="385" spans="1:14" ht="16.5" customHeight="1">
      <c r="A385" s="51"/>
      <c r="B385" s="95"/>
      <c r="C385" s="337" t="s">
        <v>106</v>
      </c>
      <c r="D385" s="337" t="s">
        <v>106</v>
      </c>
      <c r="E385" s="337" t="s">
        <v>107</v>
      </c>
      <c r="F385" s="341" t="s">
        <v>108</v>
      </c>
      <c r="G385" s="337" t="s">
        <v>109</v>
      </c>
      <c r="H385" s="338" t="s">
        <v>406</v>
      </c>
      <c r="I385" s="337" t="s">
        <v>110</v>
      </c>
      <c r="J385" s="340" t="s">
        <v>407</v>
      </c>
      <c r="K385" s="21" t="s">
        <v>98</v>
      </c>
      <c r="L385" s="21" t="s">
        <v>334</v>
      </c>
      <c r="M385" s="131" t="s">
        <v>288</v>
      </c>
      <c r="N385" s="249" t="str">
        <f>IF(OR(M385="大",M386="大",M387="大",M388="大",M385="不明",M386="不明",M387="不明",M388="不明"),"大",IF(OR(M385="中",M386="中",M387="中",M388="中"),"中",IF(OR(M385="小",M386="小",M387="小",M388="小"),"小","無")))</f>
        <v>無</v>
      </c>
    </row>
    <row r="386" spans="1:14" ht="31.5">
      <c r="A386" s="51"/>
      <c r="B386" s="95"/>
      <c r="C386" s="337"/>
      <c r="D386" s="337"/>
      <c r="E386" s="337"/>
      <c r="F386" s="341"/>
      <c r="G386" s="337"/>
      <c r="H386" s="338"/>
      <c r="I386" s="337"/>
      <c r="J386" s="340"/>
      <c r="K386" s="21" t="s">
        <v>99</v>
      </c>
      <c r="L386" s="21" t="s">
        <v>398</v>
      </c>
      <c r="M386" s="131" t="s">
        <v>288</v>
      </c>
      <c r="N386" s="249"/>
    </row>
    <row r="387" spans="1:14">
      <c r="A387" s="51"/>
      <c r="B387" s="95"/>
      <c r="C387" s="337"/>
      <c r="D387" s="337"/>
      <c r="E387" s="337"/>
      <c r="F387" s="341"/>
      <c r="G387" s="337"/>
      <c r="H387" s="338"/>
      <c r="I387" s="337"/>
      <c r="J387" s="340"/>
      <c r="K387" s="21" t="s">
        <v>100</v>
      </c>
      <c r="L387" s="21" t="s">
        <v>334</v>
      </c>
      <c r="M387" s="131" t="s">
        <v>288</v>
      </c>
      <c r="N387" s="249"/>
    </row>
    <row r="388" spans="1:14">
      <c r="A388" s="51"/>
      <c r="B388" s="95"/>
      <c r="C388" s="337"/>
      <c r="D388" s="337"/>
      <c r="E388" s="337"/>
      <c r="F388" s="341"/>
      <c r="G388" s="337"/>
      <c r="H388" s="339"/>
      <c r="I388" s="337"/>
      <c r="J388" s="340"/>
      <c r="K388" s="21" t="s">
        <v>101</v>
      </c>
      <c r="L388" s="21" t="s">
        <v>334</v>
      </c>
      <c r="M388" s="131" t="s">
        <v>288</v>
      </c>
      <c r="N388" s="249"/>
    </row>
    <row r="389" spans="1:14">
      <c r="A389" s="51"/>
      <c r="M389" s="67"/>
      <c r="N389" s="67"/>
    </row>
    <row r="390" spans="1:14">
      <c r="A390" s="51"/>
      <c r="M390" s="107" t="s">
        <v>102</v>
      </c>
      <c r="N390" s="106" t="str">
        <f>IF(OR(N369="大",N373="大",N377="大",N381="大",N385="大"),"大",IF(OR(N369="中",N373="中",N377="中",N381="中",N385="中"),"中",IF(OR(N369="小",N373="小",N377="小",N381="小",N385="小"),"小","無")))</f>
        <v>大</v>
      </c>
    </row>
    <row r="391" spans="1:14">
      <c r="A391" s="51"/>
      <c r="B391" s="42"/>
      <c r="C391" s="54" t="s">
        <v>348</v>
      </c>
      <c r="M391" s="41"/>
      <c r="N391" s="41"/>
    </row>
    <row r="392" spans="1:14">
      <c r="A392" s="51"/>
      <c r="B392" s="95"/>
      <c r="M392" s="41"/>
      <c r="N392" s="41"/>
    </row>
    <row r="393" spans="1:14" ht="31.5">
      <c r="A393" s="51"/>
      <c r="B393" s="95"/>
      <c r="C393" s="60" t="s">
        <v>84</v>
      </c>
      <c r="D393" s="60" t="s">
        <v>85</v>
      </c>
      <c r="E393" s="62" t="s">
        <v>86</v>
      </c>
      <c r="F393" s="60" t="s">
        <v>87</v>
      </c>
      <c r="G393" s="60" t="s">
        <v>88</v>
      </c>
      <c r="H393" s="60" t="s">
        <v>277</v>
      </c>
      <c r="I393" s="60" t="s">
        <v>90</v>
      </c>
      <c r="J393" s="62" t="s">
        <v>104</v>
      </c>
      <c r="K393" s="319" t="s">
        <v>92</v>
      </c>
      <c r="L393" s="323"/>
      <c r="M393" s="59" t="s">
        <v>93</v>
      </c>
      <c r="N393" s="60" t="s">
        <v>94</v>
      </c>
    </row>
    <row r="394" spans="1:14" ht="16.5" customHeight="1">
      <c r="A394" s="51"/>
      <c r="B394" s="95"/>
      <c r="C394" s="261" t="s">
        <v>392</v>
      </c>
      <c r="D394" s="248" t="s">
        <v>113</v>
      </c>
      <c r="E394" s="337" t="s">
        <v>114</v>
      </c>
      <c r="F394" s="261" t="s">
        <v>393</v>
      </c>
      <c r="G394" s="337" t="s">
        <v>115</v>
      </c>
      <c r="H394" s="250" t="s">
        <v>394</v>
      </c>
      <c r="I394" s="337" t="s">
        <v>116</v>
      </c>
      <c r="J394" s="345" t="s">
        <v>411</v>
      </c>
      <c r="K394" s="21" t="s">
        <v>98</v>
      </c>
      <c r="L394" s="21" t="s">
        <v>397</v>
      </c>
      <c r="M394" s="131" t="s">
        <v>339</v>
      </c>
      <c r="N394" s="249" t="str">
        <f>IF(OR(M394="大",M395="大",M396="大",M397="大",M394="不明",M395="不明",M396="不明",M397="不明"),"大",IF(OR(M394="中",M395="中",M396="中",M397="中"),"中",IF(OR(M394="小",M395="小",M396="小",M397="小"),"小","無")))</f>
        <v>大</v>
      </c>
    </row>
    <row r="395" spans="1:14" ht="31.5">
      <c r="A395" s="51"/>
      <c r="B395" s="95"/>
      <c r="C395" s="261"/>
      <c r="D395" s="248"/>
      <c r="E395" s="337"/>
      <c r="F395" s="261"/>
      <c r="G395" s="337"/>
      <c r="H395" s="254"/>
      <c r="I395" s="337"/>
      <c r="J395" s="346"/>
      <c r="K395" s="21" t="s">
        <v>99</v>
      </c>
      <c r="L395" s="21" t="s">
        <v>398</v>
      </c>
      <c r="M395" s="131" t="s">
        <v>291</v>
      </c>
      <c r="N395" s="249"/>
    </row>
    <row r="396" spans="1:14">
      <c r="A396" s="51"/>
      <c r="B396" s="95"/>
      <c r="C396" s="261"/>
      <c r="D396" s="248"/>
      <c r="E396" s="337"/>
      <c r="F396" s="261"/>
      <c r="G396" s="337"/>
      <c r="H396" s="254"/>
      <c r="I396" s="337"/>
      <c r="J396" s="346"/>
      <c r="K396" s="21" t="s">
        <v>111</v>
      </c>
      <c r="L396" s="21" t="s">
        <v>363</v>
      </c>
      <c r="M396" s="131" t="s">
        <v>291</v>
      </c>
      <c r="N396" s="249"/>
    </row>
    <row r="397" spans="1:14">
      <c r="A397" s="51"/>
      <c r="B397" s="95"/>
      <c r="C397" s="261"/>
      <c r="D397" s="248"/>
      <c r="E397" s="337"/>
      <c r="F397" s="261"/>
      <c r="G397" s="337"/>
      <c r="H397" s="255"/>
      <c r="I397" s="337"/>
      <c r="J397" s="347"/>
      <c r="K397" s="21" t="s">
        <v>101</v>
      </c>
      <c r="L397" s="21" t="s">
        <v>334</v>
      </c>
      <c r="M397" s="131" t="s">
        <v>288</v>
      </c>
      <c r="N397" s="249"/>
    </row>
    <row r="398" spans="1:14" ht="16.5" customHeight="1">
      <c r="A398" s="51"/>
      <c r="B398" s="95"/>
      <c r="C398" s="261" t="s">
        <v>392</v>
      </c>
      <c r="D398" s="248" t="s">
        <v>117</v>
      </c>
      <c r="E398" s="337" t="s">
        <v>114</v>
      </c>
      <c r="F398" s="261" t="s">
        <v>393</v>
      </c>
      <c r="G398" s="337" t="s">
        <v>118</v>
      </c>
      <c r="H398" s="250" t="s">
        <v>400</v>
      </c>
      <c r="I398" s="337" t="s">
        <v>116</v>
      </c>
      <c r="J398" s="345" t="s">
        <v>412</v>
      </c>
      <c r="K398" s="21" t="s">
        <v>98</v>
      </c>
      <c r="L398" s="21" t="s">
        <v>334</v>
      </c>
      <c r="M398" s="131" t="s">
        <v>288</v>
      </c>
      <c r="N398" s="249" t="str">
        <f>IF(OR(M398="大",M399="大",M400="大",M401="大",M398="不明",M399="不明",M400="不明",M401="不明"),"大",IF(OR(M398="中",M399="中",M400="中",M401="中"),"中",IF(OR(M398="小",M399="小",M400="小",M401="小"),"小","無")))</f>
        <v>中</v>
      </c>
    </row>
    <row r="399" spans="1:14">
      <c r="A399" s="51"/>
      <c r="B399" s="95"/>
      <c r="C399" s="261"/>
      <c r="D399" s="248"/>
      <c r="E399" s="337"/>
      <c r="F399" s="261"/>
      <c r="G399" s="337"/>
      <c r="H399" s="251"/>
      <c r="I399" s="337"/>
      <c r="J399" s="346"/>
      <c r="K399" s="21" t="s">
        <v>99</v>
      </c>
      <c r="L399" s="21" t="s">
        <v>334</v>
      </c>
      <c r="M399" s="131" t="s">
        <v>288</v>
      </c>
      <c r="N399" s="249"/>
    </row>
    <row r="400" spans="1:14">
      <c r="A400" s="51"/>
      <c r="B400" s="95"/>
      <c r="C400" s="261"/>
      <c r="D400" s="248"/>
      <c r="E400" s="337"/>
      <c r="F400" s="261"/>
      <c r="G400" s="337"/>
      <c r="H400" s="251"/>
      <c r="I400" s="337"/>
      <c r="J400" s="346"/>
      <c r="K400" s="21" t="s">
        <v>111</v>
      </c>
      <c r="L400" s="21" t="s">
        <v>363</v>
      </c>
      <c r="M400" s="131" t="s">
        <v>291</v>
      </c>
      <c r="N400" s="249"/>
    </row>
    <row r="401" spans="1:14">
      <c r="A401" s="51"/>
      <c r="B401" s="95"/>
      <c r="C401" s="261"/>
      <c r="D401" s="248"/>
      <c r="E401" s="337"/>
      <c r="F401" s="261"/>
      <c r="G401" s="337"/>
      <c r="H401" s="252"/>
      <c r="I401" s="337"/>
      <c r="J401" s="347"/>
      <c r="K401" s="21" t="s">
        <v>101</v>
      </c>
      <c r="L401" s="21" t="s">
        <v>334</v>
      </c>
      <c r="M401" s="131" t="s">
        <v>288</v>
      </c>
      <c r="N401" s="249"/>
    </row>
    <row r="402" spans="1:14" ht="16.5" customHeight="1">
      <c r="A402" s="51"/>
      <c r="B402" s="95"/>
      <c r="C402" s="261" t="s">
        <v>392</v>
      </c>
      <c r="D402" s="248" t="s">
        <v>117</v>
      </c>
      <c r="E402" s="337" t="s">
        <v>114</v>
      </c>
      <c r="F402" s="261" t="s">
        <v>393</v>
      </c>
      <c r="G402" s="337" t="s">
        <v>118</v>
      </c>
      <c r="H402" s="250" t="s">
        <v>403</v>
      </c>
      <c r="I402" s="337" t="s">
        <v>116</v>
      </c>
      <c r="J402" s="345" t="s">
        <v>413</v>
      </c>
      <c r="K402" s="21" t="s">
        <v>98</v>
      </c>
      <c r="L402" s="21" t="s">
        <v>334</v>
      </c>
      <c r="M402" s="131" t="s">
        <v>288</v>
      </c>
      <c r="N402" s="249" t="str">
        <f>IF(OR(M402="大",M403="大",M404="大",M405="大",M402="不明",M403="不明",M404="不明",M405="不明"),"大",IF(OR(M402="中",M403="中",M404="中",M405="中"),"中",IF(OR(M402="小",M403="小",M404="小",M405="小"),"小","無")))</f>
        <v>中</v>
      </c>
    </row>
    <row r="403" spans="1:14">
      <c r="A403" s="51"/>
      <c r="B403" s="95"/>
      <c r="C403" s="261"/>
      <c r="D403" s="248"/>
      <c r="E403" s="337"/>
      <c r="F403" s="261"/>
      <c r="G403" s="337"/>
      <c r="H403" s="251"/>
      <c r="I403" s="337"/>
      <c r="J403" s="346"/>
      <c r="K403" s="21" t="s">
        <v>99</v>
      </c>
      <c r="L403" s="21" t="s">
        <v>334</v>
      </c>
      <c r="M403" s="131" t="s">
        <v>288</v>
      </c>
      <c r="N403" s="249"/>
    </row>
    <row r="404" spans="1:14">
      <c r="A404" s="51"/>
      <c r="B404" s="95"/>
      <c r="C404" s="261"/>
      <c r="D404" s="248"/>
      <c r="E404" s="337"/>
      <c r="F404" s="261"/>
      <c r="G404" s="337"/>
      <c r="H404" s="251"/>
      <c r="I404" s="337"/>
      <c r="J404" s="346"/>
      <c r="K404" s="21" t="s">
        <v>111</v>
      </c>
      <c r="L404" s="21" t="s">
        <v>363</v>
      </c>
      <c r="M404" s="131" t="s">
        <v>291</v>
      </c>
      <c r="N404" s="249"/>
    </row>
    <row r="405" spans="1:14">
      <c r="A405" s="51"/>
      <c r="B405" s="95"/>
      <c r="C405" s="261"/>
      <c r="D405" s="248"/>
      <c r="E405" s="337"/>
      <c r="F405" s="261"/>
      <c r="G405" s="337"/>
      <c r="H405" s="252"/>
      <c r="I405" s="337"/>
      <c r="J405" s="347"/>
      <c r="K405" s="21" t="s">
        <v>101</v>
      </c>
      <c r="L405" s="21" t="s">
        <v>334</v>
      </c>
      <c r="M405" s="131" t="s">
        <v>288</v>
      </c>
      <c r="N405" s="249"/>
    </row>
    <row r="406" spans="1:14" ht="16.5" customHeight="1">
      <c r="A406" s="51"/>
      <c r="B406" s="95"/>
      <c r="C406" s="261" t="s">
        <v>392</v>
      </c>
      <c r="D406" s="248" t="s">
        <v>117</v>
      </c>
      <c r="E406" s="337" t="s">
        <v>114</v>
      </c>
      <c r="F406" s="261" t="s">
        <v>393</v>
      </c>
      <c r="G406" s="337" t="s">
        <v>118</v>
      </c>
      <c r="H406" s="250" t="s">
        <v>405</v>
      </c>
      <c r="I406" s="337" t="s">
        <v>116</v>
      </c>
      <c r="J406" s="345" t="s">
        <v>411</v>
      </c>
      <c r="K406" s="21" t="s">
        <v>98</v>
      </c>
      <c r="L406" s="21" t="s">
        <v>397</v>
      </c>
      <c r="M406" s="131" t="s">
        <v>339</v>
      </c>
      <c r="N406" s="249" t="str">
        <f>IF(OR(M406="大",M407="大",M408="大",M409="大",M406="不明",M407="不明",M408="不明",M409="不明"),"大",IF(OR(M406="中",M407="中",M408="中",M409="中"),"中",IF(OR(M406="小",M407="小",M408="小",M409="小"),"小","無")))</f>
        <v>大</v>
      </c>
    </row>
    <row r="407" spans="1:14" ht="31.5">
      <c r="A407" s="51"/>
      <c r="B407" s="95"/>
      <c r="C407" s="261"/>
      <c r="D407" s="248"/>
      <c r="E407" s="337"/>
      <c r="F407" s="261"/>
      <c r="G407" s="337"/>
      <c r="H407" s="251"/>
      <c r="I407" s="337"/>
      <c r="J407" s="346"/>
      <c r="K407" s="21" t="s">
        <v>99</v>
      </c>
      <c r="L407" s="21" t="s">
        <v>398</v>
      </c>
      <c r="M407" s="131" t="s">
        <v>291</v>
      </c>
      <c r="N407" s="249"/>
    </row>
    <row r="408" spans="1:14">
      <c r="A408" s="51"/>
      <c r="B408" s="95"/>
      <c r="C408" s="261"/>
      <c r="D408" s="248"/>
      <c r="E408" s="337"/>
      <c r="F408" s="261"/>
      <c r="G408" s="337"/>
      <c r="H408" s="251"/>
      <c r="I408" s="337"/>
      <c r="J408" s="346"/>
      <c r="K408" s="21" t="s">
        <v>111</v>
      </c>
      <c r="L408" s="21" t="s">
        <v>363</v>
      </c>
      <c r="M408" s="131" t="s">
        <v>291</v>
      </c>
      <c r="N408" s="249"/>
    </row>
    <row r="409" spans="1:14">
      <c r="A409" s="51"/>
      <c r="B409" s="95"/>
      <c r="C409" s="261"/>
      <c r="D409" s="248"/>
      <c r="E409" s="337"/>
      <c r="F409" s="261"/>
      <c r="G409" s="337"/>
      <c r="H409" s="252"/>
      <c r="I409" s="337"/>
      <c r="J409" s="347"/>
      <c r="K409" s="21" t="s">
        <v>101</v>
      </c>
      <c r="L409" s="21" t="s">
        <v>334</v>
      </c>
      <c r="M409" s="131" t="s">
        <v>288</v>
      </c>
      <c r="N409" s="249"/>
    </row>
    <row r="410" spans="1:14" ht="16.5" customHeight="1">
      <c r="A410" s="51"/>
      <c r="B410" s="95"/>
      <c r="C410" s="261" t="s">
        <v>392</v>
      </c>
      <c r="D410" s="248" t="s">
        <v>117</v>
      </c>
      <c r="E410" s="337" t="s">
        <v>114</v>
      </c>
      <c r="F410" s="261" t="s">
        <v>393</v>
      </c>
      <c r="G410" s="337" t="s">
        <v>118</v>
      </c>
      <c r="H410" s="338" t="s">
        <v>406</v>
      </c>
      <c r="I410" s="337" t="s">
        <v>116</v>
      </c>
      <c r="J410" s="345" t="s">
        <v>384</v>
      </c>
      <c r="K410" s="21" t="s">
        <v>98</v>
      </c>
      <c r="L410" s="21" t="s">
        <v>334</v>
      </c>
      <c r="M410" s="131" t="s">
        <v>288</v>
      </c>
      <c r="N410" s="249" t="str">
        <f>IF(OR(M410="大",M411="大",M412="大",M413="大",M410="不明",M411="不明",M412="不明",M413="不明"),"大",IF(OR(M410="中",M411="中",M412="中",M413="中"),"中",IF(OR(M410="小",M411="小",M412="小",M413="小"),"小","無")))</f>
        <v>中</v>
      </c>
    </row>
    <row r="411" spans="1:14">
      <c r="A411" s="51"/>
      <c r="B411" s="95"/>
      <c r="C411" s="261"/>
      <c r="D411" s="248"/>
      <c r="E411" s="337"/>
      <c r="F411" s="261"/>
      <c r="G411" s="337"/>
      <c r="H411" s="338"/>
      <c r="I411" s="337"/>
      <c r="J411" s="346"/>
      <c r="K411" s="21" t="s">
        <v>99</v>
      </c>
      <c r="L411" s="21" t="s">
        <v>334</v>
      </c>
      <c r="M411" s="131" t="s">
        <v>288</v>
      </c>
      <c r="N411" s="249"/>
    </row>
    <row r="412" spans="1:14">
      <c r="A412" s="51"/>
      <c r="B412" s="95"/>
      <c r="C412" s="261"/>
      <c r="D412" s="248"/>
      <c r="E412" s="337"/>
      <c r="F412" s="261"/>
      <c r="G412" s="337"/>
      <c r="H412" s="338"/>
      <c r="I412" s="337"/>
      <c r="J412" s="346"/>
      <c r="K412" s="21" t="s">
        <v>111</v>
      </c>
      <c r="L412" s="21" t="s">
        <v>363</v>
      </c>
      <c r="M412" s="131" t="s">
        <v>291</v>
      </c>
      <c r="N412" s="249"/>
    </row>
    <row r="413" spans="1:14">
      <c r="A413" s="51"/>
      <c r="B413" s="95"/>
      <c r="C413" s="261"/>
      <c r="D413" s="248"/>
      <c r="E413" s="337"/>
      <c r="F413" s="261"/>
      <c r="G413" s="337"/>
      <c r="H413" s="339"/>
      <c r="I413" s="337"/>
      <c r="J413" s="347"/>
      <c r="K413" s="21" t="s">
        <v>101</v>
      </c>
      <c r="L413" s="21" t="s">
        <v>334</v>
      </c>
      <c r="M413" s="131" t="s">
        <v>288</v>
      </c>
      <c r="N413" s="249"/>
    </row>
    <row r="414" spans="1:14">
      <c r="M414" s="67"/>
      <c r="N414" s="67"/>
    </row>
    <row r="415" spans="1:14">
      <c r="M415" s="107" t="s">
        <v>102</v>
      </c>
      <c r="N415" s="106" t="str">
        <f>IF(OR(N394="大",N398="大",N402="大",N406="大",N410="大"),"大",IF(OR(N394="中",N398="中",N402="中",N406="中",N410="中"),"中",IF(OR(N394="小",N398="小",N402="小",N406="小",N410="小"),"小","無")))</f>
        <v>大</v>
      </c>
    </row>
    <row r="416" spans="1:14">
      <c r="C416" s="10" t="s">
        <v>262</v>
      </c>
      <c r="M416" s="41"/>
      <c r="N416" s="41"/>
    </row>
    <row r="417" spans="1:14" ht="17.25" thickBot="1">
      <c r="A417" s="30"/>
      <c r="B417" s="69"/>
      <c r="C417" s="30"/>
      <c r="D417" s="30"/>
      <c r="E417" s="30"/>
      <c r="F417" s="30"/>
      <c r="G417" s="30"/>
      <c r="H417" s="30"/>
      <c r="I417" s="30"/>
      <c r="J417" s="30"/>
      <c r="K417" s="30"/>
      <c r="L417" s="30"/>
      <c r="M417" s="118"/>
      <c r="N417" s="118"/>
    </row>
    <row r="418" spans="1:14" ht="19.5">
      <c r="A418" s="52" t="s">
        <v>414</v>
      </c>
      <c r="B418" s="94"/>
      <c r="C418" s="51"/>
      <c r="D418" s="51"/>
      <c r="E418" s="51"/>
      <c r="M418" s="41"/>
      <c r="N418" s="41"/>
    </row>
    <row r="419" spans="1:14">
      <c r="A419" s="51"/>
      <c r="C419" s="33"/>
      <c r="M419" s="41"/>
      <c r="N419" s="41"/>
    </row>
    <row r="420" spans="1:14">
      <c r="A420" s="51"/>
      <c r="B420" s="37"/>
      <c r="C420" s="37" t="s">
        <v>415</v>
      </c>
      <c r="M420" s="41"/>
      <c r="N420" s="41"/>
    </row>
    <row r="421" spans="1:14">
      <c r="A421" s="51"/>
      <c r="C421" s="33"/>
      <c r="M421" s="41"/>
      <c r="N421" s="41"/>
    </row>
    <row r="422" spans="1:14" ht="28.5">
      <c r="A422" s="51"/>
      <c r="D422" s="6" t="s">
        <v>416</v>
      </c>
      <c r="E422" s="7" t="s">
        <v>266</v>
      </c>
      <c r="F422" s="6" t="s">
        <v>417</v>
      </c>
      <c r="G422" s="7" t="s">
        <v>268</v>
      </c>
      <c r="H422" s="6" t="s">
        <v>418</v>
      </c>
      <c r="I422" s="7" t="s">
        <v>323</v>
      </c>
      <c r="J422" s="7" t="s">
        <v>324</v>
      </c>
      <c r="K422" s="6" t="s">
        <v>419</v>
      </c>
      <c r="L422" s="7" t="s">
        <v>326</v>
      </c>
      <c r="M422" s="6" t="s">
        <v>420</v>
      </c>
      <c r="N422" s="119" t="s">
        <v>275</v>
      </c>
    </row>
    <row r="423" spans="1:14">
      <c r="A423" s="51"/>
      <c r="D423" s="96"/>
      <c r="E423" s="2"/>
      <c r="F423" s="96"/>
      <c r="G423" s="2"/>
      <c r="H423" s="96"/>
      <c r="I423" s="2"/>
      <c r="J423" s="2"/>
      <c r="K423" s="96"/>
      <c r="L423" s="2"/>
      <c r="M423" s="96"/>
      <c r="N423" s="120"/>
    </row>
    <row r="424" spans="1:14">
      <c r="A424" s="51"/>
      <c r="B424" s="42"/>
      <c r="C424" s="54" t="s">
        <v>328</v>
      </c>
      <c r="M424" s="41"/>
      <c r="N424" s="41"/>
    </row>
    <row r="425" spans="1:14">
      <c r="A425" s="51"/>
      <c r="B425" s="95"/>
      <c r="M425" s="41"/>
      <c r="N425" s="41"/>
    </row>
    <row r="426" spans="1:14" ht="31.5">
      <c r="A426" s="51"/>
      <c r="B426" s="95"/>
      <c r="C426" s="60" t="s">
        <v>84</v>
      </c>
      <c r="D426" s="60" t="s">
        <v>85</v>
      </c>
      <c r="E426" s="62" t="s">
        <v>86</v>
      </c>
      <c r="F426" s="60" t="s">
        <v>87</v>
      </c>
      <c r="G426" s="60" t="s">
        <v>88</v>
      </c>
      <c r="H426" s="60" t="s">
        <v>277</v>
      </c>
      <c r="I426" s="60" t="s">
        <v>90</v>
      </c>
      <c r="J426" s="62" t="s">
        <v>104</v>
      </c>
      <c r="K426" s="319" t="s">
        <v>92</v>
      </c>
      <c r="L426" s="323"/>
      <c r="M426" s="59" t="s">
        <v>93</v>
      </c>
      <c r="N426" s="60" t="s">
        <v>94</v>
      </c>
    </row>
    <row r="427" spans="1:14" ht="16.5" customHeight="1">
      <c r="A427" s="51"/>
      <c r="B427" s="95"/>
      <c r="C427" s="261" t="s">
        <v>421</v>
      </c>
      <c r="D427" s="248" t="s">
        <v>95</v>
      </c>
      <c r="E427" s="337" t="s">
        <v>96</v>
      </c>
      <c r="F427" s="261" t="s">
        <v>422</v>
      </c>
      <c r="G427" s="337" t="s">
        <v>97</v>
      </c>
      <c r="H427" s="250" t="s">
        <v>423</v>
      </c>
      <c r="I427" s="261" t="s">
        <v>424</v>
      </c>
      <c r="J427" s="340" t="s">
        <v>425</v>
      </c>
      <c r="K427" s="21" t="s">
        <v>98</v>
      </c>
      <c r="L427" s="21" t="s">
        <v>334</v>
      </c>
      <c r="M427" s="131" t="s">
        <v>288</v>
      </c>
      <c r="N427" s="249" t="str">
        <f>IF(OR(M427="大",M428="大",M429="大",M430="大",M427="不明",M428="不明",M429="不明",M430="不明"),"大",IF(OR(M427="中",M428="中",M429="中",M430="中"),"中",IF(OR(M427="小",M428="小",M429="小",M430="小"),"小","無")))</f>
        <v>無</v>
      </c>
    </row>
    <row r="428" spans="1:14">
      <c r="A428" s="51"/>
      <c r="B428" s="95"/>
      <c r="C428" s="261"/>
      <c r="D428" s="248"/>
      <c r="E428" s="337"/>
      <c r="F428" s="261"/>
      <c r="G428" s="337"/>
      <c r="H428" s="254"/>
      <c r="I428" s="261"/>
      <c r="J428" s="340"/>
      <c r="K428" s="21" t="s">
        <v>99</v>
      </c>
      <c r="L428" s="21" t="s">
        <v>334</v>
      </c>
      <c r="M428" s="131" t="s">
        <v>288</v>
      </c>
      <c r="N428" s="249"/>
    </row>
    <row r="429" spans="1:14">
      <c r="A429" s="51"/>
      <c r="B429" s="95"/>
      <c r="C429" s="261"/>
      <c r="D429" s="248"/>
      <c r="E429" s="337"/>
      <c r="F429" s="261"/>
      <c r="G429" s="337"/>
      <c r="H429" s="254"/>
      <c r="I429" s="261"/>
      <c r="J429" s="340"/>
      <c r="K429" s="21" t="s">
        <v>100</v>
      </c>
      <c r="L429" s="21" t="s">
        <v>334</v>
      </c>
      <c r="M429" s="131" t="s">
        <v>288</v>
      </c>
      <c r="N429" s="249"/>
    </row>
    <row r="430" spans="1:14">
      <c r="A430" s="51"/>
      <c r="B430" s="95"/>
      <c r="C430" s="261"/>
      <c r="D430" s="248"/>
      <c r="E430" s="337"/>
      <c r="F430" s="261"/>
      <c r="G430" s="337"/>
      <c r="H430" s="255"/>
      <c r="I430" s="261"/>
      <c r="J430" s="340"/>
      <c r="K430" s="21" t="s">
        <v>101</v>
      </c>
      <c r="L430" s="21" t="s">
        <v>334</v>
      </c>
      <c r="M430" s="131" t="s">
        <v>288</v>
      </c>
      <c r="N430" s="249"/>
    </row>
    <row r="431" spans="1:14" ht="16.5" customHeight="1">
      <c r="A431" s="51"/>
      <c r="B431" s="95"/>
      <c r="C431" s="261" t="s">
        <v>421</v>
      </c>
      <c r="D431" s="248" t="s">
        <v>95</v>
      </c>
      <c r="E431" s="337" t="s">
        <v>96</v>
      </c>
      <c r="F431" s="261" t="s">
        <v>422</v>
      </c>
      <c r="G431" s="337" t="s">
        <v>97</v>
      </c>
      <c r="H431" s="250" t="s">
        <v>426</v>
      </c>
      <c r="I431" s="261" t="s">
        <v>424</v>
      </c>
      <c r="J431" s="340" t="s">
        <v>425</v>
      </c>
      <c r="K431" s="21" t="s">
        <v>98</v>
      </c>
      <c r="L431" s="21" t="s">
        <v>334</v>
      </c>
      <c r="M431" s="131" t="s">
        <v>288</v>
      </c>
      <c r="N431" s="249" t="str">
        <f>IF(OR(M431="大",M432="大",M433="大",M434="大",M431="不明",M432="不明",M433="不明",M434="不明"),"大",IF(OR(M431="中",M432="中",M433="中",M434="中"),"中",IF(OR(M431="小",M432="小",M433="小",M434="小"),"小","無")))</f>
        <v>無</v>
      </c>
    </row>
    <row r="432" spans="1:14">
      <c r="A432" s="51"/>
      <c r="B432" s="95"/>
      <c r="C432" s="261"/>
      <c r="D432" s="248"/>
      <c r="E432" s="337"/>
      <c r="F432" s="261"/>
      <c r="G432" s="337"/>
      <c r="H432" s="251"/>
      <c r="I432" s="261"/>
      <c r="J432" s="340"/>
      <c r="K432" s="21" t="s">
        <v>99</v>
      </c>
      <c r="L432" s="21" t="s">
        <v>334</v>
      </c>
      <c r="M432" s="131" t="s">
        <v>288</v>
      </c>
      <c r="N432" s="249"/>
    </row>
    <row r="433" spans="1:14">
      <c r="A433" s="51"/>
      <c r="B433" s="95"/>
      <c r="C433" s="261"/>
      <c r="D433" s="248"/>
      <c r="E433" s="337"/>
      <c r="F433" s="261"/>
      <c r="G433" s="337"/>
      <c r="H433" s="251"/>
      <c r="I433" s="261"/>
      <c r="J433" s="340"/>
      <c r="K433" s="21" t="s">
        <v>100</v>
      </c>
      <c r="L433" s="21" t="s">
        <v>334</v>
      </c>
      <c r="M433" s="131" t="s">
        <v>288</v>
      </c>
      <c r="N433" s="249"/>
    </row>
    <row r="434" spans="1:14">
      <c r="A434" s="51"/>
      <c r="B434" s="95"/>
      <c r="C434" s="261"/>
      <c r="D434" s="248"/>
      <c r="E434" s="337"/>
      <c r="F434" s="261"/>
      <c r="G434" s="337"/>
      <c r="H434" s="252"/>
      <c r="I434" s="261"/>
      <c r="J434" s="340"/>
      <c r="K434" s="21" t="s">
        <v>101</v>
      </c>
      <c r="L434" s="21" t="s">
        <v>334</v>
      </c>
      <c r="M434" s="131" t="s">
        <v>288</v>
      </c>
      <c r="N434" s="249"/>
    </row>
    <row r="435" spans="1:14" ht="16.5" customHeight="1">
      <c r="A435" s="51"/>
      <c r="B435" s="95"/>
      <c r="C435" s="261" t="s">
        <v>421</v>
      </c>
      <c r="D435" s="248" t="s">
        <v>95</v>
      </c>
      <c r="E435" s="337" t="s">
        <v>96</v>
      </c>
      <c r="F435" s="261" t="s">
        <v>422</v>
      </c>
      <c r="G435" s="337" t="s">
        <v>97</v>
      </c>
      <c r="H435" s="250" t="s">
        <v>427</v>
      </c>
      <c r="I435" s="261" t="s">
        <v>424</v>
      </c>
      <c r="J435" s="340" t="s">
        <v>428</v>
      </c>
      <c r="K435" s="21" t="s">
        <v>98</v>
      </c>
      <c r="L435" s="21" t="s">
        <v>334</v>
      </c>
      <c r="M435" s="131" t="s">
        <v>288</v>
      </c>
      <c r="N435" s="249" t="str">
        <f>IF(OR(M435="大",M436="大",M437="大",M438="大",M435="不明",M436="不明",M437="不明",M438="不明"),"大",IF(OR(M435="中",M436="中",M437="中",M438="中"),"中",IF(OR(M435="小",M436="小",M437="小",M438="小"),"小","無")))</f>
        <v>大</v>
      </c>
    </row>
    <row r="436" spans="1:14">
      <c r="A436" s="51"/>
      <c r="B436" s="95"/>
      <c r="C436" s="261"/>
      <c r="D436" s="248"/>
      <c r="E436" s="337"/>
      <c r="F436" s="261"/>
      <c r="G436" s="337"/>
      <c r="H436" s="251"/>
      <c r="I436" s="261"/>
      <c r="J436" s="340"/>
      <c r="K436" s="21" t="s">
        <v>99</v>
      </c>
      <c r="L436" s="21" t="s">
        <v>334</v>
      </c>
      <c r="M436" s="131" t="s">
        <v>339</v>
      </c>
      <c r="N436" s="249"/>
    </row>
    <row r="437" spans="1:14">
      <c r="A437" s="51"/>
      <c r="B437" s="95"/>
      <c r="C437" s="261"/>
      <c r="D437" s="248"/>
      <c r="E437" s="337"/>
      <c r="F437" s="261"/>
      <c r="G437" s="337"/>
      <c r="H437" s="251"/>
      <c r="I437" s="261"/>
      <c r="J437" s="340"/>
      <c r="K437" s="21" t="s">
        <v>100</v>
      </c>
      <c r="L437" s="21" t="s">
        <v>334</v>
      </c>
      <c r="M437" s="131" t="s">
        <v>291</v>
      </c>
      <c r="N437" s="249"/>
    </row>
    <row r="438" spans="1:14">
      <c r="A438" s="51"/>
      <c r="B438" s="95"/>
      <c r="C438" s="261"/>
      <c r="D438" s="248"/>
      <c r="E438" s="337"/>
      <c r="F438" s="261"/>
      <c r="G438" s="337"/>
      <c r="H438" s="252"/>
      <c r="I438" s="261"/>
      <c r="J438" s="340"/>
      <c r="K438" s="21" t="s">
        <v>101</v>
      </c>
      <c r="L438" s="21" t="s">
        <v>334</v>
      </c>
      <c r="M438" s="131" t="s">
        <v>288</v>
      </c>
      <c r="N438" s="249"/>
    </row>
    <row r="439" spans="1:14" ht="16.5" customHeight="1">
      <c r="A439" s="51"/>
      <c r="B439" s="95"/>
      <c r="C439" s="261" t="s">
        <v>421</v>
      </c>
      <c r="D439" s="248" t="s">
        <v>95</v>
      </c>
      <c r="E439" s="337" t="s">
        <v>96</v>
      </c>
      <c r="F439" s="261" t="s">
        <v>422</v>
      </c>
      <c r="G439" s="337" t="s">
        <v>97</v>
      </c>
      <c r="H439" s="250" t="s">
        <v>423</v>
      </c>
      <c r="I439" s="261" t="s">
        <v>424</v>
      </c>
      <c r="J439" s="340" t="s">
        <v>425</v>
      </c>
      <c r="K439" s="21" t="s">
        <v>98</v>
      </c>
      <c r="L439" s="21" t="s">
        <v>334</v>
      </c>
      <c r="M439" s="131" t="s">
        <v>288</v>
      </c>
      <c r="N439" s="249" t="str">
        <f>IF(OR(M439="大",M440="大",M441="大",M442="大",M439="不明",M440="不明",M441="不明",M442="不明"),"大",IF(OR(M439="中",M440="中",M441="中",M442="中"),"中",IF(OR(M439="小",M440="小",M441="小",M442="小"),"小","無")))</f>
        <v>無</v>
      </c>
    </row>
    <row r="440" spans="1:14">
      <c r="A440" s="51"/>
      <c r="B440" s="95"/>
      <c r="C440" s="261"/>
      <c r="D440" s="248"/>
      <c r="E440" s="337"/>
      <c r="F440" s="261"/>
      <c r="G440" s="337"/>
      <c r="H440" s="251"/>
      <c r="I440" s="261"/>
      <c r="J440" s="340"/>
      <c r="K440" s="21" t="s">
        <v>99</v>
      </c>
      <c r="L440" s="21" t="s">
        <v>334</v>
      </c>
      <c r="M440" s="131" t="s">
        <v>288</v>
      </c>
      <c r="N440" s="249"/>
    </row>
    <row r="441" spans="1:14">
      <c r="A441" s="51"/>
      <c r="B441" s="95"/>
      <c r="C441" s="261"/>
      <c r="D441" s="248"/>
      <c r="E441" s="337"/>
      <c r="F441" s="261"/>
      <c r="G441" s="337"/>
      <c r="H441" s="251"/>
      <c r="I441" s="261"/>
      <c r="J441" s="340"/>
      <c r="K441" s="21" t="s">
        <v>100</v>
      </c>
      <c r="L441" s="21" t="s">
        <v>334</v>
      </c>
      <c r="M441" s="131" t="s">
        <v>288</v>
      </c>
      <c r="N441" s="249"/>
    </row>
    <row r="442" spans="1:14">
      <c r="A442" s="51"/>
      <c r="B442" s="95"/>
      <c r="C442" s="261"/>
      <c r="D442" s="248"/>
      <c r="E442" s="337"/>
      <c r="F442" s="261"/>
      <c r="G442" s="337"/>
      <c r="H442" s="252"/>
      <c r="I442" s="261"/>
      <c r="J442" s="340"/>
      <c r="K442" s="21" t="s">
        <v>101</v>
      </c>
      <c r="L442" s="21" t="s">
        <v>334</v>
      </c>
      <c r="M442" s="131" t="s">
        <v>288</v>
      </c>
      <c r="N442" s="249"/>
    </row>
    <row r="443" spans="1:14" ht="16.5" customHeight="1">
      <c r="A443" s="51"/>
      <c r="B443" s="95"/>
      <c r="C443" s="261" t="s">
        <v>421</v>
      </c>
      <c r="D443" s="262" t="s">
        <v>95</v>
      </c>
      <c r="E443" s="342" t="s">
        <v>96</v>
      </c>
      <c r="F443" s="261" t="s">
        <v>422</v>
      </c>
      <c r="G443" s="342" t="s">
        <v>97</v>
      </c>
      <c r="H443" s="338" t="s">
        <v>334</v>
      </c>
      <c r="I443" s="261" t="s">
        <v>424</v>
      </c>
      <c r="J443" s="340" t="s">
        <v>334</v>
      </c>
      <c r="K443" s="21" t="s">
        <v>98</v>
      </c>
      <c r="L443" s="21" t="s">
        <v>334</v>
      </c>
      <c r="M443" s="131" t="s">
        <v>288</v>
      </c>
      <c r="N443" s="249" t="str">
        <f>IF(OR(M443="大",M444="大",M445="大",M446="大",M443="不明",M444="不明",M445="不明",M446="不明"),"大",IF(OR(M443="中",M444="中",M445="中",M446="中"),"中",IF(OR(M443="小",M444="小",M445="小",M446="小"),"小","無")))</f>
        <v>無</v>
      </c>
    </row>
    <row r="444" spans="1:14">
      <c r="A444" s="51"/>
      <c r="B444" s="95"/>
      <c r="C444" s="261"/>
      <c r="D444" s="263"/>
      <c r="E444" s="343"/>
      <c r="F444" s="261"/>
      <c r="G444" s="343"/>
      <c r="H444" s="338"/>
      <c r="I444" s="261"/>
      <c r="J444" s="340"/>
      <c r="K444" s="21" t="s">
        <v>99</v>
      </c>
      <c r="L444" s="21" t="s">
        <v>334</v>
      </c>
      <c r="M444" s="131" t="s">
        <v>288</v>
      </c>
      <c r="N444" s="249"/>
    </row>
    <row r="445" spans="1:14">
      <c r="A445" s="51"/>
      <c r="B445" s="95"/>
      <c r="C445" s="261"/>
      <c r="D445" s="263"/>
      <c r="E445" s="343"/>
      <c r="F445" s="261"/>
      <c r="G445" s="343"/>
      <c r="H445" s="338"/>
      <c r="I445" s="261"/>
      <c r="J445" s="340"/>
      <c r="K445" s="21" t="s">
        <v>100</v>
      </c>
      <c r="L445" s="21" t="s">
        <v>334</v>
      </c>
      <c r="M445" s="131" t="s">
        <v>288</v>
      </c>
      <c r="N445" s="249"/>
    </row>
    <row r="446" spans="1:14">
      <c r="A446" s="51"/>
      <c r="B446" s="95"/>
      <c r="C446" s="261"/>
      <c r="D446" s="264"/>
      <c r="E446" s="344"/>
      <c r="F446" s="261"/>
      <c r="G446" s="344"/>
      <c r="H446" s="339"/>
      <c r="I446" s="261"/>
      <c r="J446" s="340"/>
      <c r="K446" s="21" t="s">
        <v>101</v>
      </c>
      <c r="L446" s="21" t="s">
        <v>334</v>
      </c>
      <c r="M446" s="131" t="s">
        <v>288</v>
      </c>
      <c r="N446" s="249"/>
    </row>
    <row r="447" spans="1:14">
      <c r="A447" s="51"/>
      <c r="M447" s="67"/>
      <c r="N447" s="67"/>
    </row>
    <row r="448" spans="1:14">
      <c r="A448" s="51"/>
      <c r="M448" s="107" t="s">
        <v>102</v>
      </c>
      <c r="N448" s="106" t="str">
        <f>IF(OR(N427="大",N431="大",N435="大",N439="大",N443="大"),"大",IF(OR(N427="中",N431="中",N435="中",N439="中",N443="中"),"中",IF(OR(N427="小",N431="小",N435="小",N439="小",N443="小"),"小","無")))</f>
        <v>大</v>
      </c>
    </row>
    <row r="449" spans="1:14">
      <c r="A449" s="51"/>
      <c r="B449" s="42"/>
      <c r="C449" s="54" t="s">
        <v>346</v>
      </c>
      <c r="M449" s="41"/>
      <c r="N449" s="41"/>
    </row>
    <row r="450" spans="1:14">
      <c r="A450" s="51"/>
      <c r="B450" s="95"/>
      <c r="M450" s="41"/>
      <c r="N450" s="41"/>
    </row>
    <row r="451" spans="1:14" ht="31.5">
      <c r="A451" s="51"/>
      <c r="B451" s="95"/>
      <c r="C451" s="60" t="s">
        <v>84</v>
      </c>
      <c r="D451" s="60" t="s">
        <v>85</v>
      </c>
      <c r="E451" s="62" t="s">
        <v>86</v>
      </c>
      <c r="F451" s="60" t="s">
        <v>87</v>
      </c>
      <c r="G451" s="60" t="s">
        <v>88</v>
      </c>
      <c r="H451" s="60" t="s">
        <v>277</v>
      </c>
      <c r="I451" s="60" t="s">
        <v>90</v>
      </c>
      <c r="J451" s="62" t="s">
        <v>104</v>
      </c>
      <c r="K451" s="319" t="s">
        <v>92</v>
      </c>
      <c r="L451" s="323"/>
      <c r="M451" s="59" t="s">
        <v>93</v>
      </c>
      <c r="N451" s="60" t="s">
        <v>94</v>
      </c>
    </row>
    <row r="452" spans="1:14" ht="16.5" customHeight="1">
      <c r="A452" s="51"/>
      <c r="B452" s="95"/>
      <c r="C452" s="337" t="s">
        <v>106</v>
      </c>
      <c r="D452" s="337" t="s">
        <v>106</v>
      </c>
      <c r="E452" s="337" t="s">
        <v>107</v>
      </c>
      <c r="F452" s="341" t="s">
        <v>108</v>
      </c>
      <c r="G452" s="337" t="s">
        <v>109</v>
      </c>
      <c r="H452" s="250" t="s">
        <v>423</v>
      </c>
      <c r="I452" s="337" t="s">
        <v>110</v>
      </c>
      <c r="J452" s="340" t="s">
        <v>425</v>
      </c>
      <c r="K452" s="21" t="s">
        <v>98</v>
      </c>
      <c r="L452" s="21" t="s">
        <v>334</v>
      </c>
      <c r="M452" s="131" t="s">
        <v>288</v>
      </c>
      <c r="N452" s="249" t="str">
        <f>IF(OR(M452="大",M453="大",M454="大",M455="大",M452="不明",M453="不明",M454="不明",M455="不明"),"大",IF(OR(M452="中",M453="中",M454="中",M455="中"),"中",IF(OR(M452="小",M453="小",M454="小",M455="小"),"小","無")))</f>
        <v>無</v>
      </c>
    </row>
    <row r="453" spans="1:14">
      <c r="A453" s="51"/>
      <c r="B453" s="95"/>
      <c r="C453" s="337"/>
      <c r="D453" s="337"/>
      <c r="E453" s="337"/>
      <c r="F453" s="341"/>
      <c r="G453" s="337"/>
      <c r="H453" s="254"/>
      <c r="I453" s="337"/>
      <c r="J453" s="340"/>
      <c r="K453" s="21" t="s">
        <v>99</v>
      </c>
      <c r="L453" s="21" t="s">
        <v>334</v>
      </c>
      <c r="M453" s="131" t="s">
        <v>288</v>
      </c>
      <c r="N453" s="249"/>
    </row>
    <row r="454" spans="1:14">
      <c r="A454" s="51"/>
      <c r="B454" s="95"/>
      <c r="C454" s="337"/>
      <c r="D454" s="337"/>
      <c r="E454" s="337"/>
      <c r="F454" s="341"/>
      <c r="G454" s="337"/>
      <c r="H454" s="254"/>
      <c r="I454" s="337"/>
      <c r="J454" s="340"/>
      <c r="K454" s="21" t="s">
        <v>111</v>
      </c>
      <c r="L454" s="21" t="s">
        <v>334</v>
      </c>
      <c r="M454" s="131" t="s">
        <v>288</v>
      </c>
      <c r="N454" s="249"/>
    </row>
    <row r="455" spans="1:14">
      <c r="A455" s="51"/>
      <c r="B455" s="95"/>
      <c r="C455" s="337"/>
      <c r="D455" s="337"/>
      <c r="E455" s="337"/>
      <c r="F455" s="341"/>
      <c r="G455" s="337"/>
      <c r="H455" s="255"/>
      <c r="I455" s="337"/>
      <c r="J455" s="340"/>
      <c r="K455" s="21" t="s">
        <v>101</v>
      </c>
      <c r="L455" s="21" t="s">
        <v>334</v>
      </c>
      <c r="M455" s="131" t="s">
        <v>288</v>
      </c>
      <c r="N455" s="249"/>
    </row>
    <row r="456" spans="1:14" ht="16.5" customHeight="1">
      <c r="A456" s="51"/>
      <c r="B456" s="95"/>
      <c r="C456" s="337" t="s">
        <v>106</v>
      </c>
      <c r="D456" s="337" t="s">
        <v>106</v>
      </c>
      <c r="E456" s="337" t="s">
        <v>107</v>
      </c>
      <c r="F456" s="341" t="s">
        <v>108</v>
      </c>
      <c r="G456" s="337" t="s">
        <v>109</v>
      </c>
      <c r="H456" s="250" t="s">
        <v>426</v>
      </c>
      <c r="I456" s="337" t="s">
        <v>110</v>
      </c>
      <c r="J456" s="340" t="s">
        <v>425</v>
      </c>
      <c r="K456" s="21" t="s">
        <v>98</v>
      </c>
      <c r="L456" s="21" t="s">
        <v>334</v>
      </c>
      <c r="M456" s="131" t="s">
        <v>288</v>
      </c>
      <c r="N456" s="249" t="str">
        <f>IF(OR(M456="大",M457="大",M458="大",M459="大",M456="不明",M457="不明",M458="不明",M459="不明"),"大",IF(OR(M456="中",M457="中",M458="中",M459="中"),"中",IF(OR(M456="小",M457="小",M458="小",M459="小"),"小","無")))</f>
        <v>無</v>
      </c>
    </row>
    <row r="457" spans="1:14">
      <c r="A457" s="51"/>
      <c r="B457" s="95"/>
      <c r="C457" s="337"/>
      <c r="D457" s="337"/>
      <c r="E457" s="337"/>
      <c r="F457" s="341"/>
      <c r="G457" s="337"/>
      <c r="H457" s="251"/>
      <c r="I457" s="337"/>
      <c r="J457" s="340"/>
      <c r="K457" s="21" t="s">
        <v>99</v>
      </c>
      <c r="L457" s="21" t="s">
        <v>334</v>
      </c>
      <c r="M457" s="131" t="s">
        <v>288</v>
      </c>
      <c r="N457" s="249"/>
    </row>
    <row r="458" spans="1:14">
      <c r="A458" s="51"/>
      <c r="B458" s="95"/>
      <c r="C458" s="337"/>
      <c r="D458" s="337"/>
      <c r="E458" s="337"/>
      <c r="F458" s="341"/>
      <c r="G458" s="337"/>
      <c r="H458" s="251"/>
      <c r="I458" s="337"/>
      <c r="J458" s="340"/>
      <c r="K458" s="21" t="s">
        <v>111</v>
      </c>
      <c r="L458" s="21" t="s">
        <v>334</v>
      </c>
      <c r="M458" s="131" t="s">
        <v>288</v>
      </c>
      <c r="N458" s="249"/>
    </row>
    <row r="459" spans="1:14">
      <c r="A459" s="51"/>
      <c r="B459" s="95"/>
      <c r="C459" s="337"/>
      <c r="D459" s="337"/>
      <c r="E459" s="337"/>
      <c r="F459" s="341"/>
      <c r="G459" s="337"/>
      <c r="H459" s="252"/>
      <c r="I459" s="337"/>
      <c r="J459" s="340"/>
      <c r="K459" s="21" t="s">
        <v>101</v>
      </c>
      <c r="L459" s="21" t="s">
        <v>334</v>
      </c>
      <c r="M459" s="131" t="s">
        <v>288</v>
      </c>
      <c r="N459" s="249"/>
    </row>
    <row r="460" spans="1:14" ht="16.5" customHeight="1">
      <c r="A460" s="51"/>
      <c r="B460" s="95"/>
      <c r="C460" s="337" t="s">
        <v>106</v>
      </c>
      <c r="D460" s="337" t="s">
        <v>106</v>
      </c>
      <c r="E460" s="337" t="s">
        <v>107</v>
      </c>
      <c r="F460" s="341" t="s">
        <v>108</v>
      </c>
      <c r="G460" s="337" t="s">
        <v>109</v>
      </c>
      <c r="H460" s="250" t="s">
        <v>427</v>
      </c>
      <c r="I460" s="337" t="s">
        <v>110</v>
      </c>
      <c r="J460" s="340" t="s">
        <v>429</v>
      </c>
      <c r="K460" s="21" t="s">
        <v>98</v>
      </c>
      <c r="L460" s="21" t="s">
        <v>334</v>
      </c>
      <c r="M460" s="131" t="s">
        <v>288</v>
      </c>
      <c r="N460" s="249" t="str">
        <f>IF(OR(M460="大",M461="大",M462="大",M463="大",M460="不明",M461="不明",M462="不明",M463="不明"),"大",IF(OR(M460="中",M461="中",M462="中",M463="中"),"中",IF(OR(M460="小",M461="小",M462="小",M463="小"),"小","無")))</f>
        <v>小</v>
      </c>
    </row>
    <row r="461" spans="1:14">
      <c r="A461" s="51"/>
      <c r="B461" s="95"/>
      <c r="C461" s="337"/>
      <c r="D461" s="337"/>
      <c r="E461" s="337"/>
      <c r="F461" s="341"/>
      <c r="G461" s="337"/>
      <c r="H461" s="251"/>
      <c r="I461" s="337"/>
      <c r="J461" s="340"/>
      <c r="K461" s="21" t="s">
        <v>99</v>
      </c>
      <c r="L461" s="112" t="s">
        <v>430</v>
      </c>
      <c r="M461" s="131" t="s">
        <v>314</v>
      </c>
      <c r="N461" s="249"/>
    </row>
    <row r="462" spans="1:14">
      <c r="A462" s="51"/>
      <c r="B462" s="95"/>
      <c r="C462" s="337"/>
      <c r="D462" s="337"/>
      <c r="E462" s="337"/>
      <c r="F462" s="341"/>
      <c r="G462" s="337"/>
      <c r="H462" s="251"/>
      <c r="I462" s="337"/>
      <c r="J462" s="340"/>
      <c r="K462" s="21" t="s">
        <v>111</v>
      </c>
      <c r="L462" s="21" t="s">
        <v>334</v>
      </c>
      <c r="M462" s="131" t="s">
        <v>288</v>
      </c>
      <c r="N462" s="249"/>
    </row>
    <row r="463" spans="1:14">
      <c r="A463" s="51"/>
      <c r="B463" s="95"/>
      <c r="C463" s="337"/>
      <c r="D463" s="337"/>
      <c r="E463" s="337"/>
      <c r="F463" s="341"/>
      <c r="G463" s="337"/>
      <c r="H463" s="252"/>
      <c r="I463" s="337"/>
      <c r="J463" s="340"/>
      <c r="K463" s="21" t="s">
        <v>101</v>
      </c>
      <c r="L463" s="21" t="s">
        <v>334</v>
      </c>
      <c r="M463" s="131" t="s">
        <v>288</v>
      </c>
      <c r="N463" s="249"/>
    </row>
    <row r="464" spans="1:14" ht="16.5" customHeight="1">
      <c r="A464" s="51"/>
      <c r="B464" s="95"/>
      <c r="C464" s="337" t="s">
        <v>106</v>
      </c>
      <c r="D464" s="337" t="s">
        <v>106</v>
      </c>
      <c r="E464" s="337" t="s">
        <v>107</v>
      </c>
      <c r="F464" s="341" t="s">
        <v>108</v>
      </c>
      <c r="G464" s="337" t="s">
        <v>109</v>
      </c>
      <c r="H464" s="250" t="s">
        <v>423</v>
      </c>
      <c r="I464" s="337" t="s">
        <v>110</v>
      </c>
      <c r="J464" s="340" t="s">
        <v>425</v>
      </c>
      <c r="K464" s="21" t="s">
        <v>98</v>
      </c>
      <c r="L464" s="21" t="s">
        <v>334</v>
      </c>
      <c r="M464" s="131" t="s">
        <v>288</v>
      </c>
      <c r="N464" s="249" t="str">
        <f>IF(OR(M464="大",M465="大",M466="大",M467="大",M464="不明",M465="不明",M466="不明",M467="不明"),"大",IF(OR(M464="中",M465="中",M466="中",M467="中"),"中",IF(OR(M464="小",M465="小",M466="小",M467="小"),"小","無")))</f>
        <v>無</v>
      </c>
    </row>
    <row r="465" spans="1:14">
      <c r="A465" s="51"/>
      <c r="B465" s="95"/>
      <c r="C465" s="337"/>
      <c r="D465" s="337"/>
      <c r="E465" s="337"/>
      <c r="F465" s="341"/>
      <c r="G465" s="337"/>
      <c r="H465" s="251"/>
      <c r="I465" s="337"/>
      <c r="J465" s="340"/>
      <c r="K465" s="21" t="s">
        <v>99</v>
      </c>
      <c r="L465" s="21" t="s">
        <v>334</v>
      </c>
      <c r="M465" s="131" t="s">
        <v>288</v>
      </c>
      <c r="N465" s="249"/>
    </row>
    <row r="466" spans="1:14">
      <c r="A466" s="51"/>
      <c r="B466" s="95"/>
      <c r="C466" s="337"/>
      <c r="D466" s="337"/>
      <c r="E466" s="337"/>
      <c r="F466" s="341"/>
      <c r="G466" s="337"/>
      <c r="H466" s="251"/>
      <c r="I466" s="337"/>
      <c r="J466" s="340"/>
      <c r="K466" s="21" t="s">
        <v>111</v>
      </c>
      <c r="L466" s="21" t="s">
        <v>334</v>
      </c>
      <c r="M466" s="131" t="s">
        <v>288</v>
      </c>
      <c r="N466" s="249"/>
    </row>
    <row r="467" spans="1:14">
      <c r="A467" s="51"/>
      <c r="B467" s="95"/>
      <c r="C467" s="337"/>
      <c r="D467" s="337"/>
      <c r="E467" s="337"/>
      <c r="F467" s="341"/>
      <c r="G467" s="337"/>
      <c r="H467" s="252"/>
      <c r="I467" s="337"/>
      <c r="J467" s="340"/>
      <c r="K467" s="21" t="s">
        <v>101</v>
      </c>
      <c r="L467" s="21" t="s">
        <v>334</v>
      </c>
      <c r="M467" s="131" t="s">
        <v>288</v>
      </c>
      <c r="N467" s="249"/>
    </row>
    <row r="468" spans="1:14" ht="16.5" customHeight="1">
      <c r="A468" s="51"/>
      <c r="B468" s="95"/>
      <c r="C468" s="337" t="s">
        <v>106</v>
      </c>
      <c r="D468" s="337" t="s">
        <v>106</v>
      </c>
      <c r="E468" s="337" t="s">
        <v>107</v>
      </c>
      <c r="F468" s="341" t="s">
        <v>108</v>
      </c>
      <c r="G468" s="337" t="s">
        <v>109</v>
      </c>
      <c r="H468" s="338" t="s">
        <v>334</v>
      </c>
      <c r="I468" s="337" t="s">
        <v>110</v>
      </c>
      <c r="J468" s="340" t="s">
        <v>334</v>
      </c>
      <c r="K468" s="21" t="s">
        <v>98</v>
      </c>
      <c r="L468" s="21" t="s">
        <v>334</v>
      </c>
      <c r="M468" s="131" t="s">
        <v>288</v>
      </c>
      <c r="N468" s="249" t="str">
        <f>IF(OR(M468="大",M469="大",M470="大",M471="大",M468="不明",M469="不明",M470="不明",M471="不明"),"大",IF(OR(M468="中",M469="中",M470="中",M471="中"),"中",IF(OR(M468="小",M469="小",M470="小",M471="小"),"小","無")))</f>
        <v>無</v>
      </c>
    </row>
    <row r="469" spans="1:14">
      <c r="A469" s="51"/>
      <c r="B469" s="95"/>
      <c r="C469" s="337"/>
      <c r="D469" s="337"/>
      <c r="E469" s="337"/>
      <c r="F469" s="341"/>
      <c r="G469" s="337"/>
      <c r="H469" s="338"/>
      <c r="I469" s="337"/>
      <c r="J469" s="340"/>
      <c r="K469" s="21" t="s">
        <v>99</v>
      </c>
      <c r="L469" s="21" t="s">
        <v>334</v>
      </c>
      <c r="M469" s="131" t="s">
        <v>288</v>
      </c>
      <c r="N469" s="249"/>
    </row>
    <row r="470" spans="1:14">
      <c r="A470" s="51"/>
      <c r="B470" s="95"/>
      <c r="C470" s="337"/>
      <c r="D470" s="337"/>
      <c r="E470" s="337"/>
      <c r="F470" s="341"/>
      <c r="G470" s="337"/>
      <c r="H470" s="338"/>
      <c r="I470" s="337"/>
      <c r="J470" s="340"/>
      <c r="K470" s="21" t="s">
        <v>100</v>
      </c>
      <c r="L470" s="21" t="s">
        <v>334</v>
      </c>
      <c r="M470" s="131" t="s">
        <v>288</v>
      </c>
      <c r="N470" s="249"/>
    </row>
    <row r="471" spans="1:14">
      <c r="A471" s="51"/>
      <c r="B471" s="95"/>
      <c r="C471" s="337"/>
      <c r="D471" s="337"/>
      <c r="E471" s="337"/>
      <c r="F471" s="341"/>
      <c r="G471" s="337"/>
      <c r="H471" s="339"/>
      <c r="I471" s="337"/>
      <c r="J471" s="340"/>
      <c r="K471" s="21" t="s">
        <v>101</v>
      </c>
      <c r="L471" s="21" t="s">
        <v>334</v>
      </c>
      <c r="M471" s="131" t="s">
        <v>288</v>
      </c>
      <c r="N471" s="249"/>
    </row>
    <row r="472" spans="1:14">
      <c r="A472" s="51"/>
      <c r="M472" s="67"/>
      <c r="N472" s="67"/>
    </row>
    <row r="473" spans="1:14">
      <c r="A473" s="51"/>
      <c r="M473" s="107" t="s">
        <v>102</v>
      </c>
      <c r="N473" s="106" t="str">
        <f>IF(OR(N452="大",N456="大",N460="大",N464="大",N468="大"),"大",IF(OR(N452="中",N456="中",N460="中",N464="中",N468="中"),"中",IF(OR(N452="小",N456="小",N460="小",N464="小",N468="小"),"小","無")))</f>
        <v>小</v>
      </c>
    </row>
    <row r="474" spans="1:14">
      <c r="A474" s="51"/>
      <c r="B474" s="42"/>
      <c r="C474" s="54" t="s">
        <v>348</v>
      </c>
      <c r="M474" s="41"/>
      <c r="N474" s="41"/>
    </row>
    <row r="475" spans="1:14">
      <c r="A475" s="51"/>
      <c r="B475" s="95"/>
      <c r="M475" s="41"/>
      <c r="N475" s="41"/>
    </row>
    <row r="476" spans="1:14" ht="31.5">
      <c r="A476" s="51"/>
      <c r="B476" s="95"/>
      <c r="C476" s="60" t="s">
        <v>84</v>
      </c>
      <c r="D476" s="60" t="s">
        <v>85</v>
      </c>
      <c r="E476" s="62" t="s">
        <v>86</v>
      </c>
      <c r="F476" s="60" t="s">
        <v>87</v>
      </c>
      <c r="G476" s="60" t="s">
        <v>88</v>
      </c>
      <c r="H476" s="60" t="s">
        <v>277</v>
      </c>
      <c r="I476" s="60" t="s">
        <v>90</v>
      </c>
      <c r="J476" s="62" t="s">
        <v>104</v>
      </c>
      <c r="K476" s="319" t="s">
        <v>92</v>
      </c>
      <c r="L476" s="323"/>
      <c r="M476" s="59" t="s">
        <v>93</v>
      </c>
      <c r="N476" s="60" t="s">
        <v>94</v>
      </c>
    </row>
    <row r="477" spans="1:14" ht="16.5" customHeight="1">
      <c r="A477" s="51"/>
      <c r="B477" s="95"/>
      <c r="C477" s="261" t="s">
        <v>421</v>
      </c>
      <c r="D477" s="248" t="s">
        <v>113</v>
      </c>
      <c r="E477" s="337" t="s">
        <v>114</v>
      </c>
      <c r="F477" s="261" t="s">
        <v>422</v>
      </c>
      <c r="G477" s="337" t="s">
        <v>115</v>
      </c>
      <c r="H477" s="250" t="s">
        <v>423</v>
      </c>
      <c r="I477" s="337" t="s">
        <v>116</v>
      </c>
      <c r="J477" s="340" t="s">
        <v>425</v>
      </c>
      <c r="K477" s="21" t="s">
        <v>98</v>
      </c>
      <c r="L477" s="21" t="s">
        <v>334</v>
      </c>
      <c r="M477" s="131" t="s">
        <v>288</v>
      </c>
      <c r="N477" s="249" t="str">
        <f>IF(OR(M477="大",M478="大",M479="大",M480="大",M477="不明",M478="不明",M479="不明",M480="不明"),"大",IF(OR(M477="中",M478="中",M479="中",M480="中"),"中",IF(OR(M477="小",M478="小",M479="小",M480="小"),"小","無")))</f>
        <v>無</v>
      </c>
    </row>
    <row r="478" spans="1:14">
      <c r="A478" s="51"/>
      <c r="B478" s="95"/>
      <c r="C478" s="261"/>
      <c r="D478" s="248"/>
      <c r="E478" s="337"/>
      <c r="F478" s="261"/>
      <c r="G478" s="337"/>
      <c r="H478" s="254"/>
      <c r="I478" s="337"/>
      <c r="J478" s="340"/>
      <c r="K478" s="21" t="s">
        <v>99</v>
      </c>
      <c r="L478" s="21" t="s">
        <v>334</v>
      </c>
      <c r="M478" s="131" t="s">
        <v>288</v>
      </c>
      <c r="N478" s="249"/>
    </row>
    <row r="479" spans="1:14">
      <c r="A479" s="51"/>
      <c r="B479" s="95"/>
      <c r="C479" s="261"/>
      <c r="D479" s="248"/>
      <c r="E479" s="337"/>
      <c r="F479" s="261"/>
      <c r="G479" s="337"/>
      <c r="H479" s="254"/>
      <c r="I479" s="337"/>
      <c r="J479" s="340"/>
      <c r="K479" s="21" t="s">
        <v>111</v>
      </c>
      <c r="L479" s="21" t="s">
        <v>334</v>
      </c>
      <c r="M479" s="131" t="s">
        <v>288</v>
      </c>
      <c r="N479" s="249"/>
    </row>
    <row r="480" spans="1:14">
      <c r="A480" s="51"/>
      <c r="B480" s="95"/>
      <c r="C480" s="261"/>
      <c r="D480" s="248"/>
      <c r="E480" s="337"/>
      <c r="F480" s="261"/>
      <c r="G480" s="337"/>
      <c r="H480" s="255"/>
      <c r="I480" s="337"/>
      <c r="J480" s="340"/>
      <c r="K480" s="21" t="s">
        <v>101</v>
      </c>
      <c r="L480" s="21" t="s">
        <v>334</v>
      </c>
      <c r="M480" s="131" t="s">
        <v>288</v>
      </c>
      <c r="N480" s="249"/>
    </row>
    <row r="481" spans="1:14" ht="16.5" customHeight="1">
      <c r="A481" s="51"/>
      <c r="B481" s="95"/>
      <c r="C481" s="261" t="s">
        <v>421</v>
      </c>
      <c r="D481" s="248" t="s">
        <v>117</v>
      </c>
      <c r="E481" s="337" t="s">
        <v>114</v>
      </c>
      <c r="F481" s="261" t="s">
        <v>422</v>
      </c>
      <c r="G481" s="337" t="s">
        <v>118</v>
      </c>
      <c r="H481" s="250" t="s">
        <v>426</v>
      </c>
      <c r="I481" s="337" t="s">
        <v>116</v>
      </c>
      <c r="J481" s="340" t="s">
        <v>425</v>
      </c>
      <c r="K481" s="21" t="s">
        <v>98</v>
      </c>
      <c r="L481" s="21" t="s">
        <v>334</v>
      </c>
      <c r="M481" s="131" t="s">
        <v>288</v>
      </c>
      <c r="N481" s="249" t="str">
        <f>IF(OR(M481="大",M482="大",M483="大",M484="大",M481="不明",M482="不明",M483="不明",M484="不明"),"大",IF(OR(M481="中",M482="中",M483="中",M484="中"),"中",IF(OR(M481="小",M482="小",M483="小",M484="小"),"小","無")))</f>
        <v>無</v>
      </c>
    </row>
    <row r="482" spans="1:14">
      <c r="A482" s="51"/>
      <c r="B482" s="95"/>
      <c r="C482" s="261"/>
      <c r="D482" s="248"/>
      <c r="E482" s="337"/>
      <c r="F482" s="261"/>
      <c r="G482" s="337"/>
      <c r="H482" s="251"/>
      <c r="I482" s="337"/>
      <c r="J482" s="340"/>
      <c r="K482" s="21" t="s">
        <v>99</v>
      </c>
      <c r="L482" s="21" t="s">
        <v>334</v>
      </c>
      <c r="M482" s="131" t="s">
        <v>288</v>
      </c>
      <c r="N482" s="249"/>
    </row>
    <row r="483" spans="1:14">
      <c r="A483" s="51"/>
      <c r="B483" s="95"/>
      <c r="C483" s="261"/>
      <c r="D483" s="248"/>
      <c r="E483" s="337"/>
      <c r="F483" s="261"/>
      <c r="G483" s="337"/>
      <c r="H483" s="251"/>
      <c r="I483" s="337"/>
      <c r="J483" s="340"/>
      <c r="K483" s="21" t="s">
        <v>111</v>
      </c>
      <c r="L483" s="21" t="s">
        <v>334</v>
      </c>
      <c r="M483" s="131" t="s">
        <v>288</v>
      </c>
      <c r="N483" s="249"/>
    </row>
    <row r="484" spans="1:14">
      <c r="A484" s="51"/>
      <c r="B484" s="95"/>
      <c r="C484" s="261"/>
      <c r="D484" s="248"/>
      <c r="E484" s="337"/>
      <c r="F484" s="261"/>
      <c r="G484" s="337"/>
      <c r="H484" s="252"/>
      <c r="I484" s="337"/>
      <c r="J484" s="340"/>
      <c r="K484" s="21" t="s">
        <v>101</v>
      </c>
      <c r="L484" s="21" t="s">
        <v>334</v>
      </c>
      <c r="M484" s="131" t="s">
        <v>288</v>
      </c>
      <c r="N484" s="249"/>
    </row>
    <row r="485" spans="1:14" ht="16.5" customHeight="1">
      <c r="A485" s="51"/>
      <c r="B485" s="95"/>
      <c r="C485" s="261" t="s">
        <v>421</v>
      </c>
      <c r="D485" s="248" t="s">
        <v>117</v>
      </c>
      <c r="E485" s="337" t="s">
        <v>114</v>
      </c>
      <c r="F485" s="261" t="s">
        <v>422</v>
      </c>
      <c r="G485" s="337" t="s">
        <v>118</v>
      </c>
      <c r="H485" s="250" t="s">
        <v>427</v>
      </c>
      <c r="I485" s="337" t="s">
        <v>116</v>
      </c>
      <c r="J485" s="340" t="s">
        <v>431</v>
      </c>
      <c r="K485" s="21" t="s">
        <v>98</v>
      </c>
      <c r="L485" s="21" t="s">
        <v>334</v>
      </c>
      <c r="M485" s="131" t="s">
        <v>288</v>
      </c>
      <c r="N485" s="249" t="str">
        <f>IF(OR(M485="大",M486="大",M487="大",M488="大",M485="不明",M486="不明",M487="不明",M488="不明"),"大",IF(OR(M485="中",M486="中",M487="中",M488="中"),"中",IF(OR(M485="小",M486="小",M487="小",M488="小"),"小","無")))</f>
        <v>小</v>
      </c>
    </row>
    <row r="486" spans="1:14">
      <c r="A486" s="51"/>
      <c r="B486" s="95"/>
      <c r="C486" s="261"/>
      <c r="D486" s="248"/>
      <c r="E486" s="337"/>
      <c r="F486" s="261"/>
      <c r="G486" s="337"/>
      <c r="H486" s="251"/>
      <c r="I486" s="337"/>
      <c r="J486" s="340"/>
      <c r="K486" s="21" t="s">
        <v>99</v>
      </c>
      <c r="L486" s="112" t="s">
        <v>432</v>
      </c>
      <c r="M486" s="131" t="s">
        <v>314</v>
      </c>
      <c r="N486" s="249"/>
    </row>
    <row r="487" spans="1:14">
      <c r="A487" s="51"/>
      <c r="B487" s="95"/>
      <c r="C487" s="261"/>
      <c r="D487" s="248"/>
      <c r="E487" s="337"/>
      <c r="F487" s="261"/>
      <c r="G487" s="337"/>
      <c r="H487" s="251"/>
      <c r="I487" s="337"/>
      <c r="J487" s="340"/>
      <c r="K487" s="21" t="s">
        <v>111</v>
      </c>
      <c r="L487" s="21" t="s">
        <v>334</v>
      </c>
      <c r="M487" s="131" t="s">
        <v>288</v>
      </c>
      <c r="N487" s="249"/>
    </row>
    <row r="488" spans="1:14">
      <c r="A488" s="51"/>
      <c r="B488" s="95"/>
      <c r="C488" s="261"/>
      <c r="D488" s="248"/>
      <c r="E488" s="337"/>
      <c r="F488" s="261"/>
      <c r="G488" s="337"/>
      <c r="H488" s="252"/>
      <c r="I488" s="337"/>
      <c r="J488" s="340"/>
      <c r="K488" s="21" t="s">
        <v>101</v>
      </c>
      <c r="L488" s="21" t="s">
        <v>334</v>
      </c>
      <c r="M488" s="131" t="s">
        <v>288</v>
      </c>
      <c r="N488" s="249"/>
    </row>
    <row r="489" spans="1:14" ht="16.5" customHeight="1">
      <c r="A489" s="51"/>
      <c r="B489" s="95"/>
      <c r="C489" s="261" t="s">
        <v>421</v>
      </c>
      <c r="D489" s="248" t="s">
        <v>117</v>
      </c>
      <c r="E489" s="337" t="s">
        <v>114</v>
      </c>
      <c r="F489" s="261" t="s">
        <v>422</v>
      </c>
      <c r="G489" s="337" t="s">
        <v>118</v>
      </c>
      <c r="H489" s="250" t="s">
        <v>423</v>
      </c>
      <c r="I489" s="337" t="s">
        <v>116</v>
      </c>
      <c r="J489" s="340" t="s">
        <v>425</v>
      </c>
      <c r="K489" s="21" t="s">
        <v>98</v>
      </c>
      <c r="L489" s="21" t="s">
        <v>334</v>
      </c>
      <c r="M489" s="131" t="s">
        <v>288</v>
      </c>
      <c r="N489" s="249" t="str">
        <f>IF(OR(M489="大",M490="大",M491="大",M492="大",M489="不明",M490="不明",M491="不明",M492="不明"),"大",IF(OR(M489="中",M490="中",M491="中",M492="中"),"中",IF(OR(M489="小",M490="小",M491="小",M492="小"),"小","無")))</f>
        <v>無</v>
      </c>
    </row>
    <row r="490" spans="1:14">
      <c r="A490" s="51"/>
      <c r="B490" s="95"/>
      <c r="C490" s="261"/>
      <c r="D490" s="248"/>
      <c r="E490" s="337"/>
      <c r="F490" s="261"/>
      <c r="G490" s="337"/>
      <c r="H490" s="251"/>
      <c r="I490" s="337"/>
      <c r="J490" s="340"/>
      <c r="K490" s="21" t="s">
        <v>99</v>
      </c>
      <c r="L490" s="21" t="s">
        <v>334</v>
      </c>
      <c r="M490" s="131" t="s">
        <v>288</v>
      </c>
      <c r="N490" s="249"/>
    </row>
    <row r="491" spans="1:14">
      <c r="A491" s="51"/>
      <c r="B491" s="95"/>
      <c r="C491" s="261"/>
      <c r="D491" s="248"/>
      <c r="E491" s="337"/>
      <c r="F491" s="261"/>
      <c r="G491" s="337"/>
      <c r="H491" s="251"/>
      <c r="I491" s="337"/>
      <c r="J491" s="340"/>
      <c r="K491" s="21" t="s">
        <v>111</v>
      </c>
      <c r="L491" s="21" t="s">
        <v>334</v>
      </c>
      <c r="M491" s="131" t="s">
        <v>288</v>
      </c>
      <c r="N491" s="249"/>
    </row>
    <row r="492" spans="1:14">
      <c r="A492" s="51"/>
      <c r="B492" s="95"/>
      <c r="C492" s="261"/>
      <c r="D492" s="248"/>
      <c r="E492" s="337"/>
      <c r="F492" s="261"/>
      <c r="G492" s="337"/>
      <c r="H492" s="252"/>
      <c r="I492" s="337"/>
      <c r="J492" s="340"/>
      <c r="K492" s="21" t="s">
        <v>101</v>
      </c>
      <c r="L492" s="21" t="s">
        <v>334</v>
      </c>
      <c r="M492" s="131" t="s">
        <v>288</v>
      </c>
      <c r="N492" s="249"/>
    </row>
    <row r="493" spans="1:14" ht="16.5" customHeight="1">
      <c r="A493" s="51"/>
      <c r="B493" s="95"/>
      <c r="C493" s="261" t="s">
        <v>421</v>
      </c>
      <c r="D493" s="248" t="s">
        <v>117</v>
      </c>
      <c r="E493" s="337" t="s">
        <v>114</v>
      </c>
      <c r="F493" s="261" t="s">
        <v>422</v>
      </c>
      <c r="G493" s="337" t="s">
        <v>118</v>
      </c>
      <c r="H493" s="338" t="s">
        <v>334</v>
      </c>
      <c r="I493" s="337" t="s">
        <v>116</v>
      </c>
      <c r="J493" s="340" t="s">
        <v>334</v>
      </c>
      <c r="K493" s="21" t="s">
        <v>98</v>
      </c>
      <c r="L493" s="21" t="s">
        <v>334</v>
      </c>
      <c r="M493" s="131" t="s">
        <v>288</v>
      </c>
      <c r="N493" s="249" t="str">
        <f>IF(OR(M493="大",M494="大",M495="大",M496="大",M493="不明",M494="不明",M495="不明",M496="不明"),"大",IF(OR(M493="中",M494="中",M495="中",M496="中"),"中",IF(OR(M493="小",M494="小",M495="小",M496="小"),"小","無")))</f>
        <v>無</v>
      </c>
    </row>
    <row r="494" spans="1:14">
      <c r="A494" s="51"/>
      <c r="B494" s="95"/>
      <c r="C494" s="261"/>
      <c r="D494" s="248"/>
      <c r="E494" s="337"/>
      <c r="F494" s="261"/>
      <c r="G494" s="337"/>
      <c r="H494" s="338"/>
      <c r="I494" s="337"/>
      <c r="J494" s="340"/>
      <c r="K494" s="21" t="s">
        <v>99</v>
      </c>
      <c r="L494" s="21" t="s">
        <v>334</v>
      </c>
      <c r="M494" s="131" t="s">
        <v>288</v>
      </c>
      <c r="N494" s="249"/>
    </row>
    <row r="495" spans="1:14">
      <c r="A495" s="51"/>
      <c r="B495" s="95"/>
      <c r="C495" s="261"/>
      <c r="D495" s="248"/>
      <c r="E495" s="337"/>
      <c r="F495" s="261"/>
      <c r="G495" s="337"/>
      <c r="H495" s="338"/>
      <c r="I495" s="337"/>
      <c r="J495" s="340"/>
      <c r="K495" s="21" t="s">
        <v>100</v>
      </c>
      <c r="L495" s="21" t="s">
        <v>334</v>
      </c>
      <c r="M495" s="131" t="s">
        <v>288</v>
      </c>
      <c r="N495" s="249"/>
    </row>
    <row r="496" spans="1:14">
      <c r="A496" s="51"/>
      <c r="B496" s="95"/>
      <c r="C496" s="261"/>
      <c r="D496" s="248"/>
      <c r="E496" s="337"/>
      <c r="F496" s="261"/>
      <c r="G496" s="337"/>
      <c r="H496" s="339"/>
      <c r="I496" s="337"/>
      <c r="J496" s="340"/>
      <c r="K496" s="21" t="s">
        <v>101</v>
      </c>
      <c r="L496" s="21" t="s">
        <v>334</v>
      </c>
      <c r="M496" s="131" t="s">
        <v>288</v>
      </c>
      <c r="N496" s="249"/>
    </row>
    <row r="497" spans="1:17">
      <c r="M497" s="67"/>
      <c r="N497" s="67"/>
    </row>
    <row r="498" spans="1:17">
      <c r="M498" s="107" t="s">
        <v>102</v>
      </c>
      <c r="N498" s="106" t="str">
        <f>IF(OR(N477="大",N481="大",N485="大",N489="大",N493="大"),"大",IF(OR(N477="中",N481="中",N485="中",N489="中",N493="中"),"中",IF(OR(N477="小",N481="小",N485="小",N489="小",N493="小"),"小","無")))</f>
        <v>小</v>
      </c>
    </row>
    <row r="499" spans="1:17">
      <c r="C499" s="10" t="s">
        <v>262</v>
      </c>
    </row>
    <row r="500" spans="1:17" ht="17.25" thickBot="1">
      <c r="A500" s="30"/>
      <c r="B500" s="69"/>
      <c r="C500" s="30"/>
      <c r="D500" s="30"/>
      <c r="E500" s="30"/>
      <c r="F500" s="30"/>
      <c r="G500" s="30"/>
      <c r="H500" s="30"/>
      <c r="I500" s="30"/>
      <c r="J500" s="30"/>
      <c r="K500" s="30"/>
      <c r="L500" s="30"/>
      <c r="M500" s="30"/>
      <c r="N500" s="30"/>
      <c r="O500" s="30"/>
      <c r="P500" s="30"/>
      <c r="Q500" s="30"/>
    </row>
    <row r="501" spans="1:17" ht="19.5">
      <c r="A501" s="52" t="s">
        <v>433</v>
      </c>
      <c r="B501" s="94"/>
      <c r="C501" s="51"/>
      <c r="D501" s="51"/>
      <c r="E501" s="51"/>
    </row>
    <row r="502" spans="1:17">
      <c r="A502" s="51"/>
      <c r="C502" s="33"/>
    </row>
    <row r="503" spans="1:17">
      <c r="A503" s="51"/>
      <c r="B503" s="37"/>
      <c r="C503" s="37" t="s">
        <v>434</v>
      </c>
    </row>
    <row r="504" spans="1:17">
      <c r="A504" s="51"/>
      <c r="C504" s="33"/>
    </row>
    <row r="505" spans="1:17">
      <c r="A505" s="51"/>
      <c r="D505" s="6" t="s">
        <v>435</v>
      </c>
      <c r="E505" s="7" t="s">
        <v>266</v>
      </c>
      <c r="F505" s="6" t="s">
        <v>417</v>
      </c>
      <c r="G505" s="7" t="s">
        <v>268</v>
      </c>
      <c r="H505" s="6" t="s">
        <v>436</v>
      </c>
      <c r="I505" s="7" t="s">
        <v>323</v>
      </c>
      <c r="J505" s="7" t="s">
        <v>324</v>
      </c>
      <c r="K505" s="6" t="s">
        <v>437</v>
      </c>
      <c r="L505" s="7" t="s">
        <v>326</v>
      </c>
      <c r="M505" s="6" t="s">
        <v>438</v>
      </c>
      <c r="N505" s="7" t="s">
        <v>275</v>
      </c>
    </row>
    <row r="506" spans="1:17">
      <c r="A506" s="51"/>
      <c r="D506" s="96"/>
      <c r="E506" s="2"/>
      <c r="F506" s="96"/>
      <c r="G506" s="2"/>
      <c r="H506" s="96"/>
      <c r="I506" s="2"/>
      <c r="J506" s="2"/>
      <c r="K506" s="96"/>
      <c r="L506" s="2"/>
      <c r="M506" s="96"/>
      <c r="N506" s="2"/>
    </row>
    <row r="507" spans="1:17">
      <c r="A507" s="51"/>
      <c r="B507" s="42"/>
      <c r="C507" s="54" t="s">
        <v>328</v>
      </c>
    </row>
    <row r="508" spans="1:17">
      <c r="A508" s="51"/>
      <c r="B508" s="95"/>
    </row>
    <row r="509" spans="1:17" ht="31.5">
      <c r="A509" s="51"/>
      <c r="B509" s="95"/>
      <c r="C509" s="60" t="s">
        <v>84</v>
      </c>
      <c r="D509" s="60" t="s">
        <v>85</v>
      </c>
      <c r="E509" s="62" t="s">
        <v>86</v>
      </c>
      <c r="F509" s="60" t="s">
        <v>87</v>
      </c>
      <c r="G509" s="60" t="s">
        <v>88</v>
      </c>
      <c r="H509" s="60" t="s">
        <v>277</v>
      </c>
      <c r="I509" s="60" t="s">
        <v>90</v>
      </c>
      <c r="J509" s="62" t="s">
        <v>104</v>
      </c>
      <c r="K509" s="319" t="s">
        <v>92</v>
      </c>
      <c r="L509" s="323"/>
      <c r="M509" s="59" t="s">
        <v>93</v>
      </c>
      <c r="N509" s="60" t="s">
        <v>94</v>
      </c>
    </row>
    <row r="510" spans="1:17" ht="16.5" customHeight="1">
      <c r="A510" s="51"/>
      <c r="B510" s="95"/>
      <c r="C510" s="250" t="s">
        <v>439</v>
      </c>
      <c r="D510" s="248" t="s">
        <v>95</v>
      </c>
      <c r="E510" s="337" t="s">
        <v>96</v>
      </c>
      <c r="F510" s="261" t="s">
        <v>440</v>
      </c>
      <c r="G510" s="337" t="s">
        <v>97</v>
      </c>
      <c r="H510" s="250" t="s">
        <v>334</v>
      </c>
      <c r="I510" s="261" t="s">
        <v>441</v>
      </c>
      <c r="J510" s="340" t="s">
        <v>425</v>
      </c>
      <c r="K510" s="21" t="s">
        <v>98</v>
      </c>
      <c r="L510" s="21" t="s">
        <v>334</v>
      </c>
      <c r="M510" s="131" t="s">
        <v>288</v>
      </c>
      <c r="N510" s="249" t="str">
        <f>IF(OR(M510="大",M511="大",M512="大",M513="大",M510="不明",M511="不明",M512="不明",M513="不明"),"大",IF(OR(M510="中",M511="中",M512="中",M513="中"),"中",IF(OR(M510="小",M511="小",M512="小",M513="小"),"小","無")))</f>
        <v>無</v>
      </c>
      <c r="P510" s="12"/>
    </row>
    <row r="511" spans="1:17">
      <c r="A511" s="51"/>
      <c r="B511" s="95"/>
      <c r="C511" s="251"/>
      <c r="D511" s="248"/>
      <c r="E511" s="337"/>
      <c r="F511" s="261"/>
      <c r="G511" s="337"/>
      <c r="H511" s="254"/>
      <c r="I511" s="261"/>
      <c r="J511" s="340"/>
      <c r="K511" s="21" t="s">
        <v>99</v>
      </c>
      <c r="L511" s="21" t="s">
        <v>334</v>
      </c>
      <c r="M511" s="131" t="s">
        <v>288</v>
      </c>
      <c r="N511" s="249"/>
      <c r="P511" s="12"/>
    </row>
    <row r="512" spans="1:17">
      <c r="A512" s="51"/>
      <c r="B512" s="95"/>
      <c r="C512" s="251"/>
      <c r="D512" s="248"/>
      <c r="E512" s="337"/>
      <c r="F512" s="261"/>
      <c r="G512" s="337"/>
      <c r="H512" s="254"/>
      <c r="I512" s="261"/>
      <c r="J512" s="340"/>
      <c r="K512" s="21" t="s">
        <v>100</v>
      </c>
      <c r="L512" s="21" t="s">
        <v>334</v>
      </c>
      <c r="M512" s="131" t="s">
        <v>288</v>
      </c>
      <c r="N512" s="249"/>
      <c r="P512" s="12"/>
    </row>
    <row r="513" spans="1:16">
      <c r="A513" s="51"/>
      <c r="B513" s="95"/>
      <c r="C513" s="252"/>
      <c r="D513" s="248"/>
      <c r="E513" s="337"/>
      <c r="F513" s="261"/>
      <c r="G513" s="337"/>
      <c r="H513" s="255"/>
      <c r="I513" s="261"/>
      <c r="J513" s="340"/>
      <c r="K513" s="21" t="s">
        <v>101</v>
      </c>
      <c r="L513" s="21" t="s">
        <v>334</v>
      </c>
      <c r="M513" s="131" t="s">
        <v>288</v>
      </c>
      <c r="N513" s="249"/>
      <c r="P513" s="12"/>
    </row>
    <row r="514" spans="1:16" ht="16.5" customHeight="1">
      <c r="A514" s="51"/>
      <c r="B514" s="95"/>
      <c r="C514" s="250" t="s">
        <v>439</v>
      </c>
      <c r="D514" s="248" t="s">
        <v>95</v>
      </c>
      <c r="E514" s="337" t="s">
        <v>96</v>
      </c>
      <c r="F514" s="261" t="s">
        <v>440</v>
      </c>
      <c r="G514" s="337" t="s">
        <v>97</v>
      </c>
      <c r="H514" s="250" t="s">
        <v>442</v>
      </c>
      <c r="I514" s="261" t="s">
        <v>441</v>
      </c>
      <c r="J514" s="340" t="s">
        <v>443</v>
      </c>
      <c r="K514" s="21" t="s">
        <v>98</v>
      </c>
      <c r="L514" s="21" t="s">
        <v>334</v>
      </c>
      <c r="M514" s="131" t="s">
        <v>288</v>
      </c>
      <c r="N514" s="249" t="str">
        <f>IF(OR(M514="大",M515="大",M516="大",M517="大",M514="不明",M515="不明",M516="不明",M517="不明"),"大",IF(OR(M514="中",M515="中",M516="中",M517="中"),"中",IF(OR(M514="小",M515="小",M516="小",M517="小"),"小","無")))</f>
        <v>小</v>
      </c>
      <c r="P514" s="12"/>
    </row>
    <row r="515" spans="1:16">
      <c r="A515" s="51"/>
      <c r="B515" s="95"/>
      <c r="C515" s="251"/>
      <c r="D515" s="248"/>
      <c r="E515" s="337"/>
      <c r="F515" s="261"/>
      <c r="G515" s="337"/>
      <c r="H515" s="251"/>
      <c r="I515" s="261"/>
      <c r="J515" s="340"/>
      <c r="K515" s="21" t="s">
        <v>99</v>
      </c>
      <c r="L515" s="21" t="s">
        <v>444</v>
      </c>
      <c r="M515" s="131" t="s">
        <v>314</v>
      </c>
      <c r="N515" s="249"/>
      <c r="P515" s="12"/>
    </row>
    <row r="516" spans="1:16">
      <c r="A516" s="51"/>
      <c r="B516" s="95"/>
      <c r="C516" s="251"/>
      <c r="D516" s="248"/>
      <c r="E516" s="337"/>
      <c r="F516" s="261"/>
      <c r="G516" s="337"/>
      <c r="H516" s="251"/>
      <c r="I516" s="261"/>
      <c r="J516" s="340"/>
      <c r="K516" s="21" t="s">
        <v>100</v>
      </c>
      <c r="L516" s="21" t="s">
        <v>334</v>
      </c>
      <c r="M516" s="131" t="s">
        <v>288</v>
      </c>
      <c r="N516" s="249"/>
      <c r="P516" s="12"/>
    </row>
    <row r="517" spans="1:16" ht="47.25">
      <c r="A517" s="51"/>
      <c r="B517" s="95"/>
      <c r="C517" s="252"/>
      <c r="D517" s="248"/>
      <c r="E517" s="337"/>
      <c r="F517" s="261"/>
      <c r="G517" s="337"/>
      <c r="H517" s="252"/>
      <c r="I517" s="261"/>
      <c r="J517" s="340"/>
      <c r="K517" s="21" t="s">
        <v>101</v>
      </c>
      <c r="L517" s="21" t="s">
        <v>445</v>
      </c>
      <c r="M517" s="131" t="s">
        <v>314</v>
      </c>
      <c r="N517" s="249"/>
      <c r="P517" s="12"/>
    </row>
    <row r="518" spans="1:16" ht="16.5" customHeight="1">
      <c r="A518" s="51"/>
      <c r="B518" s="95"/>
      <c r="C518" s="250" t="s">
        <v>439</v>
      </c>
      <c r="D518" s="248" t="s">
        <v>95</v>
      </c>
      <c r="E518" s="337" t="s">
        <v>96</v>
      </c>
      <c r="F518" s="261" t="s">
        <v>440</v>
      </c>
      <c r="G518" s="337" t="s">
        <v>97</v>
      </c>
      <c r="H518" s="250" t="s">
        <v>427</v>
      </c>
      <c r="I518" s="261" t="s">
        <v>441</v>
      </c>
      <c r="J518" s="340" t="s">
        <v>446</v>
      </c>
      <c r="K518" s="21" t="s">
        <v>98</v>
      </c>
      <c r="L518" s="21" t="s">
        <v>334</v>
      </c>
      <c r="M518" s="131" t="s">
        <v>288</v>
      </c>
      <c r="N518" s="249" t="str">
        <f>IF(OR(M518="大",M519="大",M520="大",M521="大",M518="不明",M519="不明",M520="不明",M521="不明"),"大",IF(OR(M518="中",M519="中",M520="中",M521="中"),"中",IF(OR(M518="小",M519="小",M520="小",M521="小"),"小","無")))</f>
        <v>中</v>
      </c>
      <c r="P518" s="12"/>
    </row>
    <row r="519" spans="1:16">
      <c r="A519" s="51"/>
      <c r="B519" s="95"/>
      <c r="C519" s="251"/>
      <c r="D519" s="248"/>
      <c r="E519" s="337"/>
      <c r="F519" s="261"/>
      <c r="G519" s="337"/>
      <c r="H519" s="251"/>
      <c r="I519" s="261"/>
      <c r="J519" s="340"/>
      <c r="K519" s="21" t="s">
        <v>99</v>
      </c>
      <c r="L519" s="21" t="s">
        <v>447</v>
      </c>
      <c r="M519" s="131" t="s">
        <v>291</v>
      </c>
      <c r="N519" s="249"/>
      <c r="P519" s="12"/>
    </row>
    <row r="520" spans="1:16">
      <c r="A520" s="51"/>
      <c r="B520" s="95"/>
      <c r="C520" s="251"/>
      <c r="D520" s="248"/>
      <c r="E520" s="337"/>
      <c r="F520" s="261"/>
      <c r="G520" s="337"/>
      <c r="H520" s="251"/>
      <c r="I520" s="261"/>
      <c r="J520" s="340"/>
      <c r="K520" s="21" t="s">
        <v>100</v>
      </c>
      <c r="L520" s="21" t="s">
        <v>363</v>
      </c>
      <c r="M520" s="131" t="s">
        <v>291</v>
      </c>
      <c r="N520" s="249"/>
      <c r="P520" s="12"/>
    </row>
    <row r="521" spans="1:16">
      <c r="A521" s="51"/>
      <c r="B521" s="95"/>
      <c r="C521" s="252"/>
      <c r="D521" s="248"/>
      <c r="E521" s="337"/>
      <c r="F521" s="261"/>
      <c r="G521" s="337"/>
      <c r="H521" s="252"/>
      <c r="I521" s="261"/>
      <c r="J521" s="340"/>
      <c r="K521" s="21" t="s">
        <v>101</v>
      </c>
      <c r="L521" s="21" t="s">
        <v>334</v>
      </c>
      <c r="M521" s="131" t="s">
        <v>288</v>
      </c>
      <c r="N521" s="249"/>
      <c r="P521" s="12"/>
    </row>
    <row r="522" spans="1:16" ht="16.5" customHeight="1">
      <c r="A522" s="51"/>
      <c r="B522" s="95"/>
      <c r="C522" s="250" t="s">
        <v>439</v>
      </c>
      <c r="D522" s="248" t="s">
        <v>95</v>
      </c>
      <c r="E522" s="337" t="s">
        <v>96</v>
      </c>
      <c r="F522" s="261" t="s">
        <v>440</v>
      </c>
      <c r="G522" s="337" t="s">
        <v>97</v>
      </c>
      <c r="H522" s="250" t="s">
        <v>448</v>
      </c>
      <c r="I522" s="261" t="s">
        <v>441</v>
      </c>
      <c r="J522" s="340" t="s">
        <v>449</v>
      </c>
      <c r="K522" s="21" t="s">
        <v>98</v>
      </c>
      <c r="L522" s="21" t="s">
        <v>334</v>
      </c>
      <c r="M522" s="131" t="s">
        <v>288</v>
      </c>
      <c r="N522" s="249" t="str">
        <f>IF(OR(M522="大",M523="大",M524="大",M525="大",M522="不明",M523="不明",M524="不明",M525="不明"),"大",IF(OR(M522="中",M523="中",M524="中",M525="中"),"中",IF(OR(M522="小",M523="小",M524="小",M525="小"),"小","無")))</f>
        <v>無</v>
      </c>
      <c r="P522" s="12"/>
    </row>
    <row r="523" spans="1:16">
      <c r="A523" s="51"/>
      <c r="B523" s="95"/>
      <c r="C523" s="251"/>
      <c r="D523" s="248"/>
      <c r="E523" s="337"/>
      <c r="F523" s="261"/>
      <c r="G523" s="337"/>
      <c r="H523" s="251"/>
      <c r="I523" s="261"/>
      <c r="J523" s="340"/>
      <c r="K523" s="21" t="s">
        <v>99</v>
      </c>
      <c r="L523" s="21" t="s">
        <v>334</v>
      </c>
      <c r="M523" s="131" t="s">
        <v>288</v>
      </c>
      <c r="N523" s="249"/>
      <c r="P523" s="12"/>
    </row>
    <row r="524" spans="1:16">
      <c r="A524" s="51"/>
      <c r="B524" s="95"/>
      <c r="C524" s="251"/>
      <c r="D524" s="248"/>
      <c r="E524" s="337"/>
      <c r="F524" s="261"/>
      <c r="G524" s="337"/>
      <c r="H524" s="251"/>
      <c r="I524" s="261"/>
      <c r="J524" s="340"/>
      <c r="K524" s="21" t="s">
        <v>100</v>
      </c>
      <c r="L524" s="21" t="s">
        <v>334</v>
      </c>
      <c r="M524" s="131" t="s">
        <v>288</v>
      </c>
      <c r="N524" s="249"/>
      <c r="P524" s="12"/>
    </row>
    <row r="525" spans="1:16">
      <c r="A525" s="51"/>
      <c r="B525" s="95"/>
      <c r="C525" s="252"/>
      <c r="D525" s="248"/>
      <c r="E525" s="337"/>
      <c r="F525" s="261"/>
      <c r="G525" s="337"/>
      <c r="H525" s="252"/>
      <c r="I525" s="261"/>
      <c r="J525" s="340"/>
      <c r="K525" s="21" t="s">
        <v>101</v>
      </c>
      <c r="L525" s="21" t="s">
        <v>334</v>
      </c>
      <c r="M525" s="131" t="s">
        <v>288</v>
      </c>
      <c r="N525" s="249"/>
      <c r="P525" s="12"/>
    </row>
    <row r="526" spans="1:16" ht="16.5" customHeight="1">
      <c r="A526" s="51"/>
      <c r="B526" s="95"/>
      <c r="C526" s="250" t="s">
        <v>439</v>
      </c>
      <c r="D526" s="262" t="s">
        <v>95</v>
      </c>
      <c r="E526" s="342" t="s">
        <v>96</v>
      </c>
      <c r="F526" s="261" t="s">
        <v>440</v>
      </c>
      <c r="G526" s="342" t="s">
        <v>97</v>
      </c>
      <c r="H526" s="338" t="s">
        <v>334</v>
      </c>
      <c r="I526" s="261" t="s">
        <v>441</v>
      </c>
      <c r="J526" s="340" t="s">
        <v>425</v>
      </c>
      <c r="K526" s="21" t="s">
        <v>98</v>
      </c>
      <c r="L526" s="21" t="s">
        <v>334</v>
      </c>
      <c r="M526" s="131" t="s">
        <v>288</v>
      </c>
      <c r="N526" s="249" t="str">
        <f>IF(OR(M526="大",M527="大",M528="大",M529="大",M526="不明",M527="不明",M528="不明",M529="不明"),"大",IF(OR(M526="中",M527="中",M528="中",M529="中"),"中",IF(OR(M526="小",M527="小",M528="小",M529="小"),"小","無")))</f>
        <v>無</v>
      </c>
    </row>
    <row r="527" spans="1:16">
      <c r="A527" s="51"/>
      <c r="B527" s="95"/>
      <c r="C527" s="251"/>
      <c r="D527" s="263"/>
      <c r="E527" s="343"/>
      <c r="F527" s="261"/>
      <c r="G527" s="343"/>
      <c r="H527" s="338"/>
      <c r="I527" s="261"/>
      <c r="J527" s="340"/>
      <c r="K527" s="21" t="s">
        <v>99</v>
      </c>
      <c r="L527" s="21" t="s">
        <v>334</v>
      </c>
      <c r="M527" s="131" t="s">
        <v>288</v>
      </c>
      <c r="N527" s="249"/>
    </row>
    <row r="528" spans="1:16">
      <c r="A528" s="51"/>
      <c r="B528" s="95"/>
      <c r="C528" s="251"/>
      <c r="D528" s="263"/>
      <c r="E528" s="343"/>
      <c r="F528" s="261"/>
      <c r="G528" s="343"/>
      <c r="H528" s="338"/>
      <c r="I528" s="261"/>
      <c r="J528" s="340"/>
      <c r="K528" s="21" t="s">
        <v>100</v>
      </c>
      <c r="L528" s="21" t="s">
        <v>334</v>
      </c>
      <c r="M528" s="131" t="s">
        <v>288</v>
      </c>
      <c r="N528" s="249"/>
    </row>
    <row r="529" spans="1:16">
      <c r="A529" s="51"/>
      <c r="B529" s="95"/>
      <c r="C529" s="252"/>
      <c r="D529" s="264"/>
      <c r="E529" s="344"/>
      <c r="F529" s="261"/>
      <c r="G529" s="344"/>
      <c r="H529" s="339"/>
      <c r="I529" s="261"/>
      <c r="J529" s="340"/>
      <c r="K529" s="21" t="s">
        <v>101</v>
      </c>
      <c r="L529" s="21" t="s">
        <v>334</v>
      </c>
      <c r="M529" s="131" t="s">
        <v>288</v>
      </c>
      <c r="N529" s="249"/>
    </row>
    <row r="530" spans="1:16">
      <c r="A530" s="51"/>
      <c r="M530" s="67"/>
      <c r="N530" s="67"/>
    </row>
    <row r="531" spans="1:16">
      <c r="A531" s="51"/>
      <c r="M531" s="107" t="s">
        <v>102</v>
      </c>
      <c r="N531" s="106" t="str">
        <f>IF(OR(N510="大",N514="大",N518="大",N522="大",N526="大"),"大",IF(OR(N510="中",N514="中",N518="中",N522="中",N526="中"),"中",IF(OR(N510="小",N514="小",N518="小",N522="小",N526="小"),"小","無")))</f>
        <v>中</v>
      </c>
    </row>
    <row r="532" spans="1:16">
      <c r="A532" s="51"/>
      <c r="B532" s="42"/>
      <c r="C532" s="54" t="s">
        <v>346</v>
      </c>
    </row>
    <row r="533" spans="1:16">
      <c r="A533" s="51"/>
      <c r="B533" s="95"/>
    </row>
    <row r="534" spans="1:16" ht="31.5">
      <c r="A534" s="51"/>
      <c r="B534" s="95"/>
      <c r="C534" s="60" t="s">
        <v>84</v>
      </c>
      <c r="D534" s="60" t="s">
        <v>85</v>
      </c>
      <c r="E534" s="62" t="s">
        <v>86</v>
      </c>
      <c r="F534" s="60" t="s">
        <v>87</v>
      </c>
      <c r="G534" s="60" t="s">
        <v>88</v>
      </c>
      <c r="H534" s="60" t="s">
        <v>277</v>
      </c>
      <c r="I534" s="60" t="s">
        <v>90</v>
      </c>
      <c r="J534" s="62" t="s">
        <v>104</v>
      </c>
      <c r="K534" s="319" t="s">
        <v>92</v>
      </c>
      <c r="L534" s="320"/>
      <c r="M534" s="59" t="s">
        <v>93</v>
      </c>
      <c r="N534" s="60" t="s">
        <v>94</v>
      </c>
    </row>
    <row r="535" spans="1:16" ht="16.5" customHeight="1">
      <c r="A535" s="51"/>
      <c r="B535" s="95"/>
      <c r="C535" s="337" t="s">
        <v>106</v>
      </c>
      <c r="D535" s="337" t="s">
        <v>106</v>
      </c>
      <c r="E535" s="337" t="s">
        <v>107</v>
      </c>
      <c r="F535" s="341" t="s">
        <v>108</v>
      </c>
      <c r="G535" s="337" t="s">
        <v>109</v>
      </c>
      <c r="H535" s="250" t="s">
        <v>334</v>
      </c>
      <c r="I535" s="337" t="s">
        <v>110</v>
      </c>
      <c r="J535" s="340" t="s">
        <v>425</v>
      </c>
      <c r="K535" s="21" t="s">
        <v>98</v>
      </c>
      <c r="L535" s="21" t="s">
        <v>334</v>
      </c>
      <c r="M535" s="131" t="s">
        <v>288</v>
      </c>
      <c r="N535" s="249" t="str">
        <f>IF(OR(M535="大",M536="大",M537="大",M538="大",M535="不明",M536="不明",M537="不明",M538="不明"),"大",IF(OR(M535="中",M536="中",M537="中",M538="中"),"中",IF(OR(M535="小",M536="小",M537="小",M538="小"),"小","無")))</f>
        <v>無</v>
      </c>
      <c r="P535" s="12"/>
    </row>
    <row r="536" spans="1:16">
      <c r="A536" s="51"/>
      <c r="B536" s="95"/>
      <c r="C536" s="337"/>
      <c r="D536" s="337"/>
      <c r="E536" s="337"/>
      <c r="F536" s="341"/>
      <c r="G536" s="337"/>
      <c r="H536" s="254"/>
      <c r="I536" s="337"/>
      <c r="J536" s="340"/>
      <c r="K536" s="21" t="s">
        <v>99</v>
      </c>
      <c r="L536" s="21" t="s">
        <v>334</v>
      </c>
      <c r="M536" s="131" t="s">
        <v>288</v>
      </c>
      <c r="N536" s="249"/>
      <c r="P536" s="12"/>
    </row>
    <row r="537" spans="1:16">
      <c r="A537" s="51"/>
      <c r="B537" s="95"/>
      <c r="C537" s="337"/>
      <c r="D537" s="337"/>
      <c r="E537" s="337"/>
      <c r="F537" s="341"/>
      <c r="G537" s="337"/>
      <c r="H537" s="254"/>
      <c r="I537" s="337"/>
      <c r="J537" s="340"/>
      <c r="K537" s="21" t="s">
        <v>111</v>
      </c>
      <c r="L537" s="21" t="s">
        <v>334</v>
      </c>
      <c r="M537" s="131" t="s">
        <v>288</v>
      </c>
      <c r="N537" s="249"/>
      <c r="P537" s="12"/>
    </row>
    <row r="538" spans="1:16">
      <c r="A538" s="51"/>
      <c r="B538" s="95"/>
      <c r="C538" s="337"/>
      <c r="D538" s="337"/>
      <c r="E538" s="337"/>
      <c r="F538" s="341"/>
      <c r="G538" s="337"/>
      <c r="H538" s="255"/>
      <c r="I538" s="337"/>
      <c r="J538" s="340"/>
      <c r="K538" s="21" t="s">
        <v>101</v>
      </c>
      <c r="L538" s="21" t="s">
        <v>334</v>
      </c>
      <c r="M538" s="131" t="s">
        <v>288</v>
      </c>
      <c r="N538" s="249"/>
      <c r="P538" s="12"/>
    </row>
    <row r="539" spans="1:16" ht="16.5" customHeight="1">
      <c r="A539" s="51"/>
      <c r="B539" s="95"/>
      <c r="C539" s="337" t="s">
        <v>106</v>
      </c>
      <c r="D539" s="337" t="s">
        <v>106</v>
      </c>
      <c r="E539" s="337" t="s">
        <v>107</v>
      </c>
      <c r="F539" s="341" t="s">
        <v>108</v>
      </c>
      <c r="G539" s="337" t="s">
        <v>109</v>
      </c>
      <c r="H539" s="250" t="s">
        <v>442</v>
      </c>
      <c r="I539" s="337" t="s">
        <v>110</v>
      </c>
      <c r="J539" s="340" t="s">
        <v>450</v>
      </c>
      <c r="K539" s="21" t="s">
        <v>98</v>
      </c>
      <c r="L539" s="21" t="s">
        <v>334</v>
      </c>
      <c r="M539" s="131" t="s">
        <v>288</v>
      </c>
      <c r="N539" s="249" t="str">
        <f>IF(OR(M539="大",M540="大",M541="大",M542="大",M539="不明",M540="不明",M541="不明",M542="不明"),"大",IF(OR(M539="中",M540="中",M541="中",M542="中"),"中",IF(OR(M539="小",M540="小",M541="小",M542="小"),"小","無")))</f>
        <v>小</v>
      </c>
      <c r="P539" s="12"/>
    </row>
    <row r="540" spans="1:16">
      <c r="A540" s="51"/>
      <c r="B540" s="95"/>
      <c r="C540" s="337"/>
      <c r="D540" s="337"/>
      <c r="E540" s="337"/>
      <c r="F540" s="341"/>
      <c r="G540" s="337"/>
      <c r="H540" s="251"/>
      <c r="I540" s="337"/>
      <c r="J540" s="340"/>
      <c r="K540" s="21" t="s">
        <v>99</v>
      </c>
      <c r="L540" s="21" t="s">
        <v>444</v>
      </c>
      <c r="M540" s="131" t="s">
        <v>314</v>
      </c>
      <c r="N540" s="249"/>
      <c r="P540" s="12"/>
    </row>
    <row r="541" spans="1:16" ht="47.25">
      <c r="A541" s="51"/>
      <c r="B541" s="95"/>
      <c r="C541" s="337"/>
      <c r="D541" s="337"/>
      <c r="E541" s="337"/>
      <c r="F541" s="341"/>
      <c r="G541" s="337"/>
      <c r="H541" s="251"/>
      <c r="I541" s="337"/>
      <c r="J541" s="340"/>
      <c r="K541" s="21" t="s">
        <v>111</v>
      </c>
      <c r="L541" s="21" t="s">
        <v>445</v>
      </c>
      <c r="M541" s="131" t="s">
        <v>314</v>
      </c>
      <c r="N541" s="249"/>
      <c r="P541" s="12"/>
    </row>
    <row r="542" spans="1:16">
      <c r="A542" s="51"/>
      <c r="B542" s="95"/>
      <c r="C542" s="337"/>
      <c r="D542" s="337"/>
      <c r="E542" s="337"/>
      <c r="F542" s="341"/>
      <c r="G542" s="337"/>
      <c r="H542" s="252"/>
      <c r="I542" s="337"/>
      <c r="J542" s="340"/>
      <c r="K542" s="21" t="s">
        <v>101</v>
      </c>
      <c r="L542" s="21" t="s">
        <v>334</v>
      </c>
      <c r="M542" s="131" t="s">
        <v>288</v>
      </c>
      <c r="N542" s="249"/>
      <c r="P542" s="12"/>
    </row>
    <row r="543" spans="1:16" ht="16.5" customHeight="1">
      <c r="A543" s="51"/>
      <c r="B543" s="95"/>
      <c r="C543" s="337" t="s">
        <v>106</v>
      </c>
      <c r="D543" s="337" t="s">
        <v>106</v>
      </c>
      <c r="E543" s="337" t="s">
        <v>107</v>
      </c>
      <c r="F543" s="341" t="s">
        <v>108</v>
      </c>
      <c r="G543" s="337" t="s">
        <v>109</v>
      </c>
      <c r="H543" s="250" t="s">
        <v>427</v>
      </c>
      <c r="I543" s="337" t="s">
        <v>110</v>
      </c>
      <c r="J543" s="340" t="s">
        <v>347</v>
      </c>
      <c r="K543" s="21" t="s">
        <v>98</v>
      </c>
      <c r="L543" s="21" t="s">
        <v>334</v>
      </c>
      <c r="M543" s="131" t="s">
        <v>288</v>
      </c>
      <c r="N543" s="249" t="str">
        <f>IF(OR(M543="大",M544="大",M545="大",M546="大",M543="不明",M544="不明",M545="不明",M546="不明"),"大",IF(OR(M543="中",M544="中",M545="中",M546="中"),"中",IF(OR(M543="小",M544="小",M545="小",M546="小"),"小","無")))</f>
        <v>中</v>
      </c>
      <c r="P543" s="12"/>
    </row>
    <row r="544" spans="1:16">
      <c r="A544" s="51"/>
      <c r="B544" s="95"/>
      <c r="C544" s="337"/>
      <c r="D544" s="337"/>
      <c r="E544" s="337"/>
      <c r="F544" s="341"/>
      <c r="G544" s="337"/>
      <c r="H544" s="251"/>
      <c r="I544" s="337"/>
      <c r="J544" s="340"/>
      <c r="K544" s="21" t="s">
        <v>99</v>
      </c>
      <c r="L544" s="21" t="s">
        <v>447</v>
      </c>
      <c r="M544" s="131" t="s">
        <v>291</v>
      </c>
      <c r="N544" s="249"/>
      <c r="P544" s="12"/>
    </row>
    <row r="545" spans="1:16">
      <c r="A545" s="51"/>
      <c r="B545" s="95"/>
      <c r="C545" s="337"/>
      <c r="D545" s="337"/>
      <c r="E545" s="337"/>
      <c r="F545" s="341"/>
      <c r="G545" s="337"/>
      <c r="H545" s="251"/>
      <c r="I545" s="337"/>
      <c r="J545" s="340"/>
      <c r="K545" s="21" t="s">
        <v>111</v>
      </c>
      <c r="L545" s="21" t="s">
        <v>363</v>
      </c>
      <c r="M545" s="131" t="s">
        <v>291</v>
      </c>
      <c r="N545" s="249"/>
      <c r="P545" s="12"/>
    </row>
    <row r="546" spans="1:16">
      <c r="A546" s="51"/>
      <c r="B546" s="95"/>
      <c r="C546" s="337"/>
      <c r="D546" s="337"/>
      <c r="E546" s="337"/>
      <c r="F546" s="341"/>
      <c r="G546" s="337"/>
      <c r="H546" s="252"/>
      <c r="I546" s="337"/>
      <c r="J546" s="340"/>
      <c r="K546" s="21" t="s">
        <v>101</v>
      </c>
      <c r="L546" s="21" t="s">
        <v>334</v>
      </c>
      <c r="M546" s="131" t="s">
        <v>288</v>
      </c>
      <c r="N546" s="249"/>
      <c r="P546" s="12"/>
    </row>
    <row r="547" spans="1:16" ht="16.5" customHeight="1">
      <c r="A547" s="51"/>
      <c r="B547" s="95"/>
      <c r="C547" s="337" t="s">
        <v>106</v>
      </c>
      <c r="D547" s="337" t="s">
        <v>106</v>
      </c>
      <c r="E547" s="337" t="s">
        <v>107</v>
      </c>
      <c r="F547" s="341" t="s">
        <v>108</v>
      </c>
      <c r="G547" s="337" t="s">
        <v>109</v>
      </c>
      <c r="H547" s="250" t="s">
        <v>448</v>
      </c>
      <c r="I547" s="337" t="s">
        <v>110</v>
      </c>
      <c r="J547" s="340" t="s">
        <v>451</v>
      </c>
      <c r="K547" s="21" t="s">
        <v>98</v>
      </c>
      <c r="L547" s="21" t="s">
        <v>334</v>
      </c>
      <c r="M547" s="131" t="s">
        <v>288</v>
      </c>
      <c r="N547" s="249" t="str">
        <f>IF(OR(M547="大",M548="大",M549="大",M550="大",M547="不明",M548="不明",M549="不明",M550="不明"),"大",IF(OR(M547="中",M548="中",M549="中",M550="中"),"中",IF(OR(M547="小",M548="小",M549="小",M550="小"),"小","無")))</f>
        <v>無</v>
      </c>
      <c r="P547" s="12"/>
    </row>
    <row r="548" spans="1:16">
      <c r="A548" s="51"/>
      <c r="B548" s="95"/>
      <c r="C548" s="337"/>
      <c r="D548" s="337"/>
      <c r="E548" s="337"/>
      <c r="F548" s="341"/>
      <c r="G548" s="337"/>
      <c r="H548" s="251"/>
      <c r="I548" s="337"/>
      <c r="J548" s="340"/>
      <c r="K548" s="21" t="s">
        <v>99</v>
      </c>
      <c r="L548" s="21" t="s">
        <v>334</v>
      </c>
      <c r="M548" s="131" t="s">
        <v>288</v>
      </c>
      <c r="N548" s="249"/>
      <c r="P548" s="12"/>
    </row>
    <row r="549" spans="1:16">
      <c r="A549" s="51"/>
      <c r="B549" s="95"/>
      <c r="C549" s="337"/>
      <c r="D549" s="337"/>
      <c r="E549" s="337"/>
      <c r="F549" s="341"/>
      <c r="G549" s="337"/>
      <c r="H549" s="251"/>
      <c r="I549" s="337"/>
      <c r="J549" s="340"/>
      <c r="K549" s="21" t="s">
        <v>111</v>
      </c>
      <c r="L549" s="21" t="s">
        <v>334</v>
      </c>
      <c r="M549" s="131" t="s">
        <v>288</v>
      </c>
      <c r="N549" s="249"/>
      <c r="P549" s="12"/>
    </row>
    <row r="550" spans="1:16">
      <c r="A550" s="51"/>
      <c r="B550" s="95"/>
      <c r="C550" s="337"/>
      <c r="D550" s="337"/>
      <c r="E550" s="337"/>
      <c r="F550" s="341"/>
      <c r="G550" s="337"/>
      <c r="H550" s="252"/>
      <c r="I550" s="337"/>
      <c r="J550" s="340"/>
      <c r="K550" s="21" t="s">
        <v>101</v>
      </c>
      <c r="L550" s="21" t="s">
        <v>334</v>
      </c>
      <c r="M550" s="131" t="s">
        <v>288</v>
      </c>
      <c r="N550" s="249"/>
      <c r="P550" s="12"/>
    </row>
    <row r="551" spans="1:16" ht="16.5" customHeight="1">
      <c r="A551" s="51"/>
      <c r="B551" s="95"/>
      <c r="C551" s="337" t="s">
        <v>106</v>
      </c>
      <c r="D551" s="337" t="s">
        <v>106</v>
      </c>
      <c r="E551" s="337" t="s">
        <v>107</v>
      </c>
      <c r="F551" s="341" t="s">
        <v>108</v>
      </c>
      <c r="G551" s="337" t="s">
        <v>109</v>
      </c>
      <c r="H551" s="338" t="s">
        <v>334</v>
      </c>
      <c r="I551" s="337" t="s">
        <v>110</v>
      </c>
      <c r="J551" s="340" t="s">
        <v>425</v>
      </c>
      <c r="K551" s="21" t="s">
        <v>98</v>
      </c>
      <c r="L551" s="21" t="s">
        <v>334</v>
      </c>
      <c r="M551" s="131" t="s">
        <v>288</v>
      </c>
      <c r="N551" s="249" t="str">
        <f>IF(OR(M551="大",M552="大",M553="大",M554="大",M551="不明",M552="不明",M553="不明",M554="不明"),"大",IF(OR(M551="中",M552="中",M553="中",M554="中"),"中",IF(OR(M551="小",M552="小",M553="小",M554="小"),"小","無")))</f>
        <v>無</v>
      </c>
    </row>
    <row r="552" spans="1:16">
      <c r="A552" s="51"/>
      <c r="B552" s="95"/>
      <c r="C552" s="337"/>
      <c r="D552" s="337"/>
      <c r="E552" s="337"/>
      <c r="F552" s="341"/>
      <c r="G552" s="337"/>
      <c r="H552" s="338"/>
      <c r="I552" s="337"/>
      <c r="J552" s="340"/>
      <c r="K552" s="21" t="s">
        <v>99</v>
      </c>
      <c r="L552" s="21" t="s">
        <v>334</v>
      </c>
      <c r="M552" s="131" t="s">
        <v>288</v>
      </c>
      <c r="N552" s="249"/>
    </row>
    <row r="553" spans="1:16">
      <c r="A553" s="51"/>
      <c r="B553" s="95"/>
      <c r="C553" s="337"/>
      <c r="D553" s="337"/>
      <c r="E553" s="337"/>
      <c r="F553" s="341"/>
      <c r="G553" s="337"/>
      <c r="H553" s="338"/>
      <c r="I553" s="337"/>
      <c r="J553" s="340"/>
      <c r="K553" s="21" t="s">
        <v>100</v>
      </c>
      <c r="L553" s="21" t="s">
        <v>334</v>
      </c>
      <c r="M553" s="131" t="s">
        <v>288</v>
      </c>
      <c r="N553" s="249"/>
    </row>
    <row r="554" spans="1:16">
      <c r="A554" s="51"/>
      <c r="B554" s="95"/>
      <c r="C554" s="337"/>
      <c r="D554" s="337"/>
      <c r="E554" s="337"/>
      <c r="F554" s="341"/>
      <c r="G554" s="337"/>
      <c r="H554" s="339"/>
      <c r="I554" s="337"/>
      <c r="J554" s="340"/>
      <c r="K554" s="21" t="s">
        <v>101</v>
      </c>
      <c r="L554" s="21" t="s">
        <v>334</v>
      </c>
      <c r="M554" s="131" t="s">
        <v>288</v>
      </c>
      <c r="N554" s="249"/>
    </row>
    <row r="555" spans="1:16">
      <c r="A555" s="51"/>
      <c r="M555" s="67"/>
      <c r="N555" s="67"/>
    </row>
    <row r="556" spans="1:16">
      <c r="A556" s="51"/>
      <c r="M556" s="107" t="s">
        <v>102</v>
      </c>
      <c r="N556" s="106" t="str">
        <f>IF(OR(N535="大",N539="大",N543="大",N547="大",N551="大"),"大",IF(OR(N535="中",N539="中",N543="中",N547="中",N551="中"),"中",IF(OR(N535="小",N539="小",N543="小",N547="小",N551="小"),"小","無")))</f>
        <v>中</v>
      </c>
    </row>
    <row r="557" spans="1:16">
      <c r="A557" s="51"/>
      <c r="B557" s="42"/>
      <c r="C557" s="54" t="s">
        <v>348</v>
      </c>
    </row>
    <row r="558" spans="1:16">
      <c r="A558" s="51"/>
      <c r="B558" s="95"/>
    </row>
    <row r="559" spans="1:16" ht="31.5">
      <c r="A559" s="51"/>
      <c r="B559" s="95"/>
      <c r="C559" s="60" t="s">
        <v>84</v>
      </c>
      <c r="D559" s="60" t="s">
        <v>85</v>
      </c>
      <c r="E559" s="62" t="s">
        <v>86</v>
      </c>
      <c r="F559" s="60" t="s">
        <v>87</v>
      </c>
      <c r="G559" s="60" t="s">
        <v>88</v>
      </c>
      <c r="H559" s="60" t="s">
        <v>277</v>
      </c>
      <c r="I559" s="60" t="s">
        <v>90</v>
      </c>
      <c r="J559" s="62" t="s">
        <v>104</v>
      </c>
      <c r="K559" s="319" t="s">
        <v>92</v>
      </c>
      <c r="L559" s="320"/>
      <c r="M559" s="59" t="s">
        <v>93</v>
      </c>
      <c r="N559" s="60" t="s">
        <v>94</v>
      </c>
    </row>
    <row r="560" spans="1:16" ht="16.5" customHeight="1">
      <c r="A560" s="51"/>
      <c r="B560" s="95"/>
      <c r="C560" s="261" t="s">
        <v>439</v>
      </c>
      <c r="D560" s="248" t="s">
        <v>113</v>
      </c>
      <c r="E560" s="337" t="s">
        <v>114</v>
      </c>
      <c r="F560" s="261" t="s">
        <v>439</v>
      </c>
      <c r="G560" s="337" t="s">
        <v>115</v>
      </c>
      <c r="H560" s="250" t="s">
        <v>334</v>
      </c>
      <c r="I560" s="337" t="s">
        <v>116</v>
      </c>
      <c r="J560" s="340" t="s">
        <v>425</v>
      </c>
      <c r="K560" s="21" t="s">
        <v>98</v>
      </c>
      <c r="L560" s="21" t="s">
        <v>334</v>
      </c>
      <c r="M560" s="131" t="s">
        <v>288</v>
      </c>
      <c r="N560" s="249" t="str">
        <f>IF(OR(M560="大",M561="大",M562="大",M563="大",M560="不明",M561="不明",M562="不明",M563="不明"),"大",IF(OR(M560="中",M561="中",M562="中",M563="中"),"中",IF(OR(M560="小",M561="小",M562="小",M563="小"),"小","無")))</f>
        <v>無</v>
      </c>
      <c r="P560" s="12"/>
    </row>
    <row r="561" spans="1:16">
      <c r="A561" s="51"/>
      <c r="B561" s="95"/>
      <c r="C561" s="261"/>
      <c r="D561" s="248"/>
      <c r="E561" s="337"/>
      <c r="F561" s="261"/>
      <c r="G561" s="337"/>
      <c r="H561" s="254"/>
      <c r="I561" s="337"/>
      <c r="J561" s="340"/>
      <c r="K561" s="21" t="s">
        <v>99</v>
      </c>
      <c r="L561" s="21" t="s">
        <v>334</v>
      </c>
      <c r="M561" s="131" t="s">
        <v>288</v>
      </c>
      <c r="N561" s="249"/>
      <c r="P561" s="12"/>
    </row>
    <row r="562" spans="1:16">
      <c r="A562" s="51"/>
      <c r="B562" s="95"/>
      <c r="C562" s="261"/>
      <c r="D562" s="248"/>
      <c r="E562" s="337"/>
      <c r="F562" s="261"/>
      <c r="G562" s="337"/>
      <c r="H562" s="254"/>
      <c r="I562" s="337"/>
      <c r="J562" s="340"/>
      <c r="K562" s="21" t="s">
        <v>111</v>
      </c>
      <c r="L562" s="21" t="s">
        <v>334</v>
      </c>
      <c r="M562" s="131" t="s">
        <v>288</v>
      </c>
      <c r="N562" s="249"/>
      <c r="P562" s="12"/>
    </row>
    <row r="563" spans="1:16">
      <c r="A563" s="51"/>
      <c r="B563" s="95"/>
      <c r="C563" s="261"/>
      <c r="D563" s="248"/>
      <c r="E563" s="337"/>
      <c r="F563" s="261"/>
      <c r="G563" s="337"/>
      <c r="H563" s="255"/>
      <c r="I563" s="337"/>
      <c r="J563" s="340"/>
      <c r="K563" s="21" t="s">
        <v>101</v>
      </c>
      <c r="L563" s="21" t="s">
        <v>334</v>
      </c>
      <c r="M563" s="131" t="s">
        <v>288</v>
      </c>
      <c r="N563" s="249"/>
      <c r="P563" s="12"/>
    </row>
    <row r="564" spans="1:16" ht="16.5" customHeight="1">
      <c r="A564" s="51"/>
      <c r="B564" s="95"/>
      <c r="C564" s="261" t="s">
        <v>439</v>
      </c>
      <c r="D564" s="248" t="s">
        <v>117</v>
      </c>
      <c r="E564" s="337" t="s">
        <v>114</v>
      </c>
      <c r="F564" s="261" t="s">
        <v>439</v>
      </c>
      <c r="G564" s="337" t="s">
        <v>118</v>
      </c>
      <c r="H564" s="250" t="s">
        <v>442</v>
      </c>
      <c r="I564" s="337" t="s">
        <v>116</v>
      </c>
      <c r="J564" s="340" t="s">
        <v>431</v>
      </c>
      <c r="K564" s="21" t="s">
        <v>98</v>
      </c>
      <c r="L564" s="21" t="s">
        <v>334</v>
      </c>
      <c r="M564" s="131" t="s">
        <v>288</v>
      </c>
      <c r="N564" s="249" t="str">
        <f>IF(OR(M564="大",M565="大",M566="大",M567="大",M564="不明",M565="不明",M566="不明",M567="不明"),"大",IF(OR(M564="中",M565="中",M566="中",M567="中"),"中",IF(OR(M564="小",M565="小",M566="小",M567="小"),"小","無")))</f>
        <v>小</v>
      </c>
      <c r="P564" s="12"/>
    </row>
    <row r="565" spans="1:16">
      <c r="A565" s="51"/>
      <c r="B565" s="95"/>
      <c r="C565" s="261"/>
      <c r="D565" s="248"/>
      <c r="E565" s="337"/>
      <c r="F565" s="261"/>
      <c r="G565" s="337"/>
      <c r="H565" s="251"/>
      <c r="I565" s="337"/>
      <c r="J565" s="340"/>
      <c r="K565" s="21" t="s">
        <v>99</v>
      </c>
      <c r="L565" s="112" t="s">
        <v>432</v>
      </c>
      <c r="M565" s="131" t="s">
        <v>314</v>
      </c>
      <c r="N565" s="249"/>
      <c r="P565" s="12"/>
    </row>
    <row r="566" spans="1:16">
      <c r="A566" s="51"/>
      <c r="B566" s="95"/>
      <c r="C566" s="261"/>
      <c r="D566" s="248"/>
      <c r="E566" s="337"/>
      <c r="F566" s="261"/>
      <c r="G566" s="337"/>
      <c r="H566" s="251"/>
      <c r="I566" s="337"/>
      <c r="J566" s="340"/>
      <c r="K566" s="21" t="s">
        <v>111</v>
      </c>
      <c r="L566" s="21" t="s">
        <v>334</v>
      </c>
      <c r="M566" s="131" t="s">
        <v>288</v>
      </c>
      <c r="N566" s="249"/>
      <c r="P566" s="12"/>
    </row>
    <row r="567" spans="1:16">
      <c r="A567" s="51"/>
      <c r="B567" s="95"/>
      <c r="C567" s="261"/>
      <c r="D567" s="248"/>
      <c r="E567" s="337"/>
      <c r="F567" s="261"/>
      <c r="G567" s="337"/>
      <c r="H567" s="252"/>
      <c r="I567" s="337"/>
      <c r="J567" s="340"/>
      <c r="K567" s="21" t="s">
        <v>101</v>
      </c>
      <c r="L567" s="21" t="s">
        <v>334</v>
      </c>
      <c r="M567" s="131" t="s">
        <v>288</v>
      </c>
      <c r="N567" s="249"/>
      <c r="P567" s="12"/>
    </row>
    <row r="568" spans="1:16" ht="16.5" customHeight="1">
      <c r="A568" s="51"/>
      <c r="B568" s="95"/>
      <c r="C568" s="261" t="s">
        <v>439</v>
      </c>
      <c r="D568" s="248" t="s">
        <v>117</v>
      </c>
      <c r="E568" s="337" t="s">
        <v>114</v>
      </c>
      <c r="F568" s="261" t="s">
        <v>439</v>
      </c>
      <c r="G568" s="337" t="s">
        <v>118</v>
      </c>
      <c r="H568" s="250" t="s">
        <v>427</v>
      </c>
      <c r="I568" s="337" t="s">
        <v>116</v>
      </c>
      <c r="J568" s="340" t="s">
        <v>452</v>
      </c>
      <c r="K568" s="21" t="s">
        <v>98</v>
      </c>
      <c r="L568" s="21" t="s">
        <v>334</v>
      </c>
      <c r="M568" s="131" t="s">
        <v>288</v>
      </c>
      <c r="N568" s="249" t="str">
        <f>IF(OR(M568="大",M569="大",M570="大",M571="大",M568="不明",M569="不明",M570="不明",M571="不明"),"大",IF(OR(M568="中",M569="中",M570="中",M571="中"),"中",IF(OR(M568="小",M569="小",M570="小",M571="小"),"小","無")))</f>
        <v>中</v>
      </c>
      <c r="P568" s="12"/>
    </row>
    <row r="569" spans="1:16">
      <c r="A569" s="51"/>
      <c r="B569" s="95"/>
      <c r="C569" s="261"/>
      <c r="D569" s="248"/>
      <c r="E569" s="337"/>
      <c r="F569" s="261"/>
      <c r="G569" s="337"/>
      <c r="H569" s="251"/>
      <c r="I569" s="337"/>
      <c r="J569" s="340"/>
      <c r="K569" s="21" t="s">
        <v>99</v>
      </c>
      <c r="L569" s="112" t="s">
        <v>338</v>
      </c>
      <c r="M569" s="131" t="s">
        <v>314</v>
      </c>
      <c r="N569" s="249"/>
      <c r="P569" s="12"/>
    </row>
    <row r="570" spans="1:16">
      <c r="A570" s="51"/>
      <c r="B570" s="95"/>
      <c r="C570" s="261"/>
      <c r="D570" s="248"/>
      <c r="E570" s="337"/>
      <c r="F570" s="261"/>
      <c r="G570" s="337"/>
      <c r="H570" s="251"/>
      <c r="I570" s="337"/>
      <c r="J570" s="340"/>
      <c r="K570" s="21" t="s">
        <v>111</v>
      </c>
      <c r="L570" s="21" t="s">
        <v>340</v>
      </c>
      <c r="M570" s="131" t="s">
        <v>291</v>
      </c>
      <c r="N570" s="249"/>
      <c r="P570" s="12"/>
    </row>
    <row r="571" spans="1:16">
      <c r="A571" s="51"/>
      <c r="B571" s="95"/>
      <c r="C571" s="261"/>
      <c r="D571" s="248"/>
      <c r="E571" s="337"/>
      <c r="F571" s="261"/>
      <c r="G571" s="337"/>
      <c r="H571" s="252"/>
      <c r="I571" s="337"/>
      <c r="J571" s="340"/>
      <c r="K571" s="21" t="s">
        <v>101</v>
      </c>
      <c r="L571" s="21" t="s">
        <v>334</v>
      </c>
      <c r="M571" s="131" t="s">
        <v>288</v>
      </c>
      <c r="N571" s="249"/>
      <c r="P571" s="12"/>
    </row>
    <row r="572" spans="1:16" ht="16.5" customHeight="1">
      <c r="A572" s="51"/>
      <c r="B572" s="95"/>
      <c r="C572" s="261" t="s">
        <v>439</v>
      </c>
      <c r="D572" s="248" t="s">
        <v>117</v>
      </c>
      <c r="E572" s="337" t="s">
        <v>114</v>
      </c>
      <c r="F572" s="261" t="s">
        <v>439</v>
      </c>
      <c r="G572" s="337" t="s">
        <v>118</v>
      </c>
      <c r="H572" s="250" t="s">
        <v>448</v>
      </c>
      <c r="I572" s="337" t="s">
        <v>116</v>
      </c>
      <c r="J572" s="340" t="s">
        <v>453</v>
      </c>
      <c r="K572" s="21" t="s">
        <v>98</v>
      </c>
      <c r="L572" s="21" t="s">
        <v>334</v>
      </c>
      <c r="M572" s="131" t="s">
        <v>288</v>
      </c>
      <c r="N572" s="249" t="str">
        <f>IF(OR(M572="大",M573="大",M574="大",M575="大",M572="不明",M573="不明",M574="不明",M575="不明"),"大",IF(OR(M572="中",M573="中",M574="中",M575="中"),"中",IF(OR(M572="小",M573="小",M574="小",M575="小"),"小","無")))</f>
        <v>無</v>
      </c>
      <c r="P572" s="12"/>
    </row>
    <row r="573" spans="1:16">
      <c r="A573" s="51"/>
      <c r="B573" s="95"/>
      <c r="C573" s="261"/>
      <c r="D573" s="248"/>
      <c r="E573" s="337"/>
      <c r="F573" s="261"/>
      <c r="G573" s="337"/>
      <c r="H573" s="251"/>
      <c r="I573" s="337"/>
      <c r="J573" s="340"/>
      <c r="K573" s="21" t="s">
        <v>99</v>
      </c>
      <c r="L573" s="21" t="s">
        <v>334</v>
      </c>
      <c r="M573" s="131" t="s">
        <v>288</v>
      </c>
      <c r="N573" s="249"/>
      <c r="P573" s="12"/>
    </row>
    <row r="574" spans="1:16">
      <c r="A574" s="51"/>
      <c r="B574" s="95"/>
      <c r="C574" s="261"/>
      <c r="D574" s="248"/>
      <c r="E574" s="337"/>
      <c r="F574" s="261"/>
      <c r="G574" s="337"/>
      <c r="H574" s="251"/>
      <c r="I574" s="337"/>
      <c r="J574" s="340"/>
      <c r="K574" s="21" t="s">
        <v>111</v>
      </c>
      <c r="L574" s="21" t="s">
        <v>334</v>
      </c>
      <c r="M574" s="131" t="s">
        <v>288</v>
      </c>
      <c r="N574" s="249"/>
      <c r="P574" s="12"/>
    </row>
    <row r="575" spans="1:16">
      <c r="A575" s="51"/>
      <c r="B575" s="95"/>
      <c r="C575" s="261"/>
      <c r="D575" s="248"/>
      <c r="E575" s="337"/>
      <c r="F575" s="261"/>
      <c r="G575" s="337"/>
      <c r="H575" s="252"/>
      <c r="I575" s="337"/>
      <c r="J575" s="340"/>
      <c r="K575" s="21" t="s">
        <v>101</v>
      </c>
      <c r="L575" s="21" t="s">
        <v>334</v>
      </c>
      <c r="M575" s="131" t="s">
        <v>288</v>
      </c>
      <c r="N575" s="249"/>
      <c r="P575" s="12"/>
    </row>
    <row r="576" spans="1:16" ht="16.5" customHeight="1">
      <c r="A576" s="51"/>
      <c r="B576" s="95"/>
      <c r="C576" s="261" t="s">
        <v>439</v>
      </c>
      <c r="D576" s="248" t="s">
        <v>117</v>
      </c>
      <c r="E576" s="337" t="s">
        <v>114</v>
      </c>
      <c r="F576" s="261" t="s">
        <v>439</v>
      </c>
      <c r="G576" s="337" t="s">
        <v>118</v>
      </c>
      <c r="H576" s="338" t="s">
        <v>334</v>
      </c>
      <c r="I576" s="337" t="s">
        <v>116</v>
      </c>
      <c r="J576" s="340" t="s">
        <v>425</v>
      </c>
      <c r="K576" s="21" t="s">
        <v>98</v>
      </c>
      <c r="L576" s="21" t="s">
        <v>334</v>
      </c>
      <c r="M576" s="131" t="s">
        <v>288</v>
      </c>
      <c r="N576" s="249" t="str">
        <f>IF(OR(M576="大",M577="大",M578="大",M579="大",M576="不明",M577="不明",M578="不明",M579="不明"),"大",IF(OR(M576="中",M577="中",M578="中",M579="中"),"中",IF(OR(M576="小",M577="小",M578="小",M579="小"),"小","無")))</f>
        <v>無</v>
      </c>
    </row>
    <row r="577" spans="1:14">
      <c r="A577" s="51"/>
      <c r="B577" s="95"/>
      <c r="C577" s="261"/>
      <c r="D577" s="248"/>
      <c r="E577" s="337"/>
      <c r="F577" s="261"/>
      <c r="G577" s="337"/>
      <c r="H577" s="338"/>
      <c r="I577" s="337"/>
      <c r="J577" s="340"/>
      <c r="K577" s="21" t="s">
        <v>99</v>
      </c>
      <c r="L577" s="21" t="s">
        <v>334</v>
      </c>
      <c r="M577" s="131" t="s">
        <v>288</v>
      </c>
      <c r="N577" s="249"/>
    </row>
    <row r="578" spans="1:14">
      <c r="A578" s="51"/>
      <c r="B578" s="95"/>
      <c r="C578" s="261"/>
      <c r="D578" s="248"/>
      <c r="E578" s="337"/>
      <c r="F578" s="261"/>
      <c r="G578" s="337"/>
      <c r="H578" s="338"/>
      <c r="I578" s="337"/>
      <c r="J578" s="340"/>
      <c r="K578" s="21" t="s">
        <v>100</v>
      </c>
      <c r="L578" s="21" t="s">
        <v>334</v>
      </c>
      <c r="M578" s="131" t="s">
        <v>288</v>
      </c>
      <c r="N578" s="249"/>
    </row>
    <row r="579" spans="1:14">
      <c r="A579" s="51"/>
      <c r="B579" s="95"/>
      <c r="C579" s="261"/>
      <c r="D579" s="248"/>
      <c r="E579" s="337"/>
      <c r="F579" s="261"/>
      <c r="G579" s="337"/>
      <c r="H579" s="339"/>
      <c r="I579" s="337"/>
      <c r="J579" s="340"/>
      <c r="K579" s="21" t="s">
        <v>101</v>
      </c>
      <c r="L579" s="21" t="s">
        <v>334</v>
      </c>
      <c r="M579" s="131" t="s">
        <v>288</v>
      </c>
      <c r="N579" s="249"/>
    </row>
    <row r="580" spans="1:14">
      <c r="M580" s="67"/>
      <c r="N580" s="67"/>
    </row>
    <row r="581" spans="1:14">
      <c r="M581" s="107" t="s">
        <v>102</v>
      </c>
      <c r="N581" s="106" t="str">
        <f>IF(OR(N560="大",N564="大",N568="大",N572="大",N576="大"),"大",IF(OR(N560="中",N564="中",N568="中",N572="中",N576="中"),"中",IF(OR(N560="小",N564="小",N568="小",N572="小",N576="小"),"小","無")))</f>
        <v>中</v>
      </c>
    </row>
  </sheetData>
  <mergeCells count="966">
    <mergeCell ref="J244:J247"/>
    <mergeCell ref="N244:N247"/>
    <mergeCell ref="I240:I243"/>
    <mergeCell ref="J240:J243"/>
    <mergeCell ref="N240:N243"/>
    <mergeCell ref="C244:C247"/>
    <mergeCell ref="D244:D247"/>
    <mergeCell ref="E244:E247"/>
    <mergeCell ref="F244:F247"/>
    <mergeCell ref="G244:G247"/>
    <mergeCell ref="H244:H247"/>
    <mergeCell ref="I244:I247"/>
    <mergeCell ref="C240:C243"/>
    <mergeCell ref="D240:D243"/>
    <mergeCell ref="E240:E243"/>
    <mergeCell ref="F240:F243"/>
    <mergeCell ref="G240:G243"/>
    <mergeCell ref="H240:H243"/>
    <mergeCell ref="C236:C239"/>
    <mergeCell ref="D236:D239"/>
    <mergeCell ref="E236:E239"/>
    <mergeCell ref="F236:F239"/>
    <mergeCell ref="G236:G239"/>
    <mergeCell ref="H236:H239"/>
    <mergeCell ref="I236:I239"/>
    <mergeCell ref="J236:J239"/>
    <mergeCell ref="N236:N239"/>
    <mergeCell ref="C232:C235"/>
    <mergeCell ref="D232:D235"/>
    <mergeCell ref="E232:E235"/>
    <mergeCell ref="F232:F235"/>
    <mergeCell ref="G232:G235"/>
    <mergeCell ref="H232:H235"/>
    <mergeCell ref="I232:I235"/>
    <mergeCell ref="J232:J235"/>
    <mergeCell ref="N232:N235"/>
    <mergeCell ref="I219:I222"/>
    <mergeCell ref="J219:J222"/>
    <mergeCell ref="N219:N222"/>
    <mergeCell ref="C228:C231"/>
    <mergeCell ref="D228:D231"/>
    <mergeCell ref="E228:E231"/>
    <mergeCell ref="F228:F231"/>
    <mergeCell ref="G228:G231"/>
    <mergeCell ref="H228:H231"/>
    <mergeCell ref="I228:I231"/>
    <mergeCell ref="C219:C222"/>
    <mergeCell ref="D219:D222"/>
    <mergeCell ref="E219:E222"/>
    <mergeCell ref="F219:F222"/>
    <mergeCell ref="G219:G222"/>
    <mergeCell ref="H219:H222"/>
    <mergeCell ref="J228:J231"/>
    <mergeCell ref="N228:N231"/>
    <mergeCell ref="K227:L227"/>
    <mergeCell ref="C215:C218"/>
    <mergeCell ref="D215:D218"/>
    <mergeCell ref="E215:E218"/>
    <mergeCell ref="F215:F218"/>
    <mergeCell ref="G215:G218"/>
    <mergeCell ref="H215:H218"/>
    <mergeCell ref="I215:I218"/>
    <mergeCell ref="J215:J218"/>
    <mergeCell ref="N215:N218"/>
    <mergeCell ref="C211:C214"/>
    <mergeCell ref="D211:D214"/>
    <mergeCell ref="E211:E214"/>
    <mergeCell ref="F211:F214"/>
    <mergeCell ref="G211:G214"/>
    <mergeCell ref="H211:H214"/>
    <mergeCell ref="I211:I214"/>
    <mergeCell ref="J211:J214"/>
    <mergeCell ref="N211:N214"/>
    <mergeCell ref="I203:I206"/>
    <mergeCell ref="J203:J206"/>
    <mergeCell ref="N203:N206"/>
    <mergeCell ref="C207:C210"/>
    <mergeCell ref="D207:D210"/>
    <mergeCell ref="E207:E210"/>
    <mergeCell ref="F207:F210"/>
    <mergeCell ref="G207:G210"/>
    <mergeCell ref="H207:H210"/>
    <mergeCell ref="I207:I210"/>
    <mergeCell ref="C203:C206"/>
    <mergeCell ref="D203:D206"/>
    <mergeCell ref="E203:E206"/>
    <mergeCell ref="F203:F206"/>
    <mergeCell ref="G203:G206"/>
    <mergeCell ref="H203:H206"/>
    <mergeCell ref="J207:J210"/>
    <mergeCell ref="N207:N210"/>
    <mergeCell ref="C194:C197"/>
    <mergeCell ref="D194:D197"/>
    <mergeCell ref="E194:E197"/>
    <mergeCell ref="F194:F197"/>
    <mergeCell ref="G194:G197"/>
    <mergeCell ref="H194:H197"/>
    <mergeCell ref="I194:I197"/>
    <mergeCell ref="J194:J197"/>
    <mergeCell ref="N194:N197"/>
    <mergeCell ref="C190:C193"/>
    <mergeCell ref="D190:D193"/>
    <mergeCell ref="E190:E193"/>
    <mergeCell ref="F190:F193"/>
    <mergeCell ref="G190:G193"/>
    <mergeCell ref="H190:H193"/>
    <mergeCell ref="I190:I193"/>
    <mergeCell ref="J190:J193"/>
    <mergeCell ref="N190:N193"/>
    <mergeCell ref="I182:I185"/>
    <mergeCell ref="J182:J185"/>
    <mergeCell ref="N182:N185"/>
    <mergeCell ref="C186:C189"/>
    <mergeCell ref="D186:D189"/>
    <mergeCell ref="E186:E189"/>
    <mergeCell ref="F186:F189"/>
    <mergeCell ref="G186:G189"/>
    <mergeCell ref="H186:H189"/>
    <mergeCell ref="I186:I189"/>
    <mergeCell ref="C182:C185"/>
    <mergeCell ref="D182:D185"/>
    <mergeCell ref="E182:E185"/>
    <mergeCell ref="F182:F185"/>
    <mergeCell ref="G182:G185"/>
    <mergeCell ref="H182:H185"/>
    <mergeCell ref="J186:J189"/>
    <mergeCell ref="N186:N189"/>
    <mergeCell ref="C178:C181"/>
    <mergeCell ref="D178:D181"/>
    <mergeCell ref="E178:E181"/>
    <mergeCell ref="F178:F181"/>
    <mergeCell ref="G178:G181"/>
    <mergeCell ref="H178:H181"/>
    <mergeCell ref="I178:I181"/>
    <mergeCell ref="J178:J181"/>
    <mergeCell ref="N178:N181"/>
    <mergeCell ref="C161:C164"/>
    <mergeCell ref="D161:D164"/>
    <mergeCell ref="E161:E164"/>
    <mergeCell ref="F161:F164"/>
    <mergeCell ref="G161:G164"/>
    <mergeCell ref="H161:H164"/>
    <mergeCell ref="I161:I164"/>
    <mergeCell ref="J161:J164"/>
    <mergeCell ref="N161:N164"/>
    <mergeCell ref="I153:I156"/>
    <mergeCell ref="J153:J156"/>
    <mergeCell ref="N153:N156"/>
    <mergeCell ref="C157:C160"/>
    <mergeCell ref="D157:D160"/>
    <mergeCell ref="E157:E160"/>
    <mergeCell ref="F157:F160"/>
    <mergeCell ref="G157:G160"/>
    <mergeCell ref="H157:H160"/>
    <mergeCell ref="I157:I160"/>
    <mergeCell ref="C153:C156"/>
    <mergeCell ref="D153:D156"/>
    <mergeCell ref="E153:E156"/>
    <mergeCell ref="F153:F156"/>
    <mergeCell ref="G153:G156"/>
    <mergeCell ref="H153:H156"/>
    <mergeCell ref="J157:J160"/>
    <mergeCell ref="N157:N160"/>
    <mergeCell ref="C149:C152"/>
    <mergeCell ref="D149:D152"/>
    <mergeCell ref="E149:E152"/>
    <mergeCell ref="F149:F152"/>
    <mergeCell ref="G149:G152"/>
    <mergeCell ref="H149:H152"/>
    <mergeCell ref="I149:I152"/>
    <mergeCell ref="J149:J152"/>
    <mergeCell ref="N149:N152"/>
    <mergeCell ref="C145:C148"/>
    <mergeCell ref="D145:D148"/>
    <mergeCell ref="E145:E148"/>
    <mergeCell ref="F145:F148"/>
    <mergeCell ref="G145:G148"/>
    <mergeCell ref="H145:H148"/>
    <mergeCell ref="I145:I148"/>
    <mergeCell ref="J145:J148"/>
    <mergeCell ref="N145:N148"/>
    <mergeCell ref="I132:I135"/>
    <mergeCell ref="J132:J135"/>
    <mergeCell ref="N132:N135"/>
    <mergeCell ref="C136:C139"/>
    <mergeCell ref="D136:D139"/>
    <mergeCell ref="E136:E139"/>
    <mergeCell ref="F136:F139"/>
    <mergeCell ref="G136:G139"/>
    <mergeCell ref="H136:H139"/>
    <mergeCell ref="I136:I139"/>
    <mergeCell ref="C132:C135"/>
    <mergeCell ref="D132:D135"/>
    <mergeCell ref="E132:E135"/>
    <mergeCell ref="F132:F135"/>
    <mergeCell ref="G132:G135"/>
    <mergeCell ref="H132:H135"/>
    <mergeCell ref="J136:J139"/>
    <mergeCell ref="N136:N139"/>
    <mergeCell ref="C128:C131"/>
    <mergeCell ref="D128:D131"/>
    <mergeCell ref="E128:E131"/>
    <mergeCell ref="F128:F131"/>
    <mergeCell ref="G128:G131"/>
    <mergeCell ref="H128:H131"/>
    <mergeCell ref="I128:I131"/>
    <mergeCell ref="J128:J131"/>
    <mergeCell ref="N128:N131"/>
    <mergeCell ref="C124:C127"/>
    <mergeCell ref="D124:D127"/>
    <mergeCell ref="E124:E127"/>
    <mergeCell ref="F124:F127"/>
    <mergeCell ref="G124:G127"/>
    <mergeCell ref="H124:H127"/>
    <mergeCell ref="I124:I127"/>
    <mergeCell ref="J124:J127"/>
    <mergeCell ref="N124:N127"/>
    <mergeCell ref="N111:N114"/>
    <mergeCell ref="C120:C123"/>
    <mergeCell ref="D120:D123"/>
    <mergeCell ref="E120:E123"/>
    <mergeCell ref="F120:F123"/>
    <mergeCell ref="G120:G123"/>
    <mergeCell ref="H120:H123"/>
    <mergeCell ref="I120:I123"/>
    <mergeCell ref="C111:C114"/>
    <mergeCell ref="D111:D114"/>
    <mergeCell ref="E111:E114"/>
    <mergeCell ref="F111:F114"/>
    <mergeCell ref="G111:G114"/>
    <mergeCell ref="H111:H114"/>
    <mergeCell ref="J120:J123"/>
    <mergeCell ref="N120:N123"/>
    <mergeCell ref="C107:C110"/>
    <mergeCell ref="D107:D110"/>
    <mergeCell ref="E107:E110"/>
    <mergeCell ref="F107:F110"/>
    <mergeCell ref="G107:G110"/>
    <mergeCell ref="H107:H110"/>
    <mergeCell ref="I107:I110"/>
    <mergeCell ref="J107:J110"/>
    <mergeCell ref="I111:I114"/>
    <mergeCell ref="J111:J114"/>
    <mergeCell ref="C103:C106"/>
    <mergeCell ref="D103:D106"/>
    <mergeCell ref="E103:E106"/>
    <mergeCell ref="F103:F106"/>
    <mergeCell ref="G103:G106"/>
    <mergeCell ref="H103:H106"/>
    <mergeCell ref="I103:I106"/>
    <mergeCell ref="J103:J106"/>
    <mergeCell ref="N103:N106"/>
    <mergeCell ref="I95:I98"/>
    <mergeCell ref="J95:J98"/>
    <mergeCell ref="N95:N98"/>
    <mergeCell ref="C99:C102"/>
    <mergeCell ref="D99:D102"/>
    <mergeCell ref="E99:E102"/>
    <mergeCell ref="F99:F102"/>
    <mergeCell ref="G99:G102"/>
    <mergeCell ref="H99:H102"/>
    <mergeCell ref="I99:I102"/>
    <mergeCell ref="C95:C98"/>
    <mergeCell ref="D95:D98"/>
    <mergeCell ref="E95:E98"/>
    <mergeCell ref="F95:F98"/>
    <mergeCell ref="G95:G98"/>
    <mergeCell ref="H95:H98"/>
    <mergeCell ref="J99:J102"/>
    <mergeCell ref="N99:N102"/>
    <mergeCell ref="C78:C81"/>
    <mergeCell ref="D78:D81"/>
    <mergeCell ref="E78:E81"/>
    <mergeCell ref="F78:F81"/>
    <mergeCell ref="G78:G81"/>
    <mergeCell ref="H78:H81"/>
    <mergeCell ref="I78:I81"/>
    <mergeCell ref="J78:J81"/>
    <mergeCell ref="N78:N81"/>
    <mergeCell ref="C74:C77"/>
    <mergeCell ref="D74:D77"/>
    <mergeCell ref="E74:E77"/>
    <mergeCell ref="F74:F77"/>
    <mergeCell ref="G74:G77"/>
    <mergeCell ref="H74:H77"/>
    <mergeCell ref="I74:I77"/>
    <mergeCell ref="J74:J77"/>
    <mergeCell ref="N74:N77"/>
    <mergeCell ref="I66:I69"/>
    <mergeCell ref="J66:J69"/>
    <mergeCell ref="N66:N69"/>
    <mergeCell ref="C70:C73"/>
    <mergeCell ref="D70:D73"/>
    <mergeCell ref="E70:E73"/>
    <mergeCell ref="F70:F73"/>
    <mergeCell ref="G70:G73"/>
    <mergeCell ref="H70:H73"/>
    <mergeCell ref="I70:I73"/>
    <mergeCell ref="C66:C69"/>
    <mergeCell ref="D66:D69"/>
    <mergeCell ref="E66:E69"/>
    <mergeCell ref="F66:F69"/>
    <mergeCell ref="G66:G69"/>
    <mergeCell ref="H66:H69"/>
    <mergeCell ref="J70:J73"/>
    <mergeCell ref="N70:N73"/>
    <mergeCell ref="C62:C65"/>
    <mergeCell ref="D62:D65"/>
    <mergeCell ref="E62:E65"/>
    <mergeCell ref="F62:F65"/>
    <mergeCell ref="G62:G65"/>
    <mergeCell ref="H62:H65"/>
    <mergeCell ref="I62:I65"/>
    <mergeCell ref="J62:J65"/>
    <mergeCell ref="N62:N65"/>
    <mergeCell ref="C53:C56"/>
    <mergeCell ref="D53:D56"/>
    <mergeCell ref="E53:E56"/>
    <mergeCell ref="F53:F56"/>
    <mergeCell ref="G53:G56"/>
    <mergeCell ref="H53:H56"/>
    <mergeCell ref="I53:I56"/>
    <mergeCell ref="J53:J56"/>
    <mergeCell ref="N53:N56"/>
    <mergeCell ref="I45:I48"/>
    <mergeCell ref="J45:J48"/>
    <mergeCell ref="N45:N48"/>
    <mergeCell ref="C49:C52"/>
    <mergeCell ref="D49:D52"/>
    <mergeCell ref="E49:E52"/>
    <mergeCell ref="F49:F52"/>
    <mergeCell ref="G49:G52"/>
    <mergeCell ref="H49:H52"/>
    <mergeCell ref="I49:I52"/>
    <mergeCell ref="C45:C48"/>
    <mergeCell ref="D45:D48"/>
    <mergeCell ref="E45:E48"/>
    <mergeCell ref="F45:F48"/>
    <mergeCell ref="G45:G48"/>
    <mergeCell ref="H45:H48"/>
    <mergeCell ref="J49:J52"/>
    <mergeCell ref="N49:N52"/>
    <mergeCell ref="C41:C44"/>
    <mergeCell ref="D41:D44"/>
    <mergeCell ref="E41:E44"/>
    <mergeCell ref="F41:F44"/>
    <mergeCell ref="G41:G44"/>
    <mergeCell ref="H41:H44"/>
    <mergeCell ref="I41:I44"/>
    <mergeCell ref="J41:J44"/>
    <mergeCell ref="N41:N44"/>
    <mergeCell ref="I28:I31"/>
    <mergeCell ref="J28:J31"/>
    <mergeCell ref="N28:N31"/>
    <mergeCell ref="C37:C40"/>
    <mergeCell ref="D37:D40"/>
    <mergeCell ref="E37:E40"/>
    <mergeCell ref="F37:F40"/>
    <mergeCell ref="G37:G40"/>
    <mergeCell ref="H37:H40"/>
    <mergeCell ref="I37:I40"/>
    <mergeCell ref="J37:J40"/>
    <mergeCell ref="N37:N40"/>
    <mergeCell ref="N20:N23"/>
    <mergeCell ref="C24:C27"/>
    <mergeCell ref="D24:D27"/>
    <mergeCell ref="E24:E27"/>
    <mergeCell ref="F24:F27"/>
    <mergeCell ref="G24:G27"/>
    <mergeCell ref="H24:H27"/>
    <mergeCell ref="I24:I27"/>
    <mergeCell ref="C20:C23"/>
    <mergeCell ref="D20:D23"/>
    <mergeCell ref="E20:E23"/>
    <mergeCell ref="F20:F23"/>
    <mergeCell ref="G20:G23"/>
    <mergeCell ref="H20:H23"/>
    <mergeCell ref="J24:J27"/>
    <mergeCell ref="N24:N27"/>
    <mergeCell ref="N12:N15"/>
    <mergeCell ref="C16:C19"/>
    <mergeCell ref="D16:D19"/>
    <mergeCell ref="E16:E19"/>
    <mergeCell ref="F16:F19"/>
    <mergeCell ref="G16:G19"/>
    <mergeCell ref="H16:H19"/>
    <mergeCell ref="I16:I19"/>
    <mergeCell ref="J16:J19"/>
    <mergeCell ref="N16:N19"/>
    <mergeCell ref="K202:L202"/>
    <mergeCell ref="K177:L177"/>
    <mergeCell ref="K144:L144"/>
    <mergeCell ref="K119:L119"/>
    <mergeCell ref="K94:L94"/>
    <mergeCell ref="K61:L61"/>
    <mergeCell ref="K36:L36"/>
    <mergeCell ref="K11:L11"/>
    <mergeCell ref="C12:C15"/>
    <mergeCell ref="D12:D15"/>
    <mergeCell ref="E12:E15"/>
    <mergeCell ref="F12:F15"/>
    <mergeCell ref="G12:G15"/>
    <mergeCell ref="H12:H15"/>
    <mergeCell ref="I12:I15"/>
    <mergeCell ref="J12:J15"/>
    <mergeCell ref="I20:I23"/>
    <mergeCell ref="J20:J23"/>
    <mergeCell ref="C28:C31"/>
    <mergeCell ref="D28:D31"/>
    <mergeCell ref="E28:E31"/>
    <mergeCell ref="F28:F31"/>
    <mergeCell ref="G28:G31"/>
    <mergeCell ref="H28:H31"/>
    <mergeCell ref="K509:L509"/>
    <mergeCell ref="C510:C513"/>
    <mergeCell ref="D510:D513"/>
    <mergeCell ref="E510:E513"/>
    <mergeCell ref="F510:F513"/>
    <mergeCell ref="G510:G513"/>
    <mergeCell ref="H510:H513"/>
    <mergeCell ref="I510:I513"/>
    <mergeCell ref="J510:J513"/>
    <mergeCell ref="N510:N513"/>
    <mergeCell ref="C514:C517"/>
    <mergeCell ref="D514:D517"/>
    <mergeCell ref="E514:E517"/>
    <mergeCell ref="F514:F517"/>
    <mergeCell ref="G514:G517"/>
    <mergeCell ref="H514:H517"/>
    <mergeCell ref="I514:I517"/>
    <mergeCell ref="J514:J517"/>
    <mergeCell ref="N514:N517"/>
    <mergeCell ref="C518:C521"/>
    <mergeCell ref="D518:D521"/>
    <mergeCell ref="E518:E521"/>
    <mergeCell ref="F518:F521"/>
    <mergeCell ref="G518:G521"/>
    <mergeCell ref="H518:H521"/>
    <mergeCell ref="I518:I521"/>
    <mergeCell ref="J518:J521"/>
    <mergeCell ref="N518:N521"/>
    <mergeCell ref="C522:C525"/>
    <mergeCell ref="D522:D525"/>
    <mergeCell ref="E522:E525"/>
    <mergeCell ref="F522:F525"/>
    <mergeCell ref="G522:G525"/>
    <mergeCell ref="H522:H525"/>
    <mergeCell ref="I522:I525"/>
    <mergeCell ref="J522:J525"/>
    <mergeCell ref="N522:N525"/>
    <mergeCell ref="C526:C529"/>
    <mergeCell ref="D526:D529"/>
    <mergeCell ref="E526:E529"/>
    <mergeCell ref="F526:F529"/>
    <mergeCell ref="G526:G529"/>
    <mergeCell ref="H526:H529"/>
    <mergeCell ref="I526:I529"/>
    <mergeCell ref="J526:J529"/>
    <mergeCell ref="N526:N529"/>
    <mergeCell ref="K534:L534"/>
    <mergeCell ref="C535:C538"/>
    <mergeCell ref="D535:D538"/>
    <mergeCell ref="E535:E538"/>
    <mergeCell ref="F535:F538"/>
    <mergeCell ref="G535:G538"/>
    <mergeCell ref="H535:H538"/>
    <mergeCell ref="I535:I538"/>
    <mergeCell ref="J535:J538"/>
    <mergeCell ref="N535:N538"/>
    <mergeCell ref="C539:C542"/>
    <mergeCell ref="D539:D542"/>
    <mergeCell ref="E539:E542"/>
    <mergeCell ref="F539:F542"/>
    <mergeCell ref="G539:G542"/>
    <mergeCell ref="H539:H542"/>
    <mergeCell ref="I539:I542"/>
    <mergeCell ref="J539:J542"/>
    <mergeCell ref="N539:N542"/>
    <mergeCell ref="C543:C546"/>
    <mergeCell ref="D543:D546"/>
    <mergeCell ref="E543:E546"/>
    <mergeCell ref="F543:F546"/>
    <mergeCell ref="G543:G546"/>
    <mergeCell ref="H543:H546"/>
    <mergeCell ref="I543:I546"/>
    <mergeCell ref="J543:J546"/>
    <mergeCell ref="N543:N546"/>
    <mergeCell ref="C547:C550"/>
    <mergeCell ref="D547:D550"/>
    <mergeCell ref="E547:E550"/>
    <mergeCell ref="F547:F550"/>
    <mergeCell ref="G547:G550"/>
    <mergeCell ref="H547:H550"/>
    <mergeCell ref="I547:I550"/>
    <mergeCell ref="J547:J550"/>
    <mergeCell ref="N547:N550"/>
    <mergeCell ref="C551:C554"/>
    <mergeCell ref="D551:D554"/>
    <mergeCell ref="E551:E554"/>
    <mergeCell ref="F551:F554"/>
    <mergeCell ref="G551:G554"/>
    <mergeCell ref="H551:H554"/>
    <mergeCell ref="I551:I554"/>
    <mergeCell ref="J551:J554"/>
    <mergeCell ref="N551:N554"/>
    <mergeCell ref="K559:L559"/>
    <mergeCell ref="C560:C563"/>
    <mergeCell ref="D560:D563"/>
    <mergeCell ref="E560:E563"/>
    <mergeCell ref="F560:F563"/>
    <mergeCell ref="G560:G563"/>
    <mergeCell ref="H560:H563"/>
    <mergeCell ref="I560:I563"/>
    <mergeCell ref="J560:J563"/>
    <mergeCell ref="N560:N563"/>
    <mergeCell ref="C564:C567"/>
    <mergeCell ref="D564:D567"/>
    <mergeCell ref="E564:E567"/>
    <mergeCell ref="F564:F567"/>
    <mergeCell ref="G564:G567"/>
    <mergeCell ref="H564:H567"/>
    <mergeCell ref="I564:I567"/>
    <mergeCell ref="J564:J567"/>
    <mergeCell ref="N564:N567"/>
    <mergeCell ref="C568:C571"/>
    <mergeCell ref="D568:D571"/>
    <mergeCell ref="E568:E571"/>
    <mergeCell ref="F568:F571"/>
    <mergeCell ref="G568:G571"/>
    <mergeCell ref="H568:H571"/>
    <mergeCell ref="I568:I571"/>
    <mergeCell ref="J568:J571"/>
    <mergeCell ref="N568:N571"/>
    <mergeCell ref="C572:C575"/>
    <mergeCell ref="D572:D575"/>
    <mergeCell ref="E572:E575"/>
    <mergeCell ref="F572:F575"/>
    <mergeCell ref="G572:G575"/>
    <mergeCell ref="H572:H575"/>
    <mergeCell ref="I572:I575"/>
    <mergeCell ref="J572:J575"/>
    <mergeCell ref="N572:N575"/>
    <mergeCell ref="C576:C579"/>
    <mergeCell ref="D576:D579"/>
    <mergeCell ref="E576:E579"/>
    <mergeCell ref="F576:F579"/>
    <mergeCell ref="G576:G579"/>
    <mergeCell ref="H576:H579"/>
    <mergeCell ref="I576:I579"/>
    <mergeCell ref="J576:J579"/>
    <mergeCell ref="N576:N579"/>
    <mergeCell ref="K260:L260"/>
    <mergeCell ref="C261:C264"/>
    <mergeCell ref="D261:D264"/>
    <mergeCell ref="E261:E264"/>
    <mergeCell ref="F261:F264"/>
    <mergeCell ref="G261:G264"/>
    <mergeCell ref="H261:H264"/>
    <mergeCell ref="I261:I264"/>
    <mergeCell ref="J261:J264"/>
    <mergeCell ref="N261:N264"/>
    <mergeCell ref="C265:C268"/>
    <mergeCell ref="D265:D268"/>
    <mergeCell ref="E265:E268"/>
    <mergeCell ref="F265:F268"/>
    <mergeCell ref="G265:G268"/>
    <mergeCell ref="H265:H268"/>
    <mergeCell ref="I265:I268"/>
    <mergeCell ref="J265:J268"/>
    <mergeCell ref="N265:N268"/>
    <mergeCell ref="C269:C272"/>
    <mergeCell ref="D269:D272"/>
    <mergeCell ref="E269:E272"/>
    <mergeCell ref="F269:F272"/>
    <mergeCell ref="G269:G272"/>
    <mergeCell ref="H269:H272"/>
    <mergeCell ref="I269:I272"/>
    <mergeCell ref="J269:J272"/>
    <mergeCell ref="N269:N272"/>
    <mergeCell ref="C273:C276"/>
    <mergeCell ref="D273:D276"/>
    <mergeCell ref="E273:E276"/>
    <mergeCell ref="F273:F276"/>
    <mergeCell ref="G273:G276"/>
    <mergeCell ref="H273:H276"/>
    <mergeCell ref="I273:I276"/>
    <mergeCell ref="J273:J276"/>
    <mergeCell ref="N273:N276"/>
    <mergeCell ref="C277:C280"/>
    <mergeCell ref="D277:D280"/>
    <mergeCell ref="E277:E280"/>
    <mergeCell ref="F277:F280"/>
    <mergeCell ref="G277:G280"/>
    <mergeCell ref="H277:H280"/>
    <mergeCell ref="I277:I280"/>
    <mergeCell ref="J277:J280"/>
    <mergeCell ref="N277:N280"/>
    <mergeCell ref="K285:L285"/>
    <mergeCell ref="C286:C289"/>
    <mergeCell ref="D286:D289"/>
    <mergeCell ref="E286:E289"/>
    <mergeCell ref="F286:F289"/>
    <mergeCell ref="G286:G289"/>
    <mergeCell ref="H286:H289"/>
    <mergeCell ref="I286:I289"/>
    <mergeCell ref="J286:J289"/>
    <mergeCell ref="N286:N289"/>
    <mergeCell ref="C290:C293"/>
    <mergeCell ref="D290:D293"/>
    <mergeCell ref="E290:E293"/>
    <mergeCell ref="F290:F293"/>
    <mergeCell ref="G290:G293"/>
    <mergeCell ref="H290:H293"/>
    <mergeCell ref="I290:I293"/>
    <mergeCell ref="J290:J293"/>
    <mergeCell ref="N290:N293"/>
    <mergeCell ref="C294:C297"/>
    <mergeCell ref="D294:D297"/>
    <mergeCell ref="E294:E297"/>
    <mergeCell ref="F294:F297"/>
    <mergeCell ref="G294:G297"/>
    <mergeCell ref="H294:H297"/>
    <mergeCell ref="I294:I297"/>
    <mergeCell ref="J294:J297"/>
    <mergeCell ref="N294:N297"/>
    <mergeCell ref="C298:C301"/>
    <mergeCell ref="D298:D301"/>
    <mergeCell ref="E298:E301"/>
    <mergeCell ref="F298:F301"/>
    <mergeCell ref="G298:G301"/>
    <mergeCell ref="H298:H301"/>
    <mergeCell ref="I298:I301"/>
    <mergeCell ref="J298:J301"/>
    <mergeCell ref="N298:N301"/>
    <mergeCell ref="C302:C305"/>
    <mergeCell ref="D302:D305"/>
    <mergeCell ref="E302:E305"/>
    <mergeCell ref="F302:F305"/>
    <mergeCell ref="G302:G305"/>
    <mergeCell ref="H302:H305"/>
    <mergeCell ref="I302:I305"/>
    <mergeCell ref="J302:J305"/>
    <mergeCell ref="N302:N305"/>
    <mergeCell ref="K310:L310"/>
    <mergeCell ref="C311:C314"/>
    <mergeCell ref="D311:D314"/>
    <mergeCell ref="E311:E314"/>
    <mergeCell ref="F311:F314"/>
    <mergeCell ref="G311:G314"/>
    <mergeCell ref="H311:H314"/>
    <mergeCell ref="I311:I314"/>
    <mergeCell ref="J311:J314"/>
    <mergeCell ref="N311:N314"/>
    <mergeCell ref="C315:C318"/>
    <mergeCell ref="D315:D318"/>
    <mergeCell ref="E315:E318"/>
    <mergeCell ref="F315:F318"/>
    <mergeCell ref="G315:G318"/>
    <mergeCell ref="H315:H318"/>
    <mergeCell ref="I315:I318"/>
    <mergeCell ref="J315:J318"/>
    <mergeCell ref="N315:N318"/>
    <mergeCell ref="C319:C322"/>
    <mergeCell ref="D319:D322"/>
    <mergeCell ref="E319:E322"/>
    <mergeCell ref="F319:F322"/>
    <mergeCell ref="G319:G322"/>
    <mergeCell ref="H319:H322"/>
    <mergeCell ref="I319:I322"/>
    <mergeCell ref="J319:J322"/>
    <mergeCell ref="N319:N322"/>
    <mergeCell ref="C323:C326"/>
    <mergeCell ref="D323:D326"/>
    <mergeCell ref="E323:E326"/>
    <mergeCell ref="F323:F326"/>
    <mergeCell ref="G323:G326"/>
    <mergeCell ref="H323:H326"/>
    <mergeCell ref="I323:I326"/>
    <mergeCell ref="J323:J326"/>
    <mergeCell ref="N323:N326"/>
    <mergeCell ref="C327:C330"/>
    <mergeCell ref="D327:D330"/>
    <mergeCell ref="E327:E330"/>
    <mergeCell ref="F327:F330"/>
    <mergeCell ref="G327:G330"/>
    <mergeCell ref="H327:H330"/>
    <mergeCell ref="I327:I330"/>
    <mergeCell ref="J327:J330"/>
    <mergeCell ref="N327:N330"/>
    <mergeCell ref="K343:L343"/>
    <mergeCell ref="C344:C347"/>
    <mergeCell ref="D344:D347"/>
    <mergeCell ref="E344:E347"/>
    <mergeCell ref="F344:F347"/>
    <mergeCell ref="G344:G347"/>
    <mergeCell ref="H344:H347"/>
    <mergeCell ref="I344:I347"/>
    <mergeCell ref="J344:J347"/>
    <mergeCell ref="N344:N347"/>
    <mergeCell ref="C348:C351"/>
    <mergeCell ref="D348:D351"/>
    <mergeCell ref="E348:E351"/>
    <mergeCell ref="F348:F351"/>
    <mergeCell ref="G348:G351"/>
    <mergeCell ref="H348:H351"/>
    <mergeCell ref="I348:I351"/>
    <mergeCell ref="J348:J351"/>
    <mergeCell ref="N348:N351"/>
    <mergeCell ref="C352:C355"/>
    <mergeCell ref="D352:D355"/>
    <mergeCell ref="E352:E355"/>
    <mergeCell ref="F352:F355"/>
    <mergeCell ref="G352:G355"/>
    <mergeCell ref="H352:H355"/>
    <mergeCell ref="I352:I355"/>
    <mergeCell ref="J352:J355"/>
    <mergeCell ref="N352:N355"/>
    <mergeCell ref="C356:C359"/>
    <mergeCell ref="D356:D359"/>
    <mergeCell ref="E356:E359"/>
    <mergeCell ref="F356:F359"/>
    <mergeCell ref="G356:G359"/>
    <mergeCell ref="H356:H359"/>
    <mergeCell ref="I356:I359"/>
    <mergeCell ref="J356:J359"/>
    <mergeCell ref="N356:N359"/>
    <mergeCell ref="C360:C363"/>
    <mergeCell ref="D360:D363"/>
    <mergeCell ref="E360:E363"/>
    <mergeCell ref="F360:F363"/>
    <mergeCell ref="G360:G363"/>
    <mergeCell ref="H360:H363"/>
    <mergeCell ref="I360:I363"/>
    <mergeCell ref="J360:J363"/>
    <mergeCell ref="N360:N363"/>
    <mergeCell ref="K368:L368"/>
    <mergeCell ref="C369:C372"/>
    <mergeCell ref="D369:D372"/>
    <mergeCell ref="E369:E372"/>
    <mergeCell ref="F369:F372"/>
    <mergeCell ref="G369:G372"/>
    <mergeCell ref="H369:H372"/>
    <mergeCell ref="I369:I372"/>
    <mergeCell ref="J369:J372"/>
    <mergeCell ref="N369:N372"/>
    <mergeCell ref="C373:C376"/>
    <mergeCell ref="D373:D376"/>
    <mergeCell ref="E373:E376"/>
    <mergeCell ref="F373:F376"/>
    <mergeCell ref="G373:G376"/>
    <mergeCell ref="H373:H376"/>
    <mergeCell ref="I373:I376"/>
    <mergeCell ref="J373:J376"/>
    <mergeCell ref="N373:N376"/>
    <mergeCell ref="C377:C380"/>
    <mergeCell ref="D377:D380"/>
    <mergeCell ref="E377:E380"/>
    <mergeCell ref="F377:F380"/>
    <mergeCell ref="G377:G380"/>
    <mergeCell ref="H377:H380"/>
    <mergeCell ref="I377:I380"/>
    <mergeCell ref="J377:J380"/>
    <mergeCell ref="N377:N380"/>
    <mergeCell ref="C381:C384"/>
    <mergeCell ref="D381:D384"/>
    <mergeCell ref="E381:E384"/>
    <mergeCell ref="F381:F384"/>
    <mergeCell ref="G381:G384"/>
    <mergeCell ref="H381:H384"/>
    <mergeCell ref="I381:I384"/>
    <mergeCell ref="J381:J384"/>
    <mergeCell ref="N381:N384"/>
    <mergeCell ref="C385:C388"/>
    <mergeCell ref="D385:D388"/>
    <mergeCell ref="E385:E388"/>
    <mergeCell ref="F385:F388"/>
    <mergeCell ref="G385:G388"/>
    <mergeCell ref="H385:H388"/>
    <mergeCell ref="I385:I388"/>
    <mergeCell ref="J385:J388"/>
    <mergeCell ref="N385:N388"/>
    <mergeCell ref="K393:L393"/>
    <mergeCell ref="C394:C397"/>
    <mergeCell ref="D394:D397"/>
    <mergeCell ref="E394:E397"/>
    <mergeCell ref="F394:F397"/>
    <mergeCell ref="G394:G397"/>
    <mergeCell ref="H394:H397"/>
    <mergeCell ref="I394:I397"/>
    <mergeCell ref="J394:J397"/>
    <mergeCell ref="N394:N397"/>
    <mergeCell ref="C398:C401"/>
    <mergeCell ref="D398:D401"/>
    <mergeCell ref="E398:E401"/>
    <mergeCell ref="F398:F401"/>
    <mergeCell ref="G398:G401"/>
    <mergeCell ref="H398:H401"/>
    <mergeCell ref="I398:I401"/>
    <mergeCell ref="J398:J401"/>
    <mergeCell ref="N398:N401"/>
    <mergeCell ref="C402:C405"/>
    <mergeCell ref="D402:D405"/>
    <mergeCell ref="E402:E405"/>
    <mergeCell ref="F402:F405"/>
    <mergeCell ref="G402:G405"/>
    <mergeCell ref="H402:H405"/>
    <mergeCell ref="I402:I405"/>
    <mergeCell ref="J402:J405"/>
    <mergeCell ref="N402:N405"/>
    <mergeCell ref="C406:C409"/>
    <mergeCell ref="D406:D409"/>
    <mergeCell ref="E406:E409"/>
    <mergeCell ref="F406:F409"/>
    <mergeCell ref="G406:G409"/>
    <mergeCell ref="H406:H409"/>
    <mergeCell ref="I406:I409"/>
    <mergeCell ref="J406:J409"/>
    <mergeCell ref="N406:N409"/>
    <mergeCell ref="C410:C413"/>
    <mergeCell ref="D410:D413"/>
    <mergeCell ref="E410:E413"/>
    <mergeCell ref="F410:F413"/>
    <mergeCell ref="G410:G413"/>
    <mergeCell ref="H410:H413"/>
    <mergeCell ref="I410:I413"/>
    <mergeCell ref="J410:J413"/>
    <mergeCell ref="N410:N413"/>
    <mergeCell ref="K426:L426"/>
    <mergeCell ref="C427:C430"/>
    <mergeCell ref="D427:D430"/>
    <mergeCell ref="E427:E430"/>
    <mergeCell ref="F427:F430"/>
    <mergeCell ref="G427:G430"/>
    <mergeCell ref="H427:H430"/>
    <mergeCell ref="I427:I430"/>
    <mergeCell ref="J427:J430"/>
    <mergeCell ref="N427:N430"/>
    <mergeCell ref="C431:C434"/>
    <mergeCell ref="D431:D434"/>
    <mergeCell ref="E431:E434"/>
    <mergeCell ref="F431:F434"/>
    <mergeCell ref="G431:G434"/>
    <mergeCell ref="H431:H434"/>
    <mergeCell ref="I431:I434"/>
    <mergeCell ref="J431:J434"/>
    <mergeCell ref="N431:N434"/>
    <mergeCell ref="C435:C438"/>
    <mergeCell ref="D435:D438"/>
    <mergeCell ref="E435:E438"/>
    <mergeCell ref="F435:F438"/>
    <mergeCell ref="G435:G438"/>
    <mergeCell ref="H435:H438"/>
    <mergeCell ref="I435:I438"/>
    <mergeCell ref="J435:J438"/>
    <mergeCell ref="N435:N438"/>
    <mergeCell ref="C439:C442"/>
    <mergeCell ref="D439:D442"/>
    <mergeCell ref="E439:E442"/>
    <mergeCell ref="F439:F442"/>
    <mergeCell ref="G439:G442"/>
    <mergeCell ref="H439:H442"/>
    <mergeCell ref="I439:I442"/>
    <mergeCell ref="J439:J442"/>
    <mergeCell ref="N439:N442"/>
    <mergeCell ref="C443:C446"/>
    <mergeCell ref="D443:D446"/>
    <mergeCell ref="E443:E446"/>
    <mergeCell ref="F443:F446"/>
    <mergeCell ref="G443:G446"/>
    <mergeCell ref="H443:H446"/>
    <mergeCell ref="I443:I446"/>
    <mergeCell ref="J443:J446"/>
    <mergeCell ref="N443:N446"/>
    <mergeCell ref="K451:L451"/>
    <mergeCell ref="C452:C455"/>
    <mergeCell ref="D452:D455"/>
    <mergeCell ref="E452:E455"/>
    <mergeCell ref="F452:F455"/>
    <mergeCell ref="G452:G455"/>
    <mergeCell ref="H452:H455"/>
    <mergeCell ref="I452:I455"/>
    <mergeCell ref="J452:J455"/>
    <mergeCell ref="N452:N455"/>
    <mergeCell ref="C456:C459"/>
    <mergeCell ref="D456:D459"/>
    <mergeCell ref="E456:E459"/>
    <mergeCell ref="F456:F459"/>
    <mergeCell ref="G456:G459"/>
    <mergeCell ref="H456:H459"/>
    <mergeCell ref="I456:I459"/>
    <mergeCell ref="J456:J459"/>
    <mergeCell ref="N456:N459"/>
    <mergeCell ref="C460:C463"/>
    <mergeCell ref="D460:D463"/>
    <mergeCell ref="E460:E463"/>
    <mergeCell ref="F460:F463"/>
    <mergeCell ref="G460:G463"/>
    <mergeCell ref="H460:H463"/>
    <mergeCell ref="I460:I463"/>
    <mergeCell ref="J460:J463"/>
    <mergeCell ref="N460:N463"/>
    <mergeCell ref="C464:C467"/>
    <mergeCell ref="D464:D467"/>
    <mergeCell ref="E464:E467"/>
    <mergeCell ref="F464:F467"/>
    <mergeCell ref="G464:G467"/>
    <mergeCell ref="H464:H467"/>
    <mergeCell ref="I464:I467"/>
    <mergeCell ref="J464:J467"/>
    <mergeCell ref="N464:N467"/>
    <mergeCell ref="C468:C471"/>
    <mergeCell ref="D468:D471"/>
    <mergeCell ref="E468:E471"/>
    <mergeCell ref="F468:F471"/>
    <mergeCell ref="G468:G471"/>
    <mergeCell ref="H468:H471"/>
    <mergeCell ref="I468:I471"/>
    <mergeCell ref="J468:J471"/>
    <mergeCell ref="N468:N471"/>
    <mergeCell ref="K476:L476"/>
    <mergeCell ref="C477:C480"/>
    <mergeCell ref="D477:D480"/>
    <mergeCell ref="E477:E480"/>
    <mergeCell ref="F477:F480"/>
    <mergeCell ref="G477:G480"/>
    <mergeCell ref="H477:H480"/>
    <mergeCell ref="I477:I480"/>
    <mergeCell ref="J477:J480"/>
    <mergeCell ref="H485:H488"/>
    <mergeCell ref="I485:I488"/>
    <mergeCell ref="J485:J488"/>
    <mergeCell ref="N485:N488"/>
    <mergeCell ref="N477:N480"/>
    <mergeCell ref="C481:C484"/>
    <mergeCell ref="D481:D484"/>
    <mergeCell ref="E481:E484"/>
    <mergeCell ref="F481:F484"/>
    <mergeCell ref="G481:G484"/>
    <mergeCell ref="H481:H484"/>
    <mergeCell ref="I481:I484"/>
    <mergeCell ref="J481:J484"/>
    <mergeCell ref="N481:N484"/>
    <mergeCell ref="N107:N110"/>
    <mergeCell ref="C493:C496"/>
    <mergeCell ref="D493:D496"/>
    <mergeCell ref="E493:E496"/>
    <mergeCell ref="F493:F496"/>
    <mergeCell ref="G493:G496"/>
    <mergeCell ref="H493:H496"/>
    <mergeCell ref="I493:I496"/>
    <mergeCell ref="J493:J496"/>
    <mergeCell ref="N493:N496"/>
    <mergeCell ref="C489:C492"/>
    <mergeCell ref="D489:D492"/>
    <mergeCell ref="E489:E492"/>
    <mergeCell ref="F489:F492"/>
    <mergeCell ref="G489:G492"/>
    <mergeCell ref="H489:H492"/>
    <mergeCell ref="I489:I492"/>
    <mergeCell ref="J489:J492"/>
    <mergeCell ref="N489:N492"/>
    <mergeCell ref="C485:C488"/>
    <mergeCell ref="D485:D488"/>
    <mergeCell ref="E485:E488"/>
    <mergeCell ref="F485:F488"/>
    <mergeCell ref="G485:G488"/>
  </mergeCells>
  <phoneticPr fontId="1"/>
  <dataValidations disablePrompts="1" count="1">
    <dataValidation type="list" allowBlank="1" showInputMessage="1" showErrorMessage="1" sqref="M95:N114 M477:N496 M145:N164 P228:P243 M178:N197 M12:N31 P95:P114 P120:P139 P145:P164 M203:N222 M62:N81 M120:N139 P178:P193 P203:P218 M37:N56 P535:P550 P560:P575 M510:N529 M535:N554 P510:P525 M560:N579 M452:N471 M228:N247 M261:N280 M286:N305 M344:N363 M369:N388 M394:N413 M427:N446 M311:N330" xr:uid="{A57A9EAD-3C46-43D4-9E8C-398FE63D05C5}">
      <formula1>"大,中,小,無"</formula1>
    </dataValidation>
  </dataValidations>
  <hyperlinks>
    <hyperlink ref="C1" location="'IV-1. AI品質の影響分析'!A1" display="AI品質の分析シートに戻る" xr:uid="{EF7B6747-FD8A-4DA6-8EA3-1F972CD9B704}"/>
    <hyperlink ref="C84" location="'IV-1. AI品質の影響分析'!A1" display="AI品質の分析シートに戻る" xr:uid="{940C6347-8E41-4734-8C3B-34A9CD3D4F47}"/>
    <hyperlink ref="C167" location="'IV-1. AI品質の影響分析'!A1" display="AI品質の分析シートに戻る" xr:uid="{66FE9EE3-718D-40DD-BC89-AA2FBDB3F7E3}"/>
    <hyperlink ref="C250" location="'IV-1. AI品質の影響分析'!A1" display="AI品質の分析シートに戻る" xr:uid="{D95824E5-E339-4C0A-9238-81A7DE172062}"/>
    <hyperlink ref="C333" location="'IV-1. AI品質の影響分析'!A1" display="AI品質の分析シートに戻る" xr:uid="{DFFAD69C-0E25-4A46-B079-608FC62B5465}"/>
    <hyperlink ref="C499" location="'IV-1. AI品質の影響分析'!A1" display="AI品質の分析シートに戻る" xr:uid="{F72D15FB-8288-468B-A1F8-F0A259BCEDC6}"/>
    <hyperlink ref="C416" location="'IV-1. AI品質の影響分析'!A1" display="AI品質の分析シートに戻る" xr:uid="{F332C248-2AB2-47DB-B13C-E4EB7A056437}"/>
  </hyperlinks>
  <pageMargins left="0.7" right="0.7" top="0.75" bottom="0.75" header="0.3" footer="0.3"/>
  <pageSetup paperSize="9" orientation="portrait" r:id="rId1"/>
  <headerFooter>
    <oddFooter>&amp;LFujitsu Restricted&amp;R©2024 Fujitsu Limited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6D261-307B-480B-A4C5-153D3A69866D}">
  <dimension ref="A1:M611"/>
  <sheetViews>
    <sheetView zoomScaleNormal="100" workbookViewId="0"/>
  </sheetViews>
  <sheetFormatPr defaultColWidth="9" defaultRowHeight="15.75"/>
  <cols>
    <col min="1" max="1" width="2.625" style="9" customWidth="1"/>
    <col min="2" max="2" width="4.625" style="9" customWidth="1"/>
    <col min="3" max="3" width="15.625" style="9" customWidth="1"/>
    <col min="4" max="4" width="25.625" style="9" customWidth="1"/>
    <col min="5" max="8" width="15.625" style="9" customWidth="1"/>
    <col min="9" max="10" width="25.625" style="9" customWidth="1"/>
    <col min="11" max="11" width="25.625" style="1" customWidth="1"/>
    <col min="12" max="13" width="10.625" style="9" customWidth="1"/>
    <col min="14" max="14" width="11" style="9" customWidth="1"/>
    <col min="15" max="17" width="9" style="9"/>
    <col min="18" max="18" width="17.875" style="9" customWidth="1"/>
    <col min="19" max="16384" width="9" style="9"/>
  </cols>
  <sheetData>
    <row r="1" spans="1:13" ht="16.5">
      <c r="C1" s="10" t="s">
        <v>454</v>
      </c>
      <c r="J1" s="34" t="s">
        <v>953</v>
      </c>
    </row>
    <row r="3" spans="1:13" ht="19.5">
      <c r="A3" s="51"/>
      <c r="B3" s="52" t="s">
        <v>263</v>
      </c>
      <c r="C3" s="51"/>
      <c r="D3" s="51"/>
    </row>
    <row r="4" spans="1:13">
      <c r="A4" s="51"/>
      <c r="B4" s="8"/>
    </row>
    <row r="5" spans="1:13" ht="16.5">
      <c r="A5" s="51"/>
      <c r="B5" s="54"/>
      <c r="C5" s="54" t="s">
        <v>455</v>
      </c>
    </row>
    <row r="6" spans="1:13">
      <c r="A6" s="51"/>
      <c r="B6" s="42"/>
      <c r="G6" s="12"/>
      <c r="L6" s="47"/>
    </row>
    <row r="7" spans="1:13" ht="31.5">
      <c r="A7" s="51"/>
      <c r="B7" s="42"/>
      <c r="C7" s="60" t="s">
        <v>84</v>
      </c>
      <c r="D7" s="60" t="s">
        <v>85</v>
      </c>
      <c r="E7" s="60" t="s">
        <v>121</v>
      </c>
      <c r="F7" s="60" t="s">
        <v>87</v>
      </c>
      <c r="G7" s="60" t="s">
        <v>122</v>
      </c>
      <c r="H7" s="60" t="s">
        <v>277</v>
      </c>
      <c r="I7" s="60" t="s">
        <v>90</v>
      </c>
      <c r="J7" s="319" t="s">
        <v>92</v>
      </c>
      <c r="K7" s="323"/>
      <c r="L7" s="134" t="s">
        <v>93</v>
      </c>
      <c r="M7" s="60" t="s">
        <v>94</v>
      </c>
    </row>
    <row r="8" spans="1:13">
      <c r="A8" s="51"/>
      <c r="B8" s="42"/>
      <c r="C8" s="293" t="s">
        <v>456</v>
      </c>
      <c r="D8" s="302" t="s">
        <v>123</v>
      </c>
      <c r="E8" s="262" t="s">
        <v>124</v>
      </c>
      <c r="F8" s="250" t="s">
        <v>281</v>
      </c>
      <c r="G8" s="290" t="s">
        <v>457</v>
      </c>
      <c r="H8" s="250" t="s">
        <v>458</v>
      </c>
      <c r="I8" s="265" t="s">
        <v>125</v>
      </c>
      <c r="J8" s="63" t="s">
        <v>98</v>
      </c>
      <c r="K8" s="136" t="s">
        <v>334</v>
      </c>
      <c r="L8" s="135" t="s">
        <v>288</v>
      </c>
      <c r="M8" s="249" t="str">
        <f>IF(OR(L8="大",L9="大",L10="大",L11="大",L8="不明",L9="不明",L10="不明",L11="不明"),"大",IF(OR(L8="中",L9="中",L10="中",L11="中"),"中",IF(OR(L8="小",L9="小",L10="小",L11="小"),"小","無")))</f>
        <v>大</v>
      </c>
    </row>
    <row r="9" spans="1:13" ht="47.25">
      <c r="A9" s="51"/>
      <c r="B9" s="42"/>
      <c r="C9" s="294"/>
      <c r="D9" s="303"/>
      <c r="E9" s="254"/>
      <c r="F9" s="251"/>
      <c r="G9" s="291"/>
      <c r="H9" s="251"/>
      <c r="I9" s="266"/>
      <c r="J9" s="63" t="s">
        <v>99</v>
      </c>
      <c r="K9" s="137" t="s">
        <v>774</v>
      </c>
      <c r="L9" s="135" t="s">
        <v>291</v>
      </c>
      <c r="M9" s="249"/>
    </row>
    <row r="10" spans="1:13" ht="63">
      <c r="A10" s="51"/>
      <c r="B10" s="42"/>
      <c r="C10" s="294"/>
      <c r="D10" s="303"/>
      <c r="E10" s="254"/>
      <c r="F10" s="251"/>
      <c r="G10" s="291"/>
      <c r="H10" s="251"/>
      <c r="I10" s="266"/>
      <c r="J10" s="63" t="s">
        <v>100</v>
      </c>
      <c r="K10" s="137" t="s">
        <v>775</v>
      </c>
      <c r="L10" s="135" t="s">
        <v>339</v>
      </c>
      <c r="M10" s="249"/>
    </row>
    <row r="11" spans="1:13">
      <c r="A11" s="51"/>
      <c r="B11" s="42"/>
      <c r="C11" s="294"/>
      <c r="D11" s="303"/>
      <c r="E11" s="255"/>
      <c r="F11" s="251"/>
      <c r="G11" s="291"/>
      <c r="H11" s="251"/>
      <c r="I11" s="266"/>
      <c r="J11" s="63" t="s">
        <v>101</v>
      </c>
      <c r="K11" s="137" t="s">
        <v>334</v>
      </c>
      <c r="L11" s="135" t="s">
        <v>288</v>
      </c>
      <c r="M11" s="249"/>
    </row>
    <row r="12" spans="1:13" ht="18.75" customHeight="1">
      <c r="A12" s="51"/>
      <c r="B12" s="42"/>
      <c r="C12" s="293" t="s">
        <v>456</v>
      </c>
      <c r="D12" s="302" t="s">
        <v>123</v>
      </c>
      <c r="E12" s="262" t="s">
        <v>124</v>
      </c>
      <c r="F12" s="250" t="s">
        <v>281</v>
      </c>
      <c r="G12" s="290" t="s">
        <v>457</v>
      </c>
      <c r="H12" s="250" t="s">
        <v>334</v>
      </c>
      <c r="I12" s="265" t="s">
        <v>126</v>
      </c>
      <c r="J12" s="63" t="s">
        <v>98</v>
      </c>
      <c r="K12" s="137" t="s">
        <v>334</v>
      </c>
      <c r="L12" s="135" t="s">
        <v>288</v>
      </c>
      <c r="M12" s="249" t="str">
        <f>IF(OR(L12="大",L13="大",L14="大",L15="大",L12="不明",L13="不明",L14="不明",L15="不明"),"大",IF(OR(L12="中",L13="中",L14="中",L15="中"),"中",IF(OR(L12="小",L13="小",L14="小",L15="小"),"小","無")))</f>
        <v>無</v>
      </c>
    </row>
    <row r="13" spans="1:13">
      <c r="A13" s="51"/>
      <c r="B13" s="42"/>
      <c r="C13" s="294"/>
      <c r="D13" s="303"/>
      <c r="E13" s="254"/>
      <c r="F13" s="251"/>
      <c r="G13" s="291"/>
      <c r="H13" s="251"/>
      <c r="I13" s="266"/>
      <c r="J13" s="63" t="s">
        <v>99</v>
      </c>
      <c r="K13" s="137" t="s">
        <v>334</v>
      </c>
      <c r="L13" s="135" t="s">
        <v>288</v>
      </c>
      <c r="M13" s="249"/>
    </row>
    <row r="14" spans="1:13">
      <c r="A14" s="51"/>
      <c r="B14" s="42"/>
      <c r="C14" s="294"/>
      <c r="D14" s="303"/>
      <c r="E14" s="254"/>
      <c r="F14" s="251"/>
      <c r="G14" s="291"/>
      <c r="H14" s="251"/>
      <c r="I14" s="266"/>
      <c r="J14" s="63" t="s">
        <v>100</v>
      </c>
      <c r="K14" s="137" t="s">
        <v>334</v>
      </c>
      <c r="L14" s="135" t="s">
        <v>288</v>
      </c>
      <c r="M14" s="249"/>
    </row>
    <row r="15" spans="1:13">
      <c r="A15" s="51"/>
      <c r="B15" s="42"/>
      <c r="C15" s="294"/>
      <c r="D15" s="303"/>
      <c r="E15" s="255"/>
      <c r="F15" s="251"/>
      <c r="G15" s="291"/>
      <c r="H15" s="251"/>
      <c r="I15" s="266"/>
      <c r="J15" s="63" t="s">
        <v>101</v>
      </c>
      <c r="K15" s="137" t="s">
        <v>334</v>
      </c>
      <c r="L15" s="135" t="s">
        <v>288</v>
      </c>
      <c r="M15" s="249"/>
    </row>
    <row r="16" spans="1:13" ht="18.75" customHeight="1">
      <c r="A16" s="51"/>
      <c r="B16" s="42"/>
      <c r="C16" s="293" t="s">
        <v>456</v>
      </c>
      <c r="D16" s="302" t="s">
        <v>123</v>
      </c>
      <c r="E16" s="262" t="s">
        <v>124</v>
      </c>
      <c r="F16" s="250" t="s">
        <v>281</v>
      </c>
      <c r="G16" s="290" t="s">
        <v>457</v>
      </c>
      <c r="H16" s="250" t="s">
        <v>911</v>
      </c>
      <c r="I16" s="265" t="s">
        <v>126</v>
      </c>
      <c r="J16" s="63" t="s">
        <v>98</v>
      </c>
      <c r="K16" s="137" t="s">
        <v>334</v>
      </c>
      <c r="L16" s="135" t="s">
        <v>288</v>
      </c>
      <c r="M16" s="249" t="str">
        <f>IF(OR(L16="大",L17="大",L18="大",L19="大",L16="不明",L17="不明",L18="不明",L19="不明"),"大",IF(OR(L16="中",L17="中",L18="中",L19="中"),"中",IF(OR(L16="小",L17="小",L18="小",L19="小"),"小","無")))</f>
        <v>大</v>
      </c>
    </row>
    <row r="17" spans="1:13" ht="78.75">
      <c r="A17" s="51"/>
      <c r="B17" s="42"/>
      <c r="C17" s="294"/>
      <c r="D17" s="303"/>
      <c r="E17" s="254"/>
      <c r="F17" s="251"/>
      <c r="G17" s="291"/>
      <c r="H17" s="251"/>
      <c r="I17" s="266"/>
      <c r="J17" s="63" t="s">
        <v>99</v>
      </c>
      <c r="K17" s="137" t="s">
        <v>912</v>
      </c>
      <c r="L17" s="135" t="s">
        <v>339</v>
      </c>
      <c r="M17" s="249"/>
    </row>
    <row r="18" spans="1:13" ht="94.5">
      <c r="A18" s="51"/>
      <c r="B18" s="42"/>
      <c r="C18" s="294"/>
      <c r="D18" s="303"/>
      <c r="E18" s="254"/>
      <c r="F18" s="251"/>
      <c r="G18" s="291"/>
      <c r="H18" s="251"/>
      <c r="I18" s="266"/>
      <c r="J18" s="63" t="s">
        <v>100</v>
      </c>
      <c r="K18" s="137" t="s">
        <v>913</v>
      </c>
      <c r="L18" s="135" t="s">
        <v>339</v>
      </c>
      <c r="M18" s="249"/>
    </row>
    <row r="19" spans="1:13">
      <c r="A19" s="51"/>
      <c r="B19" s="42"/>
      <c r="C19" s="294"/>
      <c r="D19" s="303"/>
      <c r="E19" s="255"/>
      <c r="F19" s="251"/>
      <c r="G19" s="291"/>
      <c r="H19" s="251"/>
      <c r="I19" s="266"/>
      <c r="J19" s="63" t="s">
        <v>101</v>
      </c>
      <c r="K19" s="137" t="s">
        <v>334</v>
      </c>
      <c r="L19" s="135" t="s">
        <v>288</v>
      </c>
      <c r="M19" s="249"/>
    </row>
    <row r="20" spans="1:13" ht="18.75" customHeight="1">
      <c r="A20" s="51"/>
      <c r="B20" s="42"/>
      <c r="C20" s="293" t="s">
        <v>456</v>
      </c>
      <c r="D20" s="302" t="s">
        <v>123</v>
      </c>
      <c r="E20" s="262" t="s">
        <v>124</v>
      </c>
      <c r="F20" s="250" t="s">
        <v>281</v>
      </c>
      <c r="G20" s="290" t="s">
        <v>457</v>
      </c>
      <c r="H20" s="250" t="s">
        <v>459</v>
      </c>
      <c r="I20" s="250" t="s">
        <v>460</v>
      </c>
      <c r="J20" s="63" t="s">
        <v>98</v>
      </c>
      <c r="K20" s="137" t="s">
        <v>334</v>
      </c>
      <c r="L20" s="135" t="s">
        <v>288</v>
      </c>
      <c r="M20" s="249" t="str">
        <f>IF(OR(L20="大",L21="大",L22="大",L23="大",L20="不明",L21="不明",L22="不明",L23="不明"),"大",IF(OR(L20="中",L21="中",L22="中",L23="中"),"中",IF(OR(L20="小",L21="小",L22="小",L23="小"),"小","無")))</f>
        <v>小</v>
      </c>
    </row>
    <row r="21" spans="1:13" ht="78.75">
      <c r="A21" s="51"/>
      <c r="B21" s="42"/>
      <c r="C21" s="294"/>
      <c r="D21" s="303"/>
      <c r="E21" s="254"/>
      <c r="F21" s="251"/>
      <c r="G21" s="291"/>
      <c r="H21" s="251"/>
      <c r="I21" s="251"/>
      <c r="J21" s="63" t="s">
        <v>99</v>
      </c>
      <c r="K21" s="137" t="s">
        <v>776</v>
      </c>
      <c r="L21" s="135" t="s">
        <v>314</v>
      </c>
      <c r="M21" s="249"/>
    </row>
    <row r="22" spans="1:13" ht="47.25">
      <c r="A22" s="51"/>
      <c r="B22" s="42"/>
      <c r="C22" s="294"/>
      <c r="D22" s="303"/>
      <c r="E22" s="254"/>
      <c r="F22" s="251"/>
      <c r="G22" s="291"/>
      <c r="H22" s="251"/>
      <c r="I22" s="251"/>
      <c r="J22" s="63" t="s">
        <v>100</v>
      </c>
      <c r="K22" s="137" t="s">
        <v>777</v>
      </c>
      <c r="L22" s="135" t="s">
        <v>461</v>
      </c>
      <c r="M22" s="249"/>
    </row>
    <row r="23" spans="1:13">
      <c r="A23" s="51"/>
      <c r="B23" s="42"/>
      <c r="C23" s="294"/>
      <c r="D23" s="303"/>
      <c r="E23" s="255"/>
      <c r="F23" s="251"/>
      <c r="G23" s="291"/>
      <c r="H23" s="251"/>
      <c r="I23" s="251"/>
      <c r="J23" s="63" t="s">
        <v>101</v>
      </c>
      <c r="K23" s="137" t="s">
        <v>334</v>
      </c>
      <c r="L23" s="135" t="s">
        <v>288</v>
      </c>
      <c r="M23" s="249"/>
    </row>
    <row r="24" spans="1:13" ht="18.75" customHeight="1">
      <c r="A24" s="51"/>
      <c r="B24" s="42"/>
      <c r="C24" s="293" t="s">
        <v>456</v>
      </c>
      <c r="D24" s="302" t="s">
        <v>123</v>
      </c>
      <c r="E24" s="262" t="s">
        <v>124</v>
      </c>
      <c r="F24" s="250" t="s">
        <v>281</v>
      </c>
      <c r="G24" s="290" t="s">
        <v>457</v>
      </c>
      <c r="H24" s="250" t="s">
        <v>462</v>
      </c>
      <c r="I24" s="250" t="s">
        <v>463</v>
      </c>
      <c r="J24" s="63" t="s">
        <v>98</v>
      </c>
      <c r="K24" s="137" t="s">
        <v>334</v>
      </c>
      <c r="L24" s="135" t="s">
        <v>288</v>
      </c>
      <c r="M24" s="249" t="str">
        <f>IF(OR(L24="大",L25="大",L26="大",L27="大",L24="不明",L25="不明",L26="不明",L27="不明"),"大",IF(OR(L24="中",L25="中",L26="中",L27="中"),"中",IF(OR(L24="小",L25="小",L26="小",L27="小"),"小","無")))</f>
        <v>小</v>
      </c>
    </row>
    <row r="25" spans="1:13" ht="78.75">
      <c r="A25" s="51"/>
      <c r="B25" s="42"/>
      <c r="C25" s="294"/>
      <c r="D25" s="303"/>
      <c r="E25" s="254"/>
      <c r="F25" s="251"/>
      <c r="G25" s="291"/>
      <c r="H25" s="251"/>
      <c r="I25" s="251"/>
      <c r="J25" s="63" t="s">
        <v>99</v>
      </c>
      <c r="K25" s="137" t="s">
        <v>778</v>
      </c>
      <c r="L25" s="135" t="s">
        <v>314</v>
      </c>
      <c r="M25" s="249"/>
    </row>
    <row r="26" spans="1:13" ht="47.25">
      <c r="A26" s="51"/>
      <c r="B26" s="42"/>
      <c r="C26" s="294"/>
      <c r="D26" s="303"/>
      <c r="E26" s="254"/>
      <c r="F26" s="251"/>
      <c r="G26" s="291"/>
      <c r="H26" s="251"/>
      <c r="I26" s="251"/>
      <c r="J26" s="63" t="s">
        <v>100</v>
      </c>
      <c r="K26" s="137" t="s">
        <v>779</v>
      </c>
      <c r="L26" s="135" t="s">
        <v>314</v>
      </c>
      <c r="M26" s="249"/>
    </row>
    <row r="27" spans="1:13">
      <c r="A27" s="51"/>
      <c r="B27" s="42"/>
      <c r="C27" s="294"/>
      <c r="D27" s="303"/>
      <c r="E27" s="255"/>
      <c r="F27" s="251"/>
      <c r="G27" s="291"/>
      <c r="H27" s="251"/>
      <c r="I27" s="251"/>
      <c r="J27" s="63" t="s">
        <v>101</v>
      </c>
      <c r="K27" s="137" t="s">
        <v>334</v>
      </c>
      <c r="L27" s="135" t="s">
        <v>288</v>
      </c>
      <c r="M27" s="249"/>
    </row>
    <row r="28" spans="1:13" ht="18.75" customHeight="1">
      <c r="A28" s="51"/>
      <c r="B28" s="42"/>
      <c r="C28" s="293" t="s">
        <v>456</v>
      </c>
      <c r="D28" s="302" t="s">
        <v>123</v>
      </c>
      <c r="E28" s="262" t="s">
        <v>124</v>
      </c>
      <c r="F28" s="250" t="s">
        <v>281</v>
      </c>
      <c r="G28" s="290" t="s">
        <v>457</v>
      </c>
      <c r="H28" s="250" t="s">
        <v>464</v>
      </c>
      <c r="I28" s="265" t="s">
        <v>127</v>
      </c>
      <c r="J28" s="63" t="s">
        <v>98</v>
      </c>
      <c r="K28" s="137" t="s">
        <v>334</v>
      </c>
      <c r="L28" s="135" t="s">
        <v>288</v>
      </c>
      <c r="M28" s="249" t="str">
        <f>IF(OR(L28="大",L29="大",L30="大",L31="大",L28="不明",L29="不明",L30="不明",L31="不明"),"大",IF(OR(L28="中",L29="中",L30="中",L31="中"),"中",IF(OR(L28="小",L29="小",L30="小",L31="小"),"小","無")))</f>
        <v>中</v>
      </c>
    </row>
    <row r="29" spans="1:13" ht="47.25">
      <c r="A29" s="51"/>
      <c r="B29" s="42"/>
      <c r="C29" s="294"/>
      <c r="D29" s="303"/>
      <c r="E29" s="254"/>
      <c r="F29" s="251"/>
      <c r="G29" s="291"/>
      <c r="H29" s="251"/>
      <c r="I29" s="266"/>
      <c r="J29" s="63" t="s">
        <v>99</v>
      </c>
      <c r="K29" s="137" t="s">
        <v>780</v>
      </c>
      <c r="L29" s="135" t="s">
        <v>314</v>
      </c>
      <c r="M29" s="249"/>
    </row>
    <row r="30" spans="1:13" ht="47.25">
      <c r="A30" s="51"/>
      <c r="B30" s="42"/>
      <c r="C30" s="294"/>
      <c r="D30" s="303"/>
      <c r="E30" s="254"/>
      <c r="F30" s="251"/>
      <c r="G30" s="291"/>
      <c r="H30" s="251"/>
      <c r="I30" s="266"/>
      <c r="J30" s="63" t="s">
        <v>100</v>
      </c>
      <c r="K30" s="137" t="s">
        <v>781</v>
      </c>
      <c r="L30" s="135" t="s">
        <v>291</v>
      </c>
      <c r="M30" s="249"/>
    </row>
    <row r="31" spans="1:13">
      <c r="A31" s="51"/>
      <c r="B31" s="42"/>
      <c r="C31" s="295"/>
      <c r="D31" s="304"/>
      <c r="E31" s="255"/>
      <c r="F31" s="252"/>
      <c r="G31" s="292"/>
      <c r="H31" s="252"/>
      <c r="I31" s="267"/>
      <c r="J31" s="63" t="s">
        <v>101</v>
      </c>
      <c r="K31" s="137" t="s">
        <v>334</v>
      </c>
      <c r="L31" s="135" t="s">
        <v>288</v>
      </c>
      <c r="M31" s="249"/>
    </row>
    <row r="32" spans="1:13">
      <c r="A32" s="51"/>
      <c r="G32" s="12"/>
      <c r="L32" s="41"/>
      <c r="M32" s="41"/>
    </row>
    <row r="33" spans="1:13">
      <c r="A33" s="51"/>
      <c r="G33" s="12"/>
      <c r="L33" s="138" t="s">
        <v>102</v>
      </c>
      <c r="M33" s="106" t="str">
        <f>IF(OR(M8="大",M12="大",M16="大",M20="大",M24="大",M28="大"),"大",IF(OR(M8="中",M12="中",M16="中",M20="中",M24="中",M28="中"),"中",IF(OR(M8="小",M12="小",M16="小",M20="小",M24="小",M28="小"),"小","無")))</f>
        <v>大</v>
      </c>
    </row>
    <row r="34" spans="1:13">
      <c r="A34" s="51"/>
      <c r="G34" s="12"/>
    </row>
    <row r="35" spans="1:13" ht="16.5">
      <c r="A35" s="51"/>
      <c r="B35" s="42"/>
      <c r="C35" s="54" t="s">
        <v>465</v>
      </c>
      <c r="G35" s="12"/>
    </row>
    <row r="36" spans="1:13">
      <c r="A36" s="51"/>
      <c r="B36" s="42"/>
      <c r="D36" s="12"/>
      <c r="E36" s="12"/>
      <c r="G36" s="12"/>
      <c r="L36" s="47"/>
    </row>
    <row r="37" spans="1:13" ht="31.5">
      <c r="A37" s="51"/>
      <c r="B37" s="42"/>
      <c r="C37" s="60" t="s">
        <v>84</v>
      </c>
      <c r="D37" s="60" t="s">
        <v>85</v>
      </c>
      <c r="E37" s="60" t="s">
        <v>121</v>
      </c>
      <c r="F37" s="60" t="s">
        <v>87</v>
      </c>
      <c r="G37" s="60" t="s">
        <v>122</v>
      </c>
      <c r="H37" s="60" t="s">
        <v>277</v>
      </c>
      <c r="I37" s="60" t="s">
        <v>90</v>
      </c>
      <c r="J37" s="319" t="s">
        <v>92</v>
      </c>
      <c r="K37" s="323"/>
      <c r="L37" s="134" t="s">
        <v>93</v>
      </c>
      <c r="M37" s="60" t="s">
        <v>94</v>
      </c>
    </row>
    <row r="38" spans="1:13" ht="31.5" customHeight="1">
      <c r="A38" s="51"/>
      <c r="B38" s="42"/>
      <c r="C38" s="293" t="s">
        <v>456</v>
      </c>
      <c r="D38" s="262" t="s">
        <v>129</v>
      </c>
      <c r="E38" s="279" t="s">
        <v>124</v>
      </c>
      <c r="F38" s="293" t="s">
        <v>466</v>
      </c>
      <c r="G38" s="262" t="s">
        <v>130</v>
      </c>
      <c r="H38" s="250" t="s">
        <v>464</v>
      </c>
      <c r="I38" s="265" t="s">
        <v>131</v>
      </c>
      <c r="J38" s="63" t="s">
        <v>98</v>
      </c>
      <c r="K38" s="137" t="s">
        <v>334</v>
      </c>
      <c r="L38" s="135" t="s">
        <v>288</v>
      </c>
      <c r="M38" s="249" t="str">
        <f>IF(OR(L38="大",L39="大",L40="大",L41="大",L38="不明",L39="不明",L40="不明",L41="不明"),"大",IF(OR(L38="中",L39="中",L40="中",L41="中"),"中",IF(OR(L38="小",L39="小",L40="小",L41="小"),"小","無")))</f>
        <v>中</v>
      </c>
    </row>
    <row r="39" spans="1:13" ht="110.25">
      <c r="A39" s="51"/>
      <c r="B39" s="42"/>
      <c r="C39" s="294"/>
      <c r="D39" s="263"/>
      <c r="E39" s="280"/>
      <c r="F39" s="294"/>
      <c r="G39" s="263"/>
      <c r="H39" s="251"/>
      <c r="I39" s="266"/>
      <c r="J39" s="63" t="s">
        <v>99</v>
      </c>
      <c r="K39" s="137" t="s">
        <v>782</v>
      </c>
      <c r="L39" s="135" t="s">
        <v>291</v>
      </c>
      <c r="M39" s="249"/>
    </row>
    <row r="40" spans="1:13" ht="63">
      <c r="A40" s="51"/>
      <c r="B40" s="42"/>
      <c r="C40" s="294"/>
      <c r="D40" s="263"/>
      <c r="E40" s="280"/>
      <c r="F40" s="294"/>
      <c r="G40" s="263"/>
      <c r="H40" s="251"/>
      <c r="I40" s="266"/>
      <c r="J40" s="63" t="s">
        <v>111</v>
      </c>
      <c r="K40" s="137" t="s">
        <v>783</v>
      </c>
      <c r="L40" s="135" t="s">
        <v>291</v>
      </c>
      <c r="M40" s="249"/>
    </row>
    <row r="41" spans="1:13">
      <c r="A41" s="51"/>
      <c r="B41" s="42"/>
      <c r="C41" s="294"/>
      <c r="D41" s="263"/>
      <c r="E41" s="281"/>
      <c r="F41" s="294"/>
      <c r="G41" s="263"/>
      <c r="H41" s="251"/>
      <c r="I41" s="266"/>
      <c r="J41" s="63" t="s">
        <v>101</v>
      </c>
      <c r="K41" s="137" t="s">
        <v>334</v>
      </c>
      <c r="L41" s="135" t="s">
        <v>288</v>
      </c>
      <c r="M41" s="249"/>
    </row>
    <row r="42" spans="1:13" ht="31.5" customHeight="1">
      <c r="A42" s="51"/>
      <c r="B42" s="42"/>
      <c r="C42" s="293" t="s">
        <v>456</v>
      </c>
      <c r="D42" s="262" t="s">
        <v>129</v>
      </c>
      <c r="E42" s="279" t="s">
        <v>124</v>
      </c>
      <c r="F42" s="293" t="s">
        <v>466</v>
      </c>
      <c r="G42" s="262" t="s">
        <v>130</v>
      </c>
      <c r="H42" s="250" t="s">
        <v>464</v>
      </c>
      <c r="I42" s="265" t="s">
        <v>749</v>
      </c>
      <c r="J42" s="63" t="s">
        <v>98</v>
      </c>
      <c r="K42" s="137" t="s">
        <v>334</v>
      </c>
      <c r="L42" s="135" t="s">
        <v>288</v>
      </c>
      <c r="M42" s="249" t="str">
        <f>IF(OR(L42="大",L43="大",L44="大",L45="大",L42="不明",L43="不明",L44="不明",L45="不明"),"大",IF(OR(L42="中",L43="中",L44="中",L45="中"),"中",IF(OR(L42="小",L43="小",L44="小",L45="小"),"小","無")))</f>
        <v>中</v>
      </c>
    </row>
    <row r="43" spans="1:13" ht="47.25">
      <c r="A43" s="51"/>
      <c r="B43" s="42"/>
      <c r="C43" s="294"/>
      <c r="D43" s="263"/>
      <c r="E43" s="280"/>
      <c r="F43" s="294"/>
      <c r="G43" s="263"/>
      <c r="H43" s="251"/>
      <c r="I43" s="266"/>
      <c r="J43" s="63" t="s">
        <v>99</v>
      </c>
      <c r="K43" s="137" t="s">
        <v>784</v>
      </c>
      <c r="L43" s="135" t="s">
        <v>291</v>
      </c>
      <c r="M43" s="249"/>
    </row>
    <row r="44" spans="1:13" ht="31.5">
      <c r="A44" s="51"/>
      <c r="B44" s="42"/>
      <c r="C44" s="294"/>
      <c r="D44" s="263"/>
      <c r="E44" s="280"/>
      <c r="F44" s="294"/>
      <c r="G44" s="263"/>
      <c r="H44" s="251"/>
      <c r="I44" s="266"/>
      <c r="J44" s="63" t="s">
        <v>111</v>
      </c>
      <c r="K44" s="137" t="s">
        <v>785</v>
      </c>
      <c r="L44" s="135" t="s">
        <v>291</v>
      </c>
      <c r="M44" s="249"/>
    </row>
    <row r="45" spans="1:13">
      <c r="A45" s="51"/>
      <c r="B45" s="42"/>
      <c r="C45" s="294"/>
      <c r="D45" s="263"/>
      <c r="E45" s="281"/>
      <c r="F45" s="294"/>
      <c r="G45" s="263"/>
      <c r="H45" s="251"/>
      <c r="I45" s="266"/>
      <c r="J45" s="63" t="s">
        <v>101</v>
      </c>
      <c r="K45" s="137" t="s">
        <v>334</v>
      </c>
      <c r="L45" s="135" t="s">
        <v>288</v>
      </c>
      <c r="M45" s="249"/>
    </row>
    <row r="46" spans="1:13" ht="31.5" customHeight="1">
      <c r="A46" s="51"/>
      <c r="B46" s="42"/>
      <c r="C46" s="293" t="s">
        <v>456</v>
      </c>
      <c r="D46" s="262" t="s">
        <v>129</v>
      </c>
      <c r="E46" s="279" t="s">
        <v>124</v>
      </c>
      <c r="F46" s="293" t="s">
        <v>466</v>
      </c>
      <c r="G46" s="262" t="s">
        <v>130</v>
      </c>
      <c r="H46" s="250" t="s">
        <v>464</v>
      </c>
      <c r="I46" s="265" t="s">
        <v>132</v>
      </c>
      <c r="J46" s="63" t="s">
        <v>98</v>
      </c>
      <c r="K46" s="137" t="s">
        <v>334</v>
      </c>
      <c r="L46" s="135" t="s">
        <v>288</v>
      </c>
      <c r="M46" s="249" t="str">
        <f>IF(OR(L46="大",L47="大",L48="大",L49="大",L46="不明",L47="不明",L48="不明",L49="不明"),"大",IF(OR(L46="中",L47="中",L48="中",L49="中"),"中",IF(OR(L46="小",L47="小",L48="小",L49="小"),"小","無")))</f>
        <v>中</v>
      </c>
    </row>
    <row r="47" spans="1:13" ht="47.25">
      <c r="A47" s="51"/>
      <c r="B47" s="42"/>
      <c r="C47" s="294"/>
      <c r="D47" s="263"/>
      <c r="E47" s="280"/>
      <c r="F47" s="294"/>
      <c r="G47" s="263"/>
      <c r="H47" s="251"/>
      <c r="I47" s="266"/>
      <c r="J47" s="63" t="s">
        <v>99</v>
      </c>
      <c r="K47" s="137" t="s">
        <v>780</v>
      </c>
      <c r="L47" s="135" t="s">
        <v>314</v>
      </c>
      <c r="M47" s="249"/>
    </row>
    <row r="48" spans="1:13" ht="47.25">
      <c r="A48" s="51"/>
      <c r="B48" s="42"/>
      <c r="C48" s="294"/>
      <c r="D48" s="263"/>
      <c r="E48" s="280"/>
      <c r="F48" s="294"/>
      <c r="G48" s="263"/>
      <c r="H48" s="251"/>
      <c r="I48" s="266"/>
      <c r="J48" s="63" t="s">
        <v>111</v>
      </c>
      <c r="K48" s="137" t="s">
        <v>781</v>
      </c>
      <c r="L48" s="135" t="s">
        <v>291</v>
      </c>
      <c r="M48" s="249"/>
    </row>
    <row r="49" spans="1:13">
      <c r="A49" s="51"/>
      <c r="B49" s="42"/>
      <c r="C49" s="294"/>
      <c r="D49" s="263"/>
      <c r="E49" s="281"/>
      <c r="F49" s="294"/>
      <c r="G49" s="263"/>
      <c r="H49" s="251"/>
      <c r="I49" s="266"/>
      <c r="J49" s="63" t="s">
        <v>101</v>
      </c>
      <c r="K49" s="137" t="s">
        <v>334</v>
      </c>
      <c r="L49" s="135" t="s">
        <v>288</v>
      </c>
      <c r="M49" s="249"/>
    </row>
    <row r="50" spans="1:13" ht="31.5" customHeight="1">
      <c r="A50" s="51"/>
      <c r="B50" s="42"/>
      <c r="C50" s="293" t="s">
        <v>456</v>
      </c>
      <c r="D50" s="262" t="s">
        <v>129</v>
      </c>
      <c r="E50" s="279" t="s">
        <v>124</v>
      </c>
      <c r="F50" s="293" t="s">
        <v>466</v>
      </c>
      <c r="G50" s="262" t="s">
        <v>130</v>
      </c>
      <c r="H50" s="250" t="s">
        <v>462</v>
      </c>
      <c r="I50" s="296" t="s">
        <v>133</v>
      </c>
      <c r="J50" s="63" t="s">
        <v>98</v>
      </c>
      <c r="K50" s="137" t="s">
        <v>334</v>
      </c>
      <c r="L50" s="135" t="s">
        <v>288</v>
      </c>
      <c r="M50" s="249" t="str">
        <f>IF(OR(L50="大",L51="大",L52="大",L53="大",L50="不明",L51="不明",L52="不明",L53="不明"),"大",IF(OR(L50="中",L51="中",L52="中",L53="中"),"中",IF(OR(L50="小",L51="小",L52="小",L53="小"),"小","無")))</f>
        <v>中</v>
      </c>
    </row>
    <row r="51" spans="1:13" ht="47.25">
      <c r="A51" s="51"/>
      <c r="B51" s="42"/>
      <c r="C51" s="294"/>
      <c r="D51" s="263"/>
      <c r="E51" s="280"/>
      <c r="F51" s="294"/>
      <c r="G51" s="263"/>
      <c r="H51" s="251"/>
      <c r="I51" s="297"/>
      <c r="J51" s="63" t="s">
        <v>99</v>
      </c>
      <c r="K51" s="137" t="s">
        <v>786</v>
      </c>
      <c r="L51" s="135" t="s">
        <v>314</v>
      </c>
      <c r="M51" s="249"/>
    </row>
    <row r="52" spans="1:13" ht="31.5">
      <c r="A52" s="51"/>
      <c r="B52" s="42"/>
      <c r="C52" s="294"/>
      <c r="D52" s="263"/>
      <c r="E52" s="280"/>
      <c r="F52" s="294"/>
      <c r="G52" s="263"/>
      <c r="H52" s="251"/>
      <c r="I52" s="297"/>
      <c r="J52" s="63" t="s">
        <v>111</v>
      </c>
      <c r="K52" s="137" t="s">
        <v>787</v>
      </c>
      <c r="L52" s="135" t="s">
        <v>291</v>
      </c>
      <c r="M52" s="249"/>
    </row>
    <row r="53" spans="1:13">
      <c r="A53" s="51"/>
      <c r="B53" s="42"/>
      <c r="C53" s="294"/>
      <c r="D53" s="263"/>
      <c r="E53" s="281"/>
      <c r="F53" s="294"/>
      <c r="G53" s="263"/>
      <c r="H53" s="251"/>
      <c r="I53" s="297"/>
      <c r="J53" s="63" t="s">
        <v>101</v>
      </c>
      <c r="K53" s="137" t="s">
        <v>334</v>
      </c>
      <c r="L53" s="135" t="s">
        <v>288</v>
      </c>
      <c r="M53" s="249"/>
    </row>
    <row r="54" spans="1:13" ht="31.5" customHeight="1">
      <c r="A54" s="51"/>
      <c r="B54" s="42"/>
      <c r="C54" s="293" t="s">
        <v>456</v>
      </c>
      <c r="D54" s="262" t="s">
        <v>129</v>
      </c>
      <c r="E54" s="279" t="s">
        <v>124</v>
      </c>
      <c r="F54" s="293" t="s">
        <v>466</v>
      </c>
      <c r="G54" s="262" t="s">
        <v>130</v>
      </c>
      <c r="H54" s="250" t="s">
        <v>283</v>
      </c>
      <c r="I54" s="250" t="s">
        <v>460</v>
      </c>
      <c r="J54" s="63" t="s">
        <v>98</v>
      </c>
      <c r="K54" s="137" t="s">
        <v>334</v>
      </c>
      <c r="L54" s="135" t="s">
        <v>288</v>
      </c>
      <c r="M54" s="249" t="str">
        <f>IF(OR(L54="大",L55="大",L56="大",L57="大",L54="不明",L55="不明",L56="不明",L57="不明"),"大",IF(OR(L54="中",L55="中",L56="中",L57="中"),"中",IF(OR(L54="小",L55="小",L56="小",L57="小"),"小","無")))</f>
        <v>小</v>
      </c>
    </row>
    <row r="55" spans="1:13" ht="78.75">
      <c r="A55" s="51"/>
      <c r="B55" s="42"/>
      <c r="C55" s="294"/>
      <c r="D55" s="263"/>
      <c r="E55" s="280"/>
      <c r="F55" s="294"/>
      <c r="G55" s="263"/>
      <c r="H55" s="251"/>
      <c r="I55" s="251"/>
      <c r="J55" s="63" t="s">
        <v>99</v>
      </c>
      <c r="K55" s="137" t="s">
        <v>776</v>
      </c>
      <c r="L55" s="135" t="s">
        <v>314</v>
      </c>
      <c r="M55" s="249"/>
    </row>
    <row r="56" spans="1:13" ht="47.25">
      <c r="A56" s="51"/>
      <c r="B56" s="42"/>
      <c r="C56" s="294"/>
      <c r="D56" s="263"/>
      <c r="E56" s="280"/>
      <c r="F56" s="294"/>
      <c r="G56" s="263"/>
      <c r="H56" s="251"/>
      <c r="I56" s="251"/>
      <c r="J56" s="63" t="s">
        <v>111</v>
      </c>
      <c r="K56" s="137" t="s">
        <v>777</v>
      </c>
      <c r="L56" s="135" t="s">
        <v>314</v>
      </c>
      <c r="M56" s="249"/>
    </row>
    <row r="57" spans="1:13">
      <c r="A57" s="51"/>
      <c r="B57" s="42"/>
      <c r="C57" s="294"/>
      <c r="D57" s="263"/>
      <c r="E57" s="281"/>
      <c r="F57" s="294"/>
      <c r="G57" s="263"/>
      <c r="H57" s="251"/>
      <c r="I57" s="251"/>
      <c r="J57" s="63" t="s">
        <v>101</v>
      </c>
      <c r="K57" s="137" t="s">
        <v>334</v>
      </c>
      <c r="L57" s="135" t="s">
        <v>288</v>
      </c>
      <c r="M57" s="249"/>
    </row>
    <row r="58" spans="1:13" ht="31.5" customHeight="1">
      <c r="A58" s="51"/>
      <c r="B58" s="42"/>
      <c r="C58" s="293" t="s">
        <v>456</v>
      </c>
      <c r="D58" s="262" t="s">
        <v>129</v>
      </c>
      <c r="E58" s="279" t="s">
        <v>124</v>
      </c>
      <c r="F58" s="293" t="s">
        <v>466</v>
      </c>
      <c r="G58" s="262" t="s">
        <v>130</v>
      </c>
      <c r="H58" s="250" t="s">
        <v>283</v>
      </c>
      <c r="I58" s="250" t="s">
        <v>463</v>
      </c>
      <c r="J58" s="63" t="s">
        <v>98</v>
      </c>
      <c r="K58" s="137" t="s">
        <v>334</v>
      </c>
      <c r="L58" s="135" t="s">
        <v>288</v>
      </c>
      <c r="M58" s="249" t="str">
        <f>IF(OR(L58="大",L59="大",L60="大",L61="大",L58="不明",L59="不明",L60="不明",L61="不明"),"大",IF(OR(L58="中",L59="中",L60="中",L61="中"),"中",IF(OR(L58="小",L59="小",L60="小",L61="小"),"小","無")))</f>
        <v>小</v>
      </c>
    </row>
    <row r="59" spans="1:13" ht="78.75">
      <c r="A59" s="51"/>
      <c r="B59" s="42"/>
      <c r="C59" s="294"/>
      <c r="D59" s="263"/>
      <c r="E59" s="280"/>
      <c r="F59" s="294"/>
      <c r="G59" s="263"/>
      <c r="H59" s="251"/>
      <c r="I59" s="251"/>
      <c r="J59" s="63" t="s">
        <v>99</v>
      </c>
      <c r="K59" s="137" t="s">
        <v>776</v>
      </c>
      <c r="L59" s="135" t="s">
        <v>314</v>
      </c>
      <c r="M59" s="249"/>
    </row>
    <row r="60" spans="1:13" ht="47.25">
      <c r="A60" s="51"/>
      <c r="B60" s="42"/>
      <c r="C60" s="294"/>
      <c r="D60" s="263"/>
      <c r="E60" s="280"/>
      <c r="F60" s="294"/>
      <c r="G60" s="263"/>
      <c r="H60" s="251"/>
      <c r="I60" s="251"/>
      <c r="J60" s="63" t="s">
        <v>111</v>
      </c>
      <c r="K60" s="137" t="s">
        <v>777</v>
      </c>
      <c r="L60" s="135" t="s">
        <v>314</v>
      </c>
      <c r="M60" s="249"/>
    </row>
    <row r="61" spans="1:13">
      <c r="A61" s="51"/>
      <c r="B61" s="42"/>
      <c r="C61" s="294"/>
      <c r="D61" s="263"/>
      <c r="E61" s="281"/>
      <c r="F61" s="294"/>
      <c r="G61" s="263"/>
      <c r="H61" s="251"/>
      <c r="I61" s="251"/>
      <c r="J61" s="63" t="s">
        <v>101</v>
      </c>
      <c r="K61" s="137" t="s">
        <v>334</v>
      </c>
      <c r="L61" s="135" t="s">
        <v>288</v>
      </c>
      <c r="M61" s="249"/>
    </row>
    <row r="62" spans="1:13" ht="31.5" customHeight="1">
      <c r="A62" s="51"/>
      <c r="B62" s="42"/>
      <c r="C62" s="293" t="s">
        <v>456</v>
      </c>
      <c r="D62" s="262" t="s">
        <v>129</v>
      </c>
      <c r="E62" s="279" t="s">
        <v>124</v>
      </c>
      <c r="F62" s="293" t="s">
        <v>466</v>
      </c>
      <c r="G62" s="262" t="s">
        <v>130</v>
      </c>
      <c r="H62" s="250" t="s">
        <v>298</v>
      </c>
      <c r="I62" s="265" t="s">
        <v>134</v>
      </c>
      <c r="J62" s="63" t="s">
        <v>98</v>
      </c>
      <c r="K62" s="137" t="s">
        <v>334</v>
      </c>
      <c r="L62" s="135" t="s">
        <v>288</v>
      </c>
      <c r="M62" s="249" t="str">
        <f>IF(OR(L62="大",L63="大",L64="大",L65="大",L62="不明",L63="不明",L64="不明",L65="不明"),"大",IF(OR(L62="中",L63="中",L64="中",L65="中"),"中",IF(OR(L62="小",L63="小",L64="小",L65="小"),"小","無")))</f>
        <v>中</v>
      </c>
    </row>
    <row r="63" spans="1:13" ht="47.25">
      <c r="A63" s="51"/>
      <c r="B63" s="42"/>
      <c r="C63" s="294"/>
      <c r="D63" s="263"/>
      <c r="E63" s="280"/>
      <c r="F63" s="294"/>
      <c r="G63" s="263"/>
      <c r="H63" s="251"/>
      <c r="I63" s="266"/>
      <c r="J63" s="63" t="s">
        <v>99</v>
      </c>
      <c r="K63" s="137" t="s">
        <v>788</v>
      </c>
      <c r="L63" s="135" t="s">
        <v>291</v>
      </c>
      <c r="M63" s="249"/>
    </row>
    <row r="64" spans="1:13" ht="47.25">
      <c r="A64" s="51"/>
      <c r="B64" s="42"/>
      <c r="C64" s="294"/>
      <c r="D64" s="263"/>
      <c r="E64" s="280"/>
      <c r="F64" s="294"/>
      <c r="G64" s="263"/>
      <c r="H64" s="251"/>
      <c r="I64" s="266"/>
      <c r="J64" s="63" t="s">
        <v>111</v>
      </c>
      <c r="K64" s="137" t="s">
        <v>467</v>
      </c>
      <c r="L64" s="135" t="s">
        <v>291</v>
      </c>
      <c r="M64" s="249"/>
    </row>
    <row r="65" spans="1:13">
      <c r="A65" s="51"/>
      <c r="B65" s="42"/>
      <c r="C65" s="294"/>
      <c r="D65" s="263"/>
      <c r="E65" s="281"/>
      <c r="F65" s="294"/>
      <c r="G65" s="263"/>
      <c r="H65" s="251"/>
      <c r="I65" s="266"/>
      <c r="J65" s="63" t="s">
        <v>101</v>
      </c>
      <c r="K65" s="137" t="s">
        <v>334</v>
      </c>
      <c r="L65" s="135" t="s">
        <v>288</v>
      </c>
      <c r="M65" s="249"/>
    </row>
    <row r="66" spans="1:13" ht="31.5" customHeight="1">
      <c r="A66" s="51"/>
      <c r="B66" s="42"/>
      <c r="C66" s="293" t="s">
        <v>456</v>
      </c>
      <c r="D66" s="262" t="s">
        <v>129</v>
      </c>
      <c r="E66" s="279" t="s">
        <v>124</v>
      </c>
      <c r="F66" s="293" t="s">
        <v>466</v>
      </c>
      <c r="G66" s="262" t="s">
        <v>130</v>
      </c>
      <c r="H66" s="250" t="s">
        <v>334</v>
      </c>
      <c r="I66" s="265" t="s">
        <v>134</v>
      </c>
      <c r="J66" s="63" t="s">
        <v>98</v>
      </c>
      <c r="K66" s="137" t="s">
        <v>334</v>
      </c>
      <c r="L66" s="135" t="s">
        <v>288</v>
      </c>
      <c r="M66" s="249" t="str">
        <f>IF(OR(L66="大",L67="大",L68="大",L69="大",L66="不明",L67="不明",L68="不明",L69="不明"),"大",IF(OR(L66="中",L67="中",L68="中",L69="中"),"中",IF(OR(L66="小",L67="小",L68="小",L69="小"),"小","無")))</f>
        <v>無</v>
      </c>
    </row>
    <row r="67" spans="1:13">
      <c r="A67" s="51"/>
      <c r="B67" s="42"/>
      <c r="C67" s="294"/>
      <c r="D67" s="263"/>
      <c r="E67" s="280"/>
      <c r="F67" s="294"/>
      <c r="G67" s="263"/>
      <c r="H67" s="251"/>
      <c r="I67" s="266"/>
      <c r="J67" s="63" t="s">
        <v>99</v>
      </c>
      <c r="K67" s="137" t="s">
        <v>334</v>
      </c>
      <c r="L67" s="135" t="s">
        <v>288</v>
      </c>
      <c r="M67" s="249"/>
    </row>
    <row r="68" spans="1:13" ht="31.5" customHeight="1">
      <c r="A68" s="51"/>
      <c r="B68" s="42"/>
      <c r="C68" s="294"/>
      <c r="D68" s="263"/>
      <c r="E68" s="280"/>
      <c r="F68" s="294"/>
      <c r="G68" s="263"/>
      <c r="H68" s="251"/>
      <c r="I68" s="266"/>
      <c r="J68" s="63" t="s">
        <v>111</v>
      </c>
      <c r="K68" s="137" t="s">
        <v>334</v>
      </c>
      <c r="L68" s="135" t="s">
        <v>288</v>
      </c>
      <c r="M68" s="249"/>
    </row>
    <row r="69" spans="1:13">
      <c r="A69" s="51"/>
      <c r="B69" s="42"/>
      <c r="C69" s="295"/>
      <c r="D69" s="264"/>
      <c r="E69" s="281"/>
      <c r="F69" s="295"/>
      <c r="G69" s="264"/>
      <c r="H69" s="252"/>
      <c r="I69" s="267"/>
      <c r="J69" s="63" t="s">
        <v>101</v>
      </c>
      <c r="K69" s="137" t="s">
        <v>334</v>
      </c>
      <c r="L69" s="135" t="s">
        <v>288</v>
      </c>
      <c r="M69" s="249"/>
    </row>
    <row r="70" spans="1:13">
      <c r="A70" s="51"/>
      <c r="B70" s="42"/>
      <c r="D70" s="12"/>
      <c r="E70" s="12"/>
      <c r="G70" s="12"/>
      <c r="L70" s="47"/>
    </row>
    <row r="71" spans="1:13" ht="31.5">
      <c r="A71" s="51"/>
      <c r="B71" s="42"/>
      <c r="C71" s="60" t="s">
        <v>84</v>
      </c>
      <c r="D71" s="60" t="s">
        <v>85</v>
      </c>
      <c r="E71" s="60" t="s">
        <v>121</v>
      </c>
      <c r="F71" s="60" t="s">
        <v>87</v>
      </c>
      <c r="G71" s="60" t="s">
        <v>122</v>
      </c>
      <c r="H71" s="60" t="s">
        <v>277</v>
      </c>
      <c r="I71" s="60" t="s">
        <v>90</v>
      </c>
      <c r="J71" s="319" t="s">
        <v>92</v>
      </c>
      <c r="K71" s="323"/>
      <c r="L71" s="134" t="s">
        <v>93</v>
      </c>
      <c r="M71" s="60" t="s">
        <v>94</v>
      </c>
    </row>
    <row r="72" spans="1:13">
      <c r="A72" s="51"/>
      <c r="B72" s="42"/>
      <c r="C72" s="293" t="s">
        <v>456</v>
      </c>
      <c r="D72" s="262" t="s">
        <v>135</v>
      </c>
      <c r="E72" s="290" t="s">
        <v>468</v>
      </c>
      <c r="F72" s="293" t="s">
        <v>466</v>
      </c>
      <c r="G72" s="262" t="s">
        <v>886</v>
      </c>
      <c r="H72" s="250" t="s">
        <v>295</v>
      </c>
      <c r="I72" s="265" t="s">
        <v>136</v>
      </c>
      <c r="J72" s="63" t="s">
        <v>98</v>
      </c>
      <c r="K72" s="137" t="s">
        <v>334</v>
      </c>
      <c r="L72" s="135" t="s">
        <v>288</v>
      </c>
      <c r="M72" s="249" t="str">
        <f>IF(OR(L72="大",L73="大",L74="大",L75="大",L72="不明",L73="不明",L74="不明",L75="不明"),"大",IF(OR(L72="中",L73="中",L74="中",L75="中"),"中",IF(OR(L72="小",L73="小",L74="小",L75="小"),"小","無")))</f>
        <v>中</v>
      </c>
    </row>
    <row r="73" spans="1:13" ht="204.75">
      <c r="A73" s="51"/>
      <c r="B73" s="42"/>
      <c r="C73" s="294"/>
      <c r="D73" s="263"/>
      <c r="E73" s="291"/>
      <c r="F73" s="294"/>
      <c r="G73" s="263"/>
      <c r="H73" s="251"/>
      <c r="I73" s="266"/>
      <c r="J73" s="63" t="s">
        <v>99</v>
      </c>
      <c r="K73" s="137" t="s">
        <v>789</v>
      </c>
      <c r="L73" s="135" t="s">
        <v>291</v>
      </c>
      <c r="M73" s="249"/>
    </row>
    <row r="74" spans="1:13" ht="31.5">
      <c r="A74" s="51"/>
      <c r="B74" s="42"/>
      <c r="C74" s="294"/>
      <c r="D74" s="263"/>
      <c r="E74" s="291"/>
      <c r="F74" s="294"/>
      <c r="G74" s="263"/>
      <c r="H74" s="251"/>
      <c r="I74" s="266"/>
      <c r="J74" s="63" t="s">
        <v>111</v>
      </c>
      <c r="K74" s="137" t="s">
        <v>470</v>
      </c>
      <c r="L74" s="135" t="s">
        <v>291</v>
      </c>
      <c r="M74" s="249"/>
    </row>
    <row r="75" spans="1:13">
      <c r="A75" s="51"/>
      <c r="B75" s="42"/>
      <c r="C75" s="295"/>
      <c r="D75" s="263"/>
      <c r="E75" s="292"/>
      <c r="F75" s="294"/>
      <c r="G75" s="263"/>
      <c r="H75" s="251"/>
      <c r="I75" s="266"/>
      <c r="J75" s="63" t="s">
        <v>101</v>
      </c>
      <c r="K75" s="137" t="s">
        <v>334</v>
      </c>
      <c r="L75" s="135" t="s">
        <v>288</v>
      </c>
      <c r="M75" s="249"/>
    </row>
    <row r="76" spans="1:13" ht="18.75" customHeight="1">
      <c r="A76" s="51"/>
      <c r="B76" s="42"/>
      <c r="C76" s="293" t="s">
        <v>456</v>
      </c>
      <c r="D76" s="262" t="s">
        <v>137</v>
      </c>
      <c r="E76" s="290" t="s">
        <v>468</v>
      </c>
      <c r="F76" s="293" t="s">
        <v>466</v>
      </c>
      <c r="G76" s="262" t="s">
        <v>469</v>
      </c>
      <c r="H76" s="250" t="s">
        <v>462</v>
      </c>
      <c r="I76" s="290" t="s">
        <v>460</v>
      </c>
      <c r="J76" s="63" t="s">
        <v>98</v>
      </c>
      <c r="K76" s="137" t="s">
        <v>334</v>
      </c>
      <c r="L76" s="135" t="s">
        <v>288</v>
      </c>
      <c r="M76" s="249" t="str">
        <f>IF(OR(L76="大",L77="大",L78="大",L79="大",L76="不明",L77="不明",L78="不明",L79="不明"),"大",IF(OR(L76="中",L77="中",L78="中",L79="中"),"中",IF(OR(L76="小",L77="小",L78="小",L79="小"),"小","無")))</f>
        <v>小</v>
      </c>
    </row>
    <row r="77" spans="1:13" ht="78.75">
      <c r="A77" s="51"/>
      <c r="B77" s="42"/>
      <c r="C77" s="294"/>
      <c r="D77" s="263"/>
      <c r="E77" s="291"/>
      <c r="F77" s="294"/>
      <c r="G77" s="263"/>
      <c r="H77" s="251"/>
      <c r="I77" s="291"/>
      <c r="J77" s="63" t="s">
        <v>99</v>
      </c>
      <c r="K77" s="137" t="s">
        <v>776</v>
      </c>
      <c r="L77" s="135" t="s">
        <v>314</v>
      </c>
      <c r="M77" s="249"/>
    </row>
    <row r="78" spans="1:13" ht="47.25">
      <c r="A78" s="51"/>
      <c r="B78" s="42"/>
      <c r="C78" s="294"/>
      <c r="D78" s="263"/>
      <c r="E78" s="291"/>
      <c r="F78" s="294"/>
      <c r="G78" s="263"/>
      <c r="H78" s="251"/>
      <c r="I78" s="291"/>
      <c r="J78" s="63" t="s">
        <v>111</v>
      </c>
      <c r="K78" s="137" t="s">
        <v>777</v>
      </c>
      <c r="L78" s="135" t="s">
        <v>314</v>
      </c>
      <c r="M78" s="249"/>
    </row>
    <row r="79" spans="1:13">
      <c r="A79" s="51"/>
      <c r="B79" s="42"/>
      <c r="C79" s="295"/>
      <c r="D79" s="263"/>
      <c r="E79" s="292"/>
      <c r="F79" s="294"/>
      <c r="G79" s="263"/>
      <c r="H79" s="251"/>
      <c r="I79" s="291"/>
      <c r="J79" s="63" t="s">
        <v>101</v>
      </c>
      <c r="K79" s="137" t="s">
        <v>334</v>
      </c>
      <c r="L79" s="135" t="s">
        <v>288</v>
      </c>
      <c r="M79" s="249"/>
    </row>
    <row r="80" spans="1:13" ht="18.75" customHeight="1">
      <c r="A80" s="51"/>
      <c r="B80" s="42"/>
      <c r="C80" s="293" t="s">
        <v>456</v>
      </c>
      <c r="D80" s="262" t="s">
        <v>137</v>
      </c>
      <c r="E80" s="290" t="s">
        <v>468</v>
      </c>
      <c r="F80" s="293" t="s">
        <v>466</v>
      </c>
      <c r="G80" s="262" t="s">
        <v>469</v>
      </c>
      <c r="H80" s="250" t="s">
        <v>462</v>
      </c>
      <c r="I80" s="290" t="s">
        <v>463</v>
      </c>
      <c r="J80" s="63" t="s">
        <v>98</v>
      </c>
      <c r="K80" s="137" t="s">
        <v>334</v>
      </c>
      <c r="L80" s="135" t="s">
        <v>288</v>
      </c>
      <c r="M80" s="249" t="str">
        <f>IF(OR(L80="大",L81="大",L82="大",L83="大",L80="不明",L81="不明",L82="不明",L83="不明"),"大",IF(OR(L80="中",L81="中",L82="中",L83="中"),"中",IF(OR(L80="小",L81="小",L82="小",L83="小"),"小","無")))</f>
        <v>小</v>
      </c>
    </row>
    <row r="81" spans="1:13" ht="78.75">
      <c r="A81" s="51"/>
      <c r="B81" s="42"/>
      <c r="C81" s="294"/>
      <c r="D81" s="263"/>
      <c r="E81" s="291"/>
      <c r="F81" s="294"/>
      <c r="G81" s="263"/>
      <c r="H81" s="251"/>
      <c r="I81" s="291"/>
      <c r="J81" s="63" t="s">
        <v>99</v>
      </c>
      <c r="K81" s="137" t="s">
        <v>776</v>
      </c>
      <c r="L81" s="135" t="s">
        <v>314</v>
      </c>
      <c r="M81" s="249"/>
    </row>
    <row r="82" spans="1:13" ht="47.25">
      <c r="A82" s="51"/>
      <c r="B82" s="42"/>
      <c r="C82" s="294"/>
      <c r="D82" s="263"/>
      <c r="E82" s="291"/>
      <c r="F82" s="294"/>
      <c r="G82" s="263"/>
      <c r="H82" s="251"/>
      <c r="I82" s="291"/>
      <c r="J82" s="63" t="s">
        <v>111</v>
      </c>
      <c r="K82" s="137" t="s">
        <v>777</v>
      </c>
      <c r="L82" s="135" t="s">
        <v>314</v>
      </c>
      <c r="M82" s="249"/>
    </row>
    <row r="83" spans="1:13">
      <c r="A83" s="51"/>
      <c r="B83" s="42"/>
      <c r="C83" s="295"/>
      <c r="D83" s="264"/>
      <c r="E83" s="292"/>
      <c r="F83" s="295"/>
      <c r="G83" s="264"/>
      <c r="H83" s="252"/>
      <c r="I83" s="292"/>
      <c r="J83" s="63" t="s">
        <v>101</v>
      </c>
      <c r="K83" s="137" t="s">
        <v>334</v>
      </c>
      <c r="L83" s="135" t="s">
        <v>288</v>
      </c>
      <c r="M83" s="249"/>
    </row>
    <row r="84" spans="1:13">
      <c r="A84" s="51"/>
      <c r="B84" s="42"/>
      <c r="D84" s="12"/>
      <c r="E84" s="12"/>
      <c r="G84" s="12"/>
      <c r="L84" s="47"/>
    </row>
    <row r="85" spans="1:13" ht="31.5">
      <c r="A85" s="51"/>
      <c r="B85" s="42"/>
      <c r="C85" s="60" t="s">
        <v>84</v>
      </c>
      <c r="D85" s="60" t="s">
        <v>85</v>
      </c>
      <c r="E85" s="60" t="s">
        <v>121</v>
      </c>
      <c r="F85" s="60" t="s">
        <v>87</v>
      </c>
      <c r="G85" s="60" t="s">
        <v>122</v>
      </c>
      <c r="H85" s="60" t="s">
        <v>277</v>
      </c>
      <c r="I85" s="60" t="s">
        <v>90</v>
      </c>
      <c r="J85" s="319" t="s">
        <v>92</v>
      </c>
      <c r="K85" s="323"/>
      <c r="L85" s="134" t="s">
        <v>93</v>
      </c>
      <c r="M85" s="60" t="s">
        <v>94</v>
      </c>
    </row>
    <row r="86" spans="1:13">
      <c r="A86" s="51"/>
      <c r="B86" s="42"/>
      <c r="C86" s="293" t="s">
        <v>456</v>
      </c>
      <c r="D86" s="262" t="s">
        <v>138</v>
      </c>
      <c r="E86" s="262" t="s">
        <v>139</v>
      </c>
      <c r="F86" s="293" t="s">
        <v>466</v>
      </c>
      <c r="G86" s="262" t="s">
        <v>140</v>
      </c>
      <c r="H86" s="250" t="s">
        <v>295</v>
      </c>
      <c r="I86" s="265" t="s">
        <v>141</v>
      </c>
      <c r="J86" s="63" t="s">
        <v>98</v>
      </c>
      <c r="K86" s="137" t="s">
        <v>334</v>
      </c>
      <c r="L86" s="135" t="s">
        <v>288</v>
      </c>
      <c r="M86" s="249" t="str">
        <f>IF(OR(L86="大",L87="大",L88="大",L89="大",L86="不明",L87="不明",L88="不明",L89="不明"),"大",IF(OR(L86="中",L87="中",L88="中",L89="中"),"中",IF(OR(L86="小",L87="小",L88="小",L89="小"),"小","無")))</f>
        <v>中</v>
      </c>
    </row>
    <row r="87" spans="1:13" ht="78.75">
      <c r="A87" s="51"/>
      <c r="B87" s="42"/>
      <c r="C87" s="294"/>
      <c r="D87" s="263"/>
      <c r="E87" s="254"/>
      <c r="F87" s="294"/>
      <c r="G87" s="263"/>
      <c r="H87" s="251"/>
      <c r="I87" s="266"/>
      <c r="J87" s="63" t="s">
        <v>99</v>
      </c>
      <c r="K87" s="137" t="s">
        <v>790</v>
      </c>
      <c r="L87" s="135" t="s">
        <v>291</v>
      </c>
      <c r="M87" s="249"/>
    </row>
    <row r="88" spans="1:13" ht="141.75">
      <c r="A88" s="51"/>
      <c r="B88" s="42"/>
      <c r="C88" s="294"/>
      <c r="D88" s="263"/>
      <c r="E88" s="254"/>
      <c r="F88" s="294"/>
      <c r="G88" s="263"/>
      <c r="H88" s="251"/>
      <c r="I88" s="266"/>
      <c r="J88" s="63" t="s">
        <v>111</v>
      </c>
      <c r="K88" s="137" t="s">
        <v>791</v>
      </c>
      <c r="L88" s="135" t="s">
        <v>291</v>
      </c>
      <c r="M88" s="249"/>
    </row>
    <row r="89" spans="1:13">
      <c r="A89" s="51"/>
      <c r="B89" s="42"/>
      <c r="C89" s="295"/>
      <c r="D89" s="263"/>
      <c r="E89" s="255"/>
      <c r="F89" s="294"/>
      <c r="G89" s="263"/>
      <c r="H89" s="251"/>
      <c r="I89" s="266"/>
      <c r="J89" s="63" t="s">
        <v>101</v>
      </c>
      <c r="K89" s="137" t="s">
        <v>334</v>
      </c>
      <c r="L89" s="135" t="s">
        <v>288</v>
      </c>
      <c r="M89" s="249"/>
    </row>
    <row r="90" spans="1:13">
      <c r="A90" s="51"/>
      <c r="B90" s="42"/>
      <c r="C90" s="293" t="s">
        <v>456</v>
      </c>
      <c r="D90" s="262" t="s">
        <v>142</v>
      </c>
      <c r="E90" s="290" t="s">
        <v>468</v>
      </c>
      <c r="F90" s="293" t="s">
        <v>466</v>
      </c>
      <c r="G90" s="262" t="s">
        <v>140</v>
      </c>
      <c r="H90" s="250" t="s">
        <v>462</v>
      </c>
      <c r="I90" s="296" t="s">
        <v>141</v>
      </c>
      <c r="J90" s="63" t="s">
        <v>98</v>
      </c>
      <c r="K90" s="137" t="s">
        <v>334</v>
      </c>
      <c r="L90" s="135" t="s">
        <v>288</v>
      </c>
      <c r="M90" s="249" t="str">
        <f>IF(OR(L90="大",L91="大",L92="大",L93="大",L90="不明",L91="不明",L92="不明",L93="不明"),"大",IF(OR(L90="中",L91="中",L92="中",L93="中"),"中",IF(OR(L90="小",L91="小",L92="小",L93="小"),"小","無")))</f>
        <v>中</v>
      </c>
    </row>
    <row r="91" spans="1:13" ht="47.25">
      <c r="A91" s="51"/>
      <c r="B91" s="42"/>
      <c r="C91" s="294"/>
      <c r="D91" s="254"/>
      <c r="E91" s="291"/>
      <c r="F91" s="294"/>
      <c r="G91" s="254"/>
      <c r="H91" s="254"/>
      <c r="I91" s="254"/>
      <c r="J91" s="63" t="s">
        <v>99</v>
      </c>
      <c r="K91" s="137" t="s">
        <v>792</v>
      </c>
      <c r="L91" s="135" t="s">
        <v>471</v>
      </c>
      <c r="M91" s="249"/>
    </row>
    <row r="92" spans="1:13" ht="47.25">
      <c r="A92" s="51"/>
      <c r="B92" s="42"/>
      <c r="C92" s="294"/>
      <c r="D92" s="254"/>
      <c r="E92" s="291"/>
      <c r="F92" s="294"/>
      <c r="G92" s="254"/>
      <c r="H92" s="254"/>
      <c r="I92" s="254"/>
      <c r="J92" s="63" t="s">
        <v>111</v>
      </c>
      <c r="K92" s="137" t="s">
        <v>793</v>
      </c>
      <c r="L92" s="135" t="s">
        <v>291</v>
      </c>
      <c r="M92" s="249"/>
    </row>
    <row r="93" spans="1:13">
      <c r="A93" s="51"/>
      <c r="B93" s="42"/>
      <c r="C93" s="295"/>
      <c r="D93" s="255"/>
      <c r="E93" s="292"/>
      <c r="F93" s="294"/>
      <c r="G93" s="255"/>
      <c r="H93" s="255"/>
      <c r="I93" s="255"/>
      <c r="J93" s="63" t="s">
        <v>101</v>
      </c>
      <c r="K93" s="137" t="s">
        <v>334</v>
      </c>
      <c r="L93" s="135" t="s">
        <v>288</v>
      </c>
      <c r="M93" s="249"/>
    </row>
    <row r="94" spans="1:13" ht="18.75" customHeight="1">
      <c r="A94" s="51"/>
      <c r="B94" s="42"/>
      <c r="C94" s="293" t="s">
        <v>456</v>
      </c>
      <c r="D94" s="262" t="s">
        <v>143</v>
      </c>
      <c r="E94" s="290" t="s">
        <v>468</v>
      </c>
      <c r="F94" s="293" t="s">
        <v>466</v>
      </c>
      <c r="G94" s="262" t="s">
        <v>140</v>
      </c>
      <c r="H94" s="250" t="s">
        <v>462</v>
      </c>
      <c r="I94" s="296" t="s">
        <v>141</v>
      </c>
      <c r="J94" s="63" t="s">
        <v>98</v>
      </c>
      <c r="K94" s="137" t="s">
        <v>334</v>
      </c>
      <c r="L94" s="135" t="s">
        <v>288</v>
      </c>
      <c r="M94" s="249" t="s">
        <v>288</v>
      </c>
    </row>
    <row r="95" spans="1:13" ht="47.25">
      <c r="A95" s="51"/>
      <c r="B95" s="42"/>
      <c r="C95" s="294"/>
      <c r="D95" s="254"/>
      <c r="E95" s="291"/>
      <c r="F95" s="294"/>
      <c r="G95" s="254"/>
      <c r="H95" s="254"/>
      <c r="I95" s="254"/>
      <c r="J95" s="63" t="s">
        <v>99</v>
      </c>
      <c r="K95" s="137" t="s">
        <v>792</v>
      </c>
      <c r="L95" s="135" t="s">
        <v>314</v>
      </c>
      <c r="M95" s="249"/>
    </row>
    <row r="96" spans="1:13" ht="47.25">
      <c r="A96" s="51"/>
      <c r="B96" s="42"/>
      <c r="C96" s="294"/>
      <c r="D96" s="254"/>
      <c r="E96" s="291"/>
      <c r="F96" s="294"/>
      <c r="G96" s="254"/>
      <c r="H96" s="254"/>
      <c r="I96" s="254"/>
      <c r="J96" s="63" t="s">
        <v>111</v>
      </c>
      <c r="K96" s="137" t="s">
        <v>794</v>
      </c>
      <c r="L96" s="135" t="s">
        <v>291</v>
      </c>
      <c r="M96" s="249"/>
    </row>
    <row r="97" spans="1:13">
      <c r="A97" s="51"/>
      <c r="B97" s="42"/>
      <c r="C97" s="295"/>
      <c r="D97" s="255"/>
      <c r="E97" s="292"/>
      <c r="F97" s="295"/>
      <c r="G97" s="255"/>
      <c r="H97" s="255"/>
      <c r="I97" s="255"/>
      <c r="J97" s="63" t="s">
        <v>101</v>
      </c>
      <c r="K97" s="137" t="s">
        <v>334</v>
      </c>
      <c r="L97" s="135" t="s">
        <v>288</v>
      </c>
      <c r="M97" s="249"/>
    </row>
    <row r="98" spans="1:13">
      <c r="A98" s="51"/>
      <c r="D98" s="12"/>
      <c r="E98" s="12"/>
      <c r="G98" s="12"/>
      <c r="L98" s="41"/>
      <c r="M98" s="41"/>
    </row>
    <row r="99" spans="1:13">
      <c r="A99" s="51"/>
      <c r="D99" s="12"/>
      <c r="E99" s="12"/>
      <c r="G99" s="12"/>
      <c r="L99" s="138" t="s">
        <v>102</v>
      </c>
      <c r="M99" s="106" t="str">
        <f>IF(OR(M38="大",M42="大",M46="大",M50="大",M54="大",M58="大",M62="大",M66="大",M72="大",M76="大",M80="大",M86="大",M90="大",M94="大"),"大",IF(OR(M38="中",M42="中",M46="中",M50="中",M54="中",M58="中",M62="中",M66="中",M72="中",M76="中",M80="中",M86="中",M90="中",M94="中"),"中",IF(OR(M38="小",M42="小",M46="小",M50="小",M54="小",M58="小",M62="小",M66="小",M72="小",M76="小",M80="小",M86="小",M90="小",M94="小"),"小","無")))</f>
        <v>中</v>
      </c>
    </row>
    <row r="100" spans="1:13">
      <c r="A100" s="51"/>
      <c r="D100" s="12"/>
      <c r="E100" s="12"/>
      <c r="G100" s="12"/>
    </row>
    <row r="101" spans="1:13" ht="16.5">
      <c r="A101" s="51"/>
      <c r="B101" s="42"/>
      <c r="C101" s="54" t="s">
        <v>472</v>
      </c>
    </row>
    <row r="102" spans="1:13">
      <c r="A102" s="51"/>
      <c r="B102" s="42"/>
      <c r="D102" s="12"/>
      <c r="E102" s="12"/>
      <c r="G102" s="12"/>
      <c r="L102" s="47"/>
    </row>
    <row r="103" spans="1:13" ht="31.5">
      <c r="A103" s="51"/>
      <c r="B103" s="42"/>
      <c r="C103" s="60" t="s">
        <v>84</v>
      </c>
      <c r="D103" s="60" t="s">
        <v>85</v>
      </c>
      <c r="E103" s="60" t="s">
        <v>121</v>
      </c>
      <c r="F103" s="60" t="s">
        <v>87</v>
      </c>
      <c r="G103" s="60" t="s">
        <v>122</v>
      </c>
      <c r="H103" s="60" t="s">
        <v>277</v>
      </c>
      <c r="I103" s="60" t="s">
        <v>90</v>
      </c>
      <c r="J103" s="319" t="s">
        <v>92</v>
      </c>
      <c r="K103" s="323"/>
      <c r="L103" s="134" t="s">
        <v>93</v>
      </c>
      <c r="M103" s="60" t="s">
        <v>94</v>
      </c>
    </row>
    <row r="104" spans="1:13">
      <c r="A104" s="51"/>
      <c r="B104" s="42"/>
      <c r="C104" s="293" t="s">
        <v>456</v>
      </c>
      <c r="D104" s="262" t="s">
        <v>147</v>
      </c>
      <c r="E104" s="262" t="s">
        <v>139</v>
      </c>
      <c r="F104" s="293" t="s">
        <v>466</v>
      </c>
      <c r="G104" s="262" t="s">
        <v>148</v>
      </c>
      <c r="H104" s="250" t="s">
        <v>298</v>
      </c>
      <c r="I104" s="265" t="s">
        <v>149</v>
      </c>
      <c r="J104" s="63" t="s">
        <v>98</v>
      </c>
      <c r="K104" s="137" t="s">
        <v>334</v>
      </c>
      <c r="L104" s="135" t="s">
        <v>288</v>
      </c>
      <c r="M104" s="249" t="str">
        <f>IF(OR(L104="大",L105="大",L106="大",L107="大",L104="不明",L105="不明",L106="不明",L107="不明"),"大",IF(OR(L104="中",L105="中",L106="中",L107="中"),"中",IF(OR(L104="小",L105="小",L106="小",L107="小"),"小","無")))</f>
        <v>大</v>
      </c>
    </row>
    <row r="105" spans="1:13" ht="94.5">
      <c r="A105" s="51"/>
      <c r="B105" s="42"/>
      <c r="C105" s="294"/>
      <c r="D105" s="263"/>
      <c r="E105" s="254"/>
      <c r="F105" s="294"/>
      <c r="G105" s="263"/>
      <c r="H105" s="251"/>
      <c r="I105" s="266"/>
      <c r="J105" s="63" t="s">
        <v>99</v>
      </c>
      <c r="K105" s="137" t="s">
        <v>795</v>
      </c>
      <c r="L105" s="135" t="s">
        <v>339</v>
      </c>
      <c r="M105" s="249"/>
    </row>
    <row r="106" spans="1:13" ht="63">
      <c r="A106" s="51"/>
      <c r="B106" s="42"/>
      <c r="C106" s="294"/>
      <c r="D106" s="263"/>
      <c r="E106" s="254"/>
      <c r="F106" s="294"/>
      <c r="G106" s="263"/>
      <c r="H106" s="251"/>
      <c r="I106" s="266"/>
      <c r="J106" s="63" t="s">
        <v>111</v>
      </c>
      <c r="K106" s="137" t="s">
        <v>796</v>
      </c>
      <c r="L106" s="135" t="s">
        <v>339</v>
      </c>
      <c r="M106" s="249"/>
    </row>
    <row r="107" spans="1:13">
      <c r="A107" s="51"/>
      <c r="B107" s="42"/>
      <c r="C107" s="294"/>
      <c r="D107" s="263"/>
      <c r="E107" s="255"/>
      <c r="F107" s="294"/>
      <c r="G107" s="263"/>
      <c r="H107" s="251"/>
      <c r="I107" s="266"/>
      <c r="J107" s="63" t="s">
        <v>101</v>
      </c>
      <c r="K107" s="137" t="s">
        <v>334</v>
      </c>
      <c r="L107" s="135" t="s">
        <v>288</v>
      </c>
      <c r="M107" s="249"/>
    </row>
    <row r="108" spans="1:13">
      <c r="A108" s="51"/>
      <c r="B108" s="42"/>
      <c r="C108" s="293" t="s">
        <v>456</v>
      </c>
      <c r="D108" s="262" t="s">
        <v>147</v>
      </c>
      <c r="E108" s="262" t="s">
        <v>139</v>
      </c>
      <c r="F108" s="293" t="s">
        <v>466</v>
      </c>
      <c r="G108" s="262" t="s">
        <v>150</v>
      </c>
      <c r="H108" s="250" t="s">
        <v>334</v>
      </c>
      <c r="I108" s="265" t="s">
        <v>149</v>
      </c>
      <c r="J108" s="63" t="s">
        <v>98</v>
      </c>
      <c r="K108" s="137" t="s">
        <v>334</v>
      </c>
      <c r="L108" s="135" t="s">
        <v>288</v>
      </c>
      <c r="M108" s="249" t="str">
        <f>IF(OR(L108="大",L109="大",L110="大",L111="大",L108="不明",L109="不明",L110="不明",L111="不明"),"大",IF(OR(L108="中",L109="中",L110="中",L111="中"),"中",IF(OR(L108="小",L109="小",L110="小",L111="小"),"小","無")))</f>
        <v>無</v>
      </c>
    </row>
    <row r="109" spans="1:13">
      <c r="A109" s="51"/>
      <c r="B109" s="42"/>
      <c r="C109" s="294"/>
      <c r="D109" s="263"/>
      <c r="E109" s="254"/>
      <c r="F109" s="294"/>
      <c r="G109" s="263"/>
      <c r="H109" s="251"/>
      <c r="I109" s="266"/>
      <c r="J109" s="63" t="s">
        <v>99</v>
      </c>
      <c r="K109" s="137" t="s">
        <v>334</v>
      </c>
      <c r="L109" s="135" t="s">
        <v>288</v>
      </c>
      <c r="M109" s="249"/>
    </row>
    <row r="110" spans="1:13">
      <c r="A110" s="51"/>
      <c r="B110" s="42"/>
      <c r="C110" s="294"/>
      <c r="D110" s="263"/>
      <c r="E110" s="254"/>
      <c r="F110" s="294"/>
      <c r="G110" s="263"/>
      <c r="H110" s="251"/>
      <c r="I110" s="266"/>
      <c r="J110" s="63" t="s">
        <v>111</v>
      </c>
      <c r="K110" s="137" t="s">
        <v>334</v>
      </c>
      <c r="L110" s="135" t="s">
        <v>288</v>
      </c>
      <c r="M110" s="249"/>
    </row>
    <row r="111" spans="1:13">
      <c r="A111" s="51"/>
      <c r="B111" s="42"/>
      <c r="C111" s="294"/>
      <c r="D111" s="263"/>
      <c r="E111" s="255"/>
      <c r="F111" s="294"/>
      <c r="G111" s="263"/>
      <c r="H111" s="251"/>
      <c r="I111" s="266"/>
      <c r="J111" s="63" t="s">
        <v>101</v>
      </c>
      <c r="K111" s="137" t="s">
        <v>334</v>
      </c>
      <c r="L111" s="135" t="s">
        <v>288</v>
      </c>
      <c r="M111" s="249"/>
    </row>
    <row r="112" spans="1:13">
      <c r="A112" s="51"/>
      <c r="B112" s="42"/>
      <c r="C112" s="293" t="s">
        <v>456</v>
      </c>
      <c r="D112" s="262" t="s">
        <v>147</v>
      </c>
      <c r="E112" s="262" t="s">
        <v>139</v>
      </c>
      <c r="F112" s="293" t="s">
        <v>466</v>
      </c>
      <c r="G112" s="262" t="s">
        <v>151</v>
      </c>
      <c r="H112" s="250" t="s">
        <v>459</v>
      </c>
      <c r="I112" s="290" t="s">
        <v>460</v>
      </c>
      <c r="J112" s="63" t="s">
        <v>98</v>
      </c>
      <c r="K112" s="137" t="s">
        <v>334</v>
      </c>
      <c r="L112" s="135" t="s">
        <v>288</v>
      </c>
      <c r="M112" s="249" t="str">
        <f>IF(OR(L112="大",L113="大",L114="大",L115="大",L112="不明",L113="不明",L114="不明",L115="不明"),"大",IF(OR(L112="中",L113="中",L114="中",L115="中"),"中",IF(OR(L112="小",L113="小",L114="小",L115="小"),"小","無")))</f>
        <v>小</v>
      </c>
    </row>
    <row r="113" spans="1:13" ht="78.75">
      <c r="A113" s="51"/>
      <c r="B113" s="42"/>
      <c r="C113" s="294"/>
      <c r="D113" s="263"/>
      <c r="E113" s="254"/>
      <c r="F113" s="294"/>
      <c r="G113" s="263"/>
      <c r="H113" s="251"/>
      <c r="I113" s="291"/>
      <c r="J113" s="63" t="s">
        <v>99</v>
      </c>
      <c r="K113" s="137" t="s">
        <v>776</v>
      </c>
      <c r="L113" s="135" t="s">
        <v>314</v>
      </c>
      <c r="M113" s="249"/>
    </row>
    <row r="114" spans="1:13" ht="47.25">
      <c r="A114" s="51"/>
      <c r="B114" s="42"/>
      <c r="C114" s="294"/>
      <c r="D114" s="263"/>
      <c r="E114" s="254"/>
      <c r="F114" s="294"/>
      <c r="G114" s="263"/>
      <c r="H114" s="251"/>
      <c r="I114" s="291"/>
      <c r="J114" s="63" t="s">
        <v>111</v>
      </c>
      <c r="K114" s="137" t="s">
        <v>777</v>
      </c>
      <c r="L114" s="135" t="s">
        <v>314</v>
      </c>
      <c r="M114" s="249"/>
    </row>
    <row r="115" spans="1:13">
      <c r="A115" s="51"/>
      <c r="B115" s="42"/>
      <c r="C115" s="294"/>
      <c r="D115" s="263"/>
      <c r="E115" s="255"/>
      <c r="F115" s="294"/>
      <c r="G115" s="263"/>
      <c r="H115" s="251"/>
      <c r="I115" s="291"/>
      <c r="J115" s="63" t="s">
        <v>101</v>
      </c>
      <c r="K115" s="137" t="s">
        <v>334</v>
      </c>
      <c r="L115" s="135" t="s">
        <v>288</v>
      </c>
      <c r="M115" s="249"/>
    </row>
    <row r="116" spans="1:13">
      <c r="A116" s="51"/>
      <c r="B116" s="42"/>
      <c r="C116" s="293" t="s">
        <v>456</v>
      </c>
      <c r="D116" s="262" t="s">
        <v>147</v>
      </c>
      <c r="E116" s="262" t="s">
        <v>139</v>
      </c>
      <c r="F116" s="293" t="s">
        <v>466</v>
      </c>
      <c r="G116" s="262" t="s">
        <v>151</v>
      </c>
      <c r="H116" s="250" t="s">
        <v>459</v>
      </c>
      <c r="I116" s="290" t="s">
        <v>463</v>
      </c>
      <c r="J116" s="63" t="s">
        <v>98</v>
      </c>
      <c r="K116" s="137" t="s">
        <v>334</v>
      </c>
      <c r="L116" s="135" t="s">
        <v>288</v>
      </c>
      <c r="M116" s="249" t="str">
        <f>IF(OR(L116="大",L117="大",L118="大",L119="大",L116="不明",L117="不明",L118="不明",L119="不明"),"大",IF(OR(L116="中",L117="中",L118="中",L119="中"),"中",IF(OR(L116="小",L117="小",L118="小",L119="小"),"小","無")))</f>
        <v>小</v>
      </c>
    </row>
    <row r="117" spans="1:13" ht="78.75">
      <c r="A117" s="51"/>
      <c r="B117" s="42"/>
      <c r="C117" s="294"/>
      <c r="D117" s="263"/>
      <c r="E117" s="254"/>
      <c r="F117" s="294"/>
      <c r="G117" s="263"/>
      <c r="H117" s="251"/>
      <c r="I117" s="291"/>
      <c r="J117" s="63" t="s">
        <v>99</v>
      </c>
      <c r="K117" s="137" t="s">
        <v>776</v>
      </c>
      <c r="L117" s="135" t="s">
        <v>314</v>
      </c>
      <c r="M117" s="249"/>
    </row>
    <row r="118" spans="1:13" ht="47.25">
      <c r="A118" s="51"/>
      <c r="B118" s="42"/>
      <c r="C118" s="294"/>
      <c r="D118" s="263"/>
      <c r="E118" s="254"/>
      <c r="F118" s="294"/>
      <c r="G118" s="263"/>
      <c r="H118" s="251"/>
      <c r="I118" s="291"/>
      <c r="J118" s="63" t="s">
        <v>111</v>
      </c>
      <c r="K118" s="137" t="s">
        <v>777</v>
      </c>
      <c r="L118" s="135" t="s">
        <v>314</v>
      </c>
      <c r="M118" s="249"/>
    </row>
    <row r="119" spans="1:13">
      <c r="A119" s="51"/>
      <c r="B119" s="42"/>
      <c r="C119" s="295"/>
      <c r="D119" s="264"/>
      <c r="E119" s="255"/>
      <c r="F119" s="295"/>
      <c r="G119" s="264"/>
      <c r="H119" s="252"/>
      <c r="I119" s="292"/>
      <c r="J119" s="63" t="s">
        <v>101</v>
      </c>
      <c r="K119" s="137" t="s">
        <v>334</v>
      </c>
      <c r="L119" s="135" t="s">
        <v>288</v>
      </c>
      <c r="M119" s="249"/>
    </row>
    <row r="120" spans="1:13">
      <c r="A120" s="51"/>
      <c r="B120" s="42"/>
      <c r="D120" s="12"/>
      <c r="E120" s="12"/>
      <c r="G120" s="12"/>
      <c r="L120" s="47"/>
    </row>
    <row r="121" spans="1:13" ht="31.5">
      <c r="A121" s="51"/>
      <c r="B121" s="42"/>
      <c r="C121" s="60" t="s">
        <v>84</v>
      </c>
      <c r="D121" s="60" t="s">
        <v>85</v>
      </c>
      <c r="E121" s="60" t="s">
        <v>121</v>
      </c>
      <c r="F121" s="60" t="s">
        <v>87</v>
      </c>
      <c r="G121" s="60" t="s">
        <v>122</v>
      </c>
      <c r="H121" s="60" t="s">
        <v>277</v>
      </c>
      <c r="I121" s="60" t="s">
        <v>90</v>
      </c>
      <c r="J121" s="319" t="s">
        <v>92</v>
      </c>
      <c r="K121" s="323"/>
      <c r="L121" s="134" t="s">
        <v>93</v>
      </c>
      <c r="M121" s="60" t="s">
        <v>94</v>
      </c>
    </row>
    <row r="122" spans="1:13">
      <c r="A122" s="51"/>
      <c r="B122" s="42"/>
      <c r="C122" s="293" t="s">
        <v>456</v>
      </c>
      <c r="D122" s="262" t="s">
        <v>152</v>
      </c>
      <c r="E122" s="262" t="s">
        <v>153</v>
      </c>
      <c r="F122" s="293" t="s">
        <v>281</v>
      </c>
      <c r="G122" s="262" t="s">
        <v>154</v>
      </c>
      <c r="H122" s="250" t="s">
        <v>298</v>
      </c>
      <c r="I122" s="265" t="s">
        <v>870</v>
      </c>
      <c r="J122" s="63" t="s">
        <v>98</v>
      </c>
      <c r="K122" s="137" t="s">
        <v>334</v>
      </c>
      <c r="L122" s="135" t="s">
        <v>288</v>
      </c>
      <c r="M122" s="249" t="str">
        <f>IF(OR(L122="大",L123="大",L124="大",L125="大",L122="不明",L123="不明",L124="不明",L125="不明"),"大",IF(OR(L122="中",L123="中",L124="中",L125="中"),"中",IF(OR(L122="小",L123="小",L124="小",L125="小"),"小","無")))</f>
        <v>大</v>
      </c>
    </row>
    <row r="123" spans="1:13" ht="94.5">
      <c r="A123" s="51"/>
      <c r="B123" s="42"/>
      <c r="C123" s="294"/>
      <c r="D123" s="263"/>
      <c r="E123" s="254"/>
      <c r="F123" s="294"/>
      <c r="G123" s="263"/>
      <c r="H123" s="251"/>
      <c r="I123" s="266"/>
      <c r="J123" s="63" t="s">
        <v>99</v>
      </c>
      <c r="K123" s="137" t="s">
        <v>797</v>
      </c>
      <c r="L123" s="135" t="s">
        <v>339</v>
      </c>
      <c r="M123" s="249"/>
    </row>
    <row r="124" spans="1:13" ht="63">
      <c r="A124" s="51"/>
      <c r="B124" s="42"/>
      <c r="C124" s="294"/>
      <c r="D124" s="263"/>
      <c r="E124" s="254"/>
      <c r="F124" s="294"/>
      <c r="G124" s="263"/>
      <c r="H124" s="251"/>
      <c r="I124" s="266"/>
      <c r="J124" s="63" t="s">
        <v>111</v>
      </c>
      <c r="K124" s="137" t="s">
        <v>798</v>
      </c>
      <c r="L124" s="135" t="s">
        <v>339</v>
      </c>
      <c r="M124" s="249"/>
    </row>
    <row r="125" spans="1:13">
      <c r="A125" s="51"/>
      <c r="B125" s="42"/>
      <c r="C125" s="294"/>
      <c r="D125" s="263"/>
      <c r="E125" s="255"/>
      <c r="F125" s="294"/>
      <c r="G125" s="263"/>
      <c r="H125" s="251"/>
      <c r="I125" s="266"/>
      <c r="J125" s="63" t="s">
        <v>101</v>
      </c>
      <c r="K125" s="137" t="s">
        <v>334</v>
      </c>
      <c r="L125" s="135" t="s">
        <v>288</v>
      </c>
      <c r="M125" s="249"/>
    </row>
    <row r="126" spans="1:13">
      <c r="A126" s="51"/>
      <c r="B126" s="42"/>
      <c r="C126" s="293" t="s">
        <v>456</v>
      </c>
      <c r="D126" s="262" t="s">
        <v>152</v>
      </c>
      <c r="E126" s="262" t="s">
        <v>153</v>
      </c>
      <c r="F126" s="293" t="s">
        <v>281</v>
      </c>
      <c r="G126" s="262" t="s">
        <v>154</v>
      </c>
      <c r="H126" s="250" t="s">
        <v>334</v>
      </c>
      <c r="I126" s="265" t="s">
        <v>870</v>
      </c>
      <c r="J126" s="63" t="s">
        <v>98</v>
      </c>
      <c r="K126" s="137" t="s">
        <v>334</v>
      </c>
      <c r="L126" s="135"/>
      <c r="M126" s="249" t="str">
        <f>IF(OR(L126="大",L127="大",L128="大",L129="大",L126="不明",L127="不明",L128="不明",L129="不明"),"大",IF(OR(L126="中",L127="中",L128="中",L129="中"),"中",IF(OR(L126="小",L127="小",L128="小",L129="小"),"小","無")))</f>
        <v>無</v>
      </c>
    </row>
    <row r="127" spans="1:13">
      <c r="A127" s="51"/>
      <c r="B127" s="42"/>
      <c r="C127" s="294"/>
      <c r="D127" s="263"/>
      <c r="E127" s="254"/>
      <c r="F127" s="294"/>
      <c r="G127" s="263"/>
      <c r="H127" s="251"/>
      <c r="I127" s="266"/>
      <c r="J127" s="63" t="s">
        <v>99</v>
      </c>
      <c r="K127" s="137" t="s">
        <v>334</v>
      </c>
      <c r="L127" s="135"/>
      <c r="M127" s="249"/>
    </row>
    <row r="128" spans="1:13">
      <c r="A128" s="51"/>
      <c r="B128" s="42"/>
      <c r="C128" s="294"/>
      <c r="D128" s="263"/>
      <c r="E128" s="254"/>
      <c r="F128" s="294"/>
      <c r="G128" s="263"/>
      <c r="H128" s="251"/>
      <c r="I128" s="266"/>
      <c r="J128" s="63" t="s">
        <v>111</v>
      </c>
      <c r="K128" s="137" t="s">
        <v>334</v>
      </c>
      <c r="L128" s="135"/>
      <c r="M128" s="249"/>
    </row>
    <row r="129" spans="1:13">
      <c r="A129" s="51"/>
      <c r="B129" s="42"/>
      <c r="C129" s="294"/>
      <c r="D129" s="263"/>
      <c r="E129" s="255"/>
      <c r="F129" s="294"/>
      <c r="G129" s="263"/>
      <c r="H129" s="251"/>
      <c r="I129" s="266"/>
      <c r="J129" s="63" t="s">
        <v>101</v>
      </c>
      <c r="K129" s="137" t="s">
        <v>334</v>
      </c>
      <c r="L129" s="135"/>
      <c r="M129" s="249"/>
    </row>
    <row r="130" spans="1:13">
      <c r="A130" s="51"/>
      <c r="B130" s="42"/>
      <c r="C130" s="293" t="s">
        <v>456</v>
      </c>
      <c r="D130" s="262" t="s">
        <v>152</v>
      </c>
      <c r="E130" s="262" t="s">
        <v>153</v>
      </c>
      <c r="F130" s="293" t="s">
        <v>281</v>
      </c>
      <c r="G130" s="262" t="s">
        <v>154</v>
      </c>
      <c r="H130" s="250" t="s">
        <v>914</v>
      </c>
      <c r="I130" s="265" t="s">
        <v>752</v>
      </c>
      <c r="J130" s="63" t="s">
        <v>98</v>
      </c>
      <c r="K130" s="137" t="s">
        <v>334</v>
      </c>
      <c r="L130" s="135" t="s">
        <v>288</v>
      </c>
      <c r="M130" s="249" t="str">
        <f>IF(OR(L130="大",L131="大",L132="大",L133="大",L130="不明",L131="不明",L132="不明",L133="不明"),"大",IF(OR(L130="中",L131="中",L132="中",L133="中"),"中",IF(OR(L130="小",L131="小",L132="小",L133="小"),"小","無")))</f>
        <v>大</v>
      </c>
    </row>
    <row r="131" spans="1:13" ht="47.25">
      <c r="A131" s="51"/>
      <c r="B131" s="42"/>
      <c r="C131" s="294"/>
      <c r="D131" s="263"/>
      <c r="E131" s="254"/>
      <c r="F131" s="294"/>
      <c r="G131" s="263"/>
      <c r="H131" s="251"/>
      <c r="I131" s="266"/>
      <c r="J131" s="63" t="s">
        <v>99</v>
      </c>
      <c r="K131" s="137" t="s">
        <v>799</v>
      </c>
      <c r="L131" s="135" t="s">
        <v>339</v>
      </c>
      <c r="M131" s="249"/>
    </row>
    <row r="132" spans="1:13" ht="78.75">
      <c r="A132" s="51"/>
      <c r="B132" s="42"/>
      <c r="C132" s="294"/>
      <c r="D132" s="263"/>
      <c r="E132" s="254"/>
      <c r="F132" s="294"/>
      <c r="G132" s="263"/>
      <c r="H132" s="251"/>
      <c r="I132" s="266"/>
      <c r="J132" s="63" t="s">
        <v>111</v>
      </c>
      <c r="K132" s="137" t="s">
        <v>915</v>
      </c>
      <c r="L132" s="135" t="s">
        <v>339</v>
      </c>
      <c r="M132" s="249"/>
    </row>
    <row r="133" spans="1:13">
      <c r="A133" s="51"/>
      <c r="B133" s="42"/>
      <c r="C133" s="294"/>
      <c r="D133" s="263"/>
      <c r="E133" s="255"/>
      <c r="F133" s="294"/>
      <c r="G133" s="263"/>
      <c r="H133" s="251"/>
      <c r="I133" s="266"/>
      <c r="J133" s="63" t="s">
        <v>101</v>
      </c>
      <c r="K133" s="137" t="s">
        <v>334</v>
      </c>
      <c r="L133" s="135" t="s">
        <v>288</v>
      </c>
      <c r="M133" s="249"/>
    </row>
    <row r="134" spans="1:13" ht="18.75" customHeight="1">
      <c r="A134" s="51"/>
      <c r="B134" s="42"/>
      <c r="C134" s="293" t="s">
        <v>456</v>
      </c>
      <c r="D134" s="262" t="s">
        <v>152</v>
      </c>
      <c r="E134" s="262" t="s">
        <v>153</v>
      </c>
      <c r="F134" s="293" t="s">
        <v>281</v>
      </c>
      <c r="G134" s="262" t="s">
        <v>154</v>
      </c>
      <c r="H134" s="250" t="s">
        <v>462</v>
      </c>
      <c r="I134" s="290" t="s">
        <v>460</v>
      </c>
      <c r="J134" s="63" t="s">
        <v>98</v>
      </c>
      <c r="K134" s="137" t="s">
        <v>334</v>
      </c>
      <c r="L134" s="135" t="s">
        <v>288</v>
      </c>
      <c r="M134" s="249" t="str">
        <f>IF(OR(L134="大",L135="大",L136="大",L137="大",L134="不明",L135="不明",L136="不明",L137="不明"),"大",IF(OR(L134="中",L135="中",L136="中",L137="中"),"中",IF(OR(L134="小",L135="小",L136="小",L137="小"),"小","無")))</f>
        <v>小</v>
      </c>
    </row>
    <row r="135" spans="1:13" ht="78.75">
      <c r="A135" s="51"/>
      <c r="B135" s="42"/>
      <c r="C135" s="294"/>
      <c r="D135" s="263"/>
      <c r="E135" s="254"/>
      <c r="F135" s="294"/>
      <c r="G135" s="263"/>
      <c r="H135" s="251"/>
      <c r="I135" s="291"/>
      <c r="J135" s="63" t="s">
        <v>99</v>
      </c>
      <c r="K135" s="137" t="s">
        <v>776</v>
      </c>
      <c r="L135" s="135" t="s">
        <v>314</v>
      </c>
      <c r="M135" s="249"/>
    </row>
    <row r="136" spans="1:13" ht="47.25">
      <c r="A136" s="51"/>
      <c r="B136" s="42"/>
      <c r="C136" s="294"/>
      <c r="D136" s="263"/>
      <c r="E136" s="254"/>
      <c r="F136" s="294"/>
      <c r="G136" s="263"/>
      <c r="H136" s="251"/>
      <c r="I136" s="291"/>
      <c r="J136" s="63" t="s">
        <v>111</v>
      </c>
      <c r="K136" s="137" t="s">
        <v>777</v>
      </c>
      <c r="L136" s="135" t="s">
        <v>314</v>
      </c>
      <c r="M136" s="249"/>
    </row>
    <row r="137" spans="1:13">
      <c r="A137" s="51"/>
      <c r="B137" s="42"/>
      <c r="C137" s="294"/>
      <c r="D137" s="263"/>
      <c r="E137" s="255"/>
      <c r="F137" s="294"/>
      <c r="G137" s="263"/>
      <c r="H137" s="251"/>
      <c r="I137" s="291"/>
      <c r="J137" s="63" t="s">
        <v>101</v>
      </c>
      <c r="K137" s="137" t="s">
        <v>334</v>
      </c>
      <c r="L137" s="135" t="s">
        <v>288</v>
      </c>
      <c r="M137" s="249"/>
    </row>
    <row r="138" spans="1:13" ht="18.75" customHeight="1">
      <c r="A138" s="51"/>
      <c r="B138" s="42"/>
      <c r="C138" s="293" t="s">
        <v>456</v>
      </c>
      <c r="D138" s="262" t="s">
        <v>152</v>
      </c>
      <c r="E138" s="262" t="s">
        <v>153</v>
      </c>
      <c r="F138" s="293" t="s">
        <v>281</v>
      </c>
      <c r="G138" s="262" t="s">
        <v>154</v>
      </c>
      <c r="H138" s="250" t="s">
        <v>462</v>
      </c>
      <c r="I138" s="290" t="s">
        <v>463</v>
      </c>
      <c r="J138" s="63" t="s">
        <v>98</v>
      </c>
      <c r="K138" s="137" t="s">
        <v>334</v>
      </c>
      <c r="L138" s="135" t="s">
        <v>288</v>
      </c>
      <c r="M138" s="249" t="str">
        <f>IF(OR(L138="大",L139="大",L140="大",L141="大",L138="不明",L139="不明",L140="不明",L141="不明"),"大",IF(OR(L138="中",L139="中",L140="中",L141="中"),"中",IF(OR(L138="小",L139="小",L140="小",L141="小"),"小","無")))</f>
        <v>小</v>
      </c>
    </row>
    <row r="139" spans="1:13" ht="78.75">
      <c r="A139" s="51"/>
      <c r="B139" s="42"/>
      <c r="C139" s="294"/>
      <c r="D139" s="263"/>
      <c r="E139" s="254"/>
      <c r="F139" s="294"/>
      <c r="G139" s="263"/>
      <c r="H139" s="251"/>
      <c r="I139" s="291"/>
      <c r="J139" s="63" t="s">
        <v>99</v>
      </c>
      <c r="K139" s="137" t="s">
        <v>776</v>
      </c>
      <c r="L139" s="135" t="s">
        <v>314</v>
      </c>
      <c r="M139" s="249"/>
    </row>
    <row r="140" spans="1:13" ht="47.25">
      <c r="A140" s="51"/>
      <c r="B140" s="42"/>
      <c r="C140" s="294"/>
      <c r="D140" s="263"/>
      <c r="E140" s="254"/>
      <c r="F140" s="294"/>
      <c r="G140" s="263"/>
      <c r="H140" s="251"/>
      <c r="I140" s="291"/>
      <c r="J140" s="63" t="s">
        <v>111</v>
      </c>
      <c r="K140" s="137" t="s">
        <v>777</v>
      </c>
      <c r="L140" s="135" t="s">
        <v>314</v>
      </c>
      <c r="M140" s="249"/>
    </row>
    <row r="141" spans="1:13">
      <c r="A141" s="51"/>
      <c r="B141" s="42"/>
      <c r="C141" s="295"/>
      <c r="D141" s="264"/>
      <c r="E141" s="255"/>
      <c r="F141" s="295"/>
      <c r="G141" s="264"/>
      <c r="H141" s="252"/>
      <c r="I141" s="292"/>
      <c r="J141" s="63" t="s">
        <v>101</v>
      </c>
      <c r="K141" s="137" t="s">
        <v>334</v>
      </c>
      <c r="L141" s="135" t="s">
        <v>288</v>
      </c>
      <c r="M141" s="249"/>
    </row>
    <row r="142" spans="1:13">
      <c r="A142" s="51"/>
      <c r="B142" s="42"/>
      <c r="D142" s="12"/>
      <c r="E142" s="12"/>
      <c r="G142" s="12"/>
      <c r="L142" s="47"/>
    </row>
    <row r="143" spans="1:13" ht="31.5">
      <c r="A143" s="51"/>
      <c r="B143" s="42"/>
      <c r="C143" s="60" t="s">
        <v>84</v>
      </c>
      <c r="D143" s="60" t="s">
        <v>85</v>
      </c>
      <c r="E143" s="60" t="s">
        <v>121</v>
      </c>
      <c r="F143" s="60" t="s">
        <v>87</v>
      </c>
      <c r="G143" s="60" t="s">
        <v>122</v>
      </c>
      <c r="H143" s="60" t="s">
        <v>277</v>
      </c>
      <c r="I143" s="60" t="s">
        <v>90</v>
      </c>
      <c r="J143" s="319" t="s">
        <v>92</v>
      </c>
      <c r="K143" s="323"/>
      <c r="L143" s="134" t="s">
        <v>93</v>
      </c>
      <c r="M143" s="60" t="s">
        <v>94</v>
      </c>
    </row>
    <row r="144" spans="1:13">
      <c r="A144" s="51"/>
      <c r="B144" s="42"/>
      <c r="C144" s="293" t="s">
        <v>456</v>
      </c>
      <c r="D144" s="262" t="s">
        <v>152</v>
      </c>
      <c r="E144" s="262" t="s">
        <v>139</v>
      </c>
      <c r="F144" s="293" t="s">
        <v>281</v>
      </c>
      <c r="G144" s="262" t="s">
        <v>155</v>
      </c>
      <c r="H144" s="250" t="s">
        <v>295</v>
      </c>
      <c r="I144" s="265" t="s">
        <v>156</v>
      </c>
      <c r="J144" s="63" t="s">
        <v>98</v>
      </c>
      <c r="K144" s="137" t="s">
        <v>334</v>
      </c>
      <c r="L144" s="135" t="s">
        <v>288</v>
      </c>
      <c r="M144" s="249" t="str">
        <f>IF(OR(L144="大",L145="大",L146="大",L147="大",L144="不明",L145="不明",L146="不明",L147="不明"),"大",IF(OR(L144="中",L145="中",L146="中",L147="中"),"中",IF(OR(L144="小",L145="小",L146="小",L147="小"),"小","無")))</f>
        <v>大</v>
      </c>
    </row>
    <row r="145" spans="1:13" ht="94.5">
      <c r="A145" s="51"/>
      <c r="B145" s="42"/>
      <c r="C145" s="294"/>
      <c r="D145" s="263"/>
      <c r="E145" s="254"/>
      <c r="F145" s="294"/>
      <c r="G145" s="263"/>
      <c r="H145" s="251"/>
      <c r="I145" s="266"/>
      <c r="J145" s="63" t="s">
        <v>99</v>
      </c>
      <c r="K145" s="137" t="s">
        <v>800</v>
      </c>
      <c r="L145" s="135" t="s">
        <v>291</v>
      </c>
      <c r="M145" s="249"/>
    </row>
    <row r="146" spans="1:13" ht="94.5">
      <c r="A146" s="51"/>
      <c r="B146" s="42"/>
      <c r="C146" s="294"/>
      <c r="D146" s="263"/>
      <c r="E146" s="254"/>
      <c r="F146" s="294"/>
      <c r="G146" s="263"/>
      <c r="H146" s="251"/>
      <c r="I146" s="266"/>
      <c r="J146" s="63" t="s">
        <v>111</v>
      </c>
      <c r="K146" s="137" t="s">
        <v>801</v>
      </c>
      <c r="L146" s="135" t="s">
        <v>339</v>
      </c>
      <c r="M146" s="249"/>
    </row>
    <row r="147" spans="1:13">
      <c r="A147" s="51"/>
      <c r="B147" s="42"/>
      <c r="C147" s="294"/>
      <c r="D147" s="263"/>
      <c r="E147" s="255"/>
      <c r="F147" s="295"/>
      <c r="G147" s="263"/>
      <c r="H147" s="251"/>
      <c r="I147" s="266"/>
      <c r="J147" s="63" t="s">
        <v>101</v>
      </c>
      <c r="K147" s="137" t="s">
        <v>334</v>
      </c>
      <c r="L147" s="135" t="s">
        <v>288</v>
      </c>
      <c r="M147" s="249"/>
    </row>
    <row r="148" spans="1:13">
      <c r="A148" s="51"/>
      <c r="B148" s="42"/>
      <c r="C148" s="293" t="s">
        <v>456</v>
      </c>
      <c r="D148" s="262" t="s">
        <v>152</v>
      </c>
      <c r="E148" s="262" t="s">
        <v>139</v>
      </c>
      <c r="F148" s="293" t="s">
        <v>281</v>
      </c>
      <c r="G148" s="262" t="s">
        <v>155</v>
      </c>
      <c r="H148" s="250" t="s">
        <v>459</v>
      </c>
      <c r="I148" s="296" t="s">
        <v>157</v>
      </c>
      <c r="J148" s="63" t="s">
        <v>98</v>
      </c>
      <c r="K148" s="137" t="s">
        <v>334</v>
      </c>
      <c r="L148" s="135" t="s">
        <v>288</v>
      </c>
      <c r="M148" s="249" t="str">
        <f>IF(OR(L148="大",L149="大",L150="大",L151="大",L148="不明",L149="不明",L150="不明",L151="不明"),"大",IF(OR(L148="中",L149="中",L150="中",L151="中"),"中",IF(OR(L148="小",L149="小",L150="小",L151="小"),"小","無")))</f>
        <v>無</v>
      </c>
    </row>
    <row r="149" spans="1:13">
      <c r="A149" s="51"/>
      <c r="B149" s="42"/>
      <c r="C149" s="294"/>
      <c r="D149" s="263"/>
      <c r="E149" s="254"/>
      <c r="F149" s="294"/>
      <c r="G149" s="263"/>
      <c r="H149" s="251"/>
      <c r="I149" s="297"/>
      <c r="J149" s="63" t="s">
        <v>99</v>
      </c>
      <c r="K149" s="137" t="s">
        <v>334</v>
      </c>
      <c r="L149" s="135" t="s">
        <v>288</v>
      </c>
      <c r="M149" s="249"/>
    </row>
    <row r="150" spans="1:13">
      <c r="A150" s="51"/>
      <c r="B150" s="42"/>
      <c r="C150" s="294"/>
      <c r="D150" s="263"/>
      <c r="E150" s="254"/>
      <c r="F150" s="294"/>
      <c r="G150" s="263"/>
      <c r="H150" s="251"/>
      <c r="I150" s="297"/>
      <c r="J150" s="63" t="s">
        <v>111</v>
      </c>
      <c r="K150" s="137" t="s">
        <v>334</v>
      </c>
      <c r="L150" s="135" t="s">
        <v>288</v>
      </c>
      <c r="M150" s="249"/>
    </row>
    <row r="151" spans="1:13">
      <c r="A151" s="51"/>
      <c r="B151" s="42"/>
      <c r="C151" s="295"/>
      <c r="D151" s="264"/>
      <c r="E151" s="255"/>
      <c r="F151" s="295"/>
      <c r="G151" s="264"/>
      <c r="H151" s="252"/>
      <c r="I151" s="298"/>
      <c r="J151" s="63" t="s">
        <v>101</v>
      </c>
      <c r="K151" s="137" t="s">
        <v>334</v>
      </c>
      <c r="L151" s="135" t="s">
        <v>288</v>
      </c>
      <c r="M151" s="249"/>
    </row>
    <row r="152" spans="1:13">
      <c r="D152" s="12"/>
      <c r="E152" s="12"/>
      <c r="G152" s="12"/>
      <c r="L152" s="41"/>
      <c r="M152" s="41"/>
    </row>
    <row r="153" spans="1:13">
      <c r="C153" s="10" t="s">
        <v>454</v>
      </c>
      <c r="D153" s="12"/>
      <c r="E153" s="12"/>
      <c r="G153" s="12"/>
      <c r="L153" s="138" t="s">
        <v>102</v>
      </c>
      <c r="M153" s="106" t="str">
        <f>IF(OR(M104="大",M108="大",M112="大",M116="大",M122="大",M126="大",M130="大",M134="大",M138="大",M144="大",M148="大"),"大",IF(OR(M104="中",M108="中",M112="中",M116="中",M122="中",M126="中",M130="中",M134="中",M138="中",M144="中",M148="中"),"中",IF(OR(M104="小",M108="小",M112="小",M116="小",M122="小",M126="小",M130="小",M134="小",M138="小",M144="小",M148="小"),"小","無")))</f>
        <v>大</v>
      </c>
    </row>
    <row r="154" spans="1:13">
      <c r="D154" s="12"/>
      <c r="E154" s="12"/>
      <c r="G154" s="12"/>
    </row>
    <row r="155" spans="1:13" ht="19.5">
      <c r="A155" s="51"/>
      <c r="B155" s="52" t="s">
        <v>318</v>
      </c>
      <c r="C155" s="51"/>
      <c r="D155" s="53"/>
      <c r="E155" s="12"/>
      <c r="G155" s="12"/>
    </row>
    <row r="156" spans="1:13" ht="19.5">
      <c r="A156" s="51"/>
      <c r="B156" s="35"/>
      <c r="D156" s="12"/>
      <c r="E156" s="12"/>
      <c r="G156" s="12"/>
    </row>
    <row r="157" spans="1:13" ht="16.5">
      <c r="A157" s="51"/>
      <c r="B157" s="55"/>
      <c r="C157" s="54" t="s">
        <v>455</v>
      </c>
      <c r="D157" s="12"/>
      <c r="E157" s="12"/>
      <c r="G157" s="12"/>
    </row>
    <row r="158" spans="1:13">
      <c r="A158" s="51"/>
      <c r="B158" s="42"/>
      <c r="G158" s="12"/>
      <c r="L158" s="47"/>
    </row>
    <row r="159" spans="1:13" ht="31.5">
      <c r="A159" s="51"/>
      <c r="B159" s="42"/>
      <c r="C159" s="60" t="s">
        <v>84</v>
      </c>
      <c r="D159" s="60" t="s">
        <v>85</v>
      </c>
      <c r="E159" s="60" t="s">
        <v>121</v>
      </c>
      <c r="F159" s="60" t="s">
        <v>87</v>
      </c>
      <c r="G159" s="60" t="s">
        <v>122</v>
      </c>
      <c r="H159" s="60" t="s">
        <v>277</v>
      </c>
      <c r="I159" s="60" t="s">
        <v>90</v>
      </c>
      <c r="J159" s="319" t="s">
        <v>92</v>
      </c>
      <c r="K159" s="323"/>
      <c r="L159" s="134" t="s">
        <v>93</v>
      </c>
      <c r="M159" s="60" t="s">
        <v>94</v>
      </c>
    </row>
    <row r="160" spans="1:13" ht="47.25">
      <c r="A160" s="51"/>
      <c r="B160" s="42"/>
      <c r="C160" s="293" t="s">
        <v>473</v>
      </c>
      <c r="D160" s="302" t="s">
        <v>123</v>
      </c>
      <c r="E160" s="262" t="s">
        <v>124</v>
      </c>
      <c r="F160" s="250" t="s">
        <v>474</v>
      </c>
      <c r="G160" s="290" t="s">
        <v>475</v>
      </c>
      <c r="H160" s="250" t="s">
        <v>476</v>
      </c>
      <c r="I160" s="265" t="s">
        <v>125</v>
      </c>
      <c r="J160" s="63" t="s">
        <v>98</v>
      </c>
      <c r="K160" s="137" t="s">
        <v>802</v>
      </c>
      <c r="L160" s="135" t="s">
        <v>288</v>
      </c>
      <c r="M160" s="249" t="str">
        <f>IF(OR(L160="大",L161="大",L162="大",L163="大",L160="不明",L161="不明",L162="不明",L163="不明"),"大",IF(OR(L160="中",L161="中",L162="中",L163="中"),"中",IF(OR(L160="小",L161="小",L162="小",L163="小"),"小","無")))</f>
        <v>無</v>
      </c>
    </row>
    <row r="161" spans="1:13" ht="47.25">
      <c r="A161" s="51"/>
      <c r="B161" s="42"/>
      <c r="C161" s="294"/>
      <c r="D161" s="303"/>
      <c r="E161" s="254"/>
      <c r="F161" s="251"/>
      <c r="G161" s="291"/>
      <c r="H161" s="251"/>
      <c r="I161" s="266"/>
      <c r="J161" s="63" t="s">
        <v>99</v>
      </c>
      <c r="K161" s="137" t="s">
        <v>802</v>
      </c>
      <c r="L161" s="135" t="s">
        <v>288</v>
      </c>
      <c r="M161" s="249"/>
    </row>
    <row r="162" spans="1:13" ht="47.25">
      <c r="A162" s="51"/>
      <c r="B162" s="42"/>
      <c r="C162" s="294"/>
      <c r="D162" s="303"/>
      <c r="E162" s="254"/>
      <c r="F162" s="251"/>
      <c r="G162" s="291"/>
      <c r="H162" s="251"/>
      <c r="I162" s="266"/>
      <c r="J162" s="63" t="s">
        <v>100</v>
      </c>
      <c r="K162" s="137" t="s">
        <v>802</v>
      </c>
      <c r="L162" s="135" t="s">
        <v>288</v>
      </c>
      <c r="M162" s="249"/>
    </row>
    <row r="163" spans="1:13" ht="47.25">
      <c r="A163" s="51"/>
      <c r="B163" s="42"/>
      <c r="C163" s="294"/>
      <c r="D163" s="303"/>
      <c r="E163" s="255"/>
      <c r="F163" s="251"/>
      <c r="G163" s="291"/>
      <c r="H163" s="251"/>
      <c r="I163" s="266"/>
      <c r="J163" s="63" t="s">
        <v>101</v>
      </c>
      <c r="K163" s="137" t="s">
        <v>802</v>
      </c>
      <c r="L163" s="135" t="s">
        <v>288</v>
      </c>
      <c r="M163" s="249"/>
    </row>
    <row r="164" spans="1:13" ht="18.75" customHeight="1">
      <c r="A164" s="51"/>
      <c r="B164" s="42"/>
      <c r="C164" s="293" t="s">
        <v>473</v>
      </c>
      <c r="D164" s="302" t="s">
        <v>123</v>
      </c>
      <c r="E164" s="262" t="s">
        <v>124</v>
      </c>
      <c r="F164" s="250" t="s">
        <v>474</v>
      </c>
      <c r="G164" s="290" t="s">
        <v>475</v>
      </c>
      <c r="H164" s="250" t="s">
        <v>334</v>
      </c>
      <c r="I164" s="265" t="s">
        <v>126</v>
      </c>
      <c r="J164" s="63" t="s">
        <v>98</v>
      </c>
      <c r="K164" s="137" t="s">
        <v>334</v>
      </c>
      <c r="L164" s="135" t="s">
        <v>288</v>
      </c>
      <c r="M164" s="249" t="str">
        <f>IF(OR(L164="大",L165="大",L166="大",L167="大",L164="不明",L165="不明",L166="不明",L167="不明"),"大",IF(OR(L164="中",L165="中",L166="中",L167="中"),"中",IF(OR(L164="小",L165="小",L166="小",L167="小"),"小","無")))</f>
        <v>無</v>
      </c>
    </row>
    <row r="165" spans="1:13">
      <c r="A165" s="51"/>
      <c r="B165" s="42"/>
      <c r="C165" s="294"/>
      <c r="D165" s="303"/>
      <c r="E165" s="254"/>
      <c r="F165" s="251"/>
      <c r="G165" s="291"/>
      <c r="H165" s="251"/>
      <c r="I165" s="266"/>
      <c r="J165" s="63" t="s">
        <v>99</v>
      </c>
      <c r="K165" s="137" t="s">
        <v>334</v>
      </c>
      <c r="L165" s="135" t="s">
        <v>288</v>
      </c>
      <c r="M165" s="249"/>
    </row>
    <row r="166" spans="1:13">
      <c r="A166" s="51"/>
      <c r="B166" s="42"/>
      <c r="C166" s="294"/>
      <c r="D166" s="303"/>
      <c r="E166" s="254"/>
      <c r="F166" s="251"/>
      <c r="G166" s="291"/>
      <c r="H166" s="251"/>
      <c r="I166" s="266"/>
      <c r="J166" s="63" t="s">
        <v>100</v>
      </c>
      <c r="K166" s="137" t="s">
        <v>334</v>
      </c>
      <c r="L166" s="135" t="s">
        <v>288</v>
      </c>
      <c r="M166" s="249"/>
    </row>
    <row r="167" spans="1:13">
      <c r="A167" s="51"/>
      <c r="B167" s="42"/>
      <c r="C167" s="294"/>
      <c r="D167" s="303"/>
      <c r="E167" s="255"/>
      <c r="F167" s="251"/>
      <c r="G167" s="291"/>
      <c r="H167" s="251"/>
      <c r="I167" s="266"/>
      <c r="J167" s="63" t="s">
        <v>101</v>
      </c>
      <c r="K167" s="137" t="s">
        <v>334</v>
      </c>
      <c r="L167" s="135" t="s">
        <v>288</v>
      </c>
      <c r="M167" s="249"/>
    </row>
    <row r="168" spans="1:13" ht="18.75" customHeight="1">
      <c r="A168" s="51"/>
      <c r="B168" s="42"/>
      <c r="C168" s="293" t="s">
        <v>473</v>
      </c>
      <c r="D168" s="302" t="s">
        <v>123</v>
      </c>
      <c r="E168" s="262" t="s">
        <v>124</v>
      </c>
      <c r="F168" s="250" t="s">
        <v>474</v>
      </c>
      <c r="G168" s="290" t="s">
        <v>475</v>
      </c>
      <c r="H168" s="250" t="s">
        <v>911</v>
      </c>
      <c r="I168" s="265" t="s">
        <v>126</v>
      </c>
      <c r="J168" s="63" t="s">
        <v>98</v>
      </c>
      <c r="K168" s="137" t="s">
        <v>802</v>
      </c>
      <c r="L168" s="135" t="s">
        <v>288</v>
      </c>
      <c r="M168" s="249" t="str">
        <f>IF(OR(L168="大",L169="大",L170="大",L171="大",L168="不明",L169="不明",L170="不明",L171="不明"),"大",IF(OR(L168="中",L169="中",L170="中",L171="中"),"中",IF(OR(L168="小",L169="小",L170="小",L171="小"),"小","無")))</f>
        <v>無</v>
      </c>
    </row>
    <row r="169" spans="1:13" ht="47.25">
      <c r="A169" s="51"/>
      <c r="B169" s="42"/>
      <c r="C169" s="294"/>
      <c r="D169" s="303"/>
      <c r="E169" s="254"/>
      <c r="F169" s="251"/>
      <c r="G169" s="291"/>
      <c r="H169" s="251"/>
      <c r="I169" s="266"/>
      <c r="J169" s="63" t="s">
        <v>99</v>
      </c>
      <c r="K169" s="137" t="s">
        <v>802</v>
      </c>
      <c r="L169" s="135" t="s">
        <v>288</v>
      </c>
      <c r="M169" s="249"/>
    </row>
    <row r="170" spans="1:13" ht="47.25">
      <c r="A170" s="51"/>
      <c r="B170" s="42"/>
      <c r="C170" s="294"/>
      <c r="D170" s="303"/>
      <c r="E170" s="254"/>
      <c r="F170" s="251"/>
      <c r="G170" s="291"/>
      <c r="H170" s="251"/>
      <c r="I170" s="266"/>
      <c r="J170" s="63" t="s">
        <v>100</v>
      </c>
      <c r="K170" s="137" t="s">
        <v>802</v>
      </c>
      <c r="L170" s="135" t="s">
        <v>288</v>
      </c>
      <c r="M170" s="249"/>
    </row>
    <row r="171" spans="1:13" ht="47.25">
      <c r="A171" s="51"/>
      <c r="B171" s="42"/>
      <c r="C171" s="294"/>
      <c r="D171" s="303"/>
      <c r="E171" s="255"/>
      <c r="F171" s="251"/>
      <c r="G171" s="291"/>
      <c r="H171" s="251"/>
      <c r="I171" s="266"/>
      <c r="J171" s="63" t="s">
        <v>101</v>
      </c>
      <c r="K171" s="137" t="s">
        <v>802</v>
      </c>
      <c r="L171" s="135" t="s">
        <v>288</v>
      </c>
      <c r="M171" s="249"/>
    </row>
    <row r="172" spans="1:13" ht="18.75" customHeight="1">
      <c r="A172" s="51"/>
      <c r="B172" s="42"/>
      <c r="C172" s="293" t="s">
        <v>473</v>
      </c>
      <c r="D172" s="302" t="s">
        <v>123</v>
      </c>
      <c r="E172" s="262" t="s">
        <v>124</v>
      </c>
      <c r="F172" s="250" t="s">
        <v>474</v>
      </c>
      <c r="G172" s="290" t="s">
        <v>475</v>
      </c>
      <c r="H172" s="250" t="s">
        <v>331</v>
      </c>
      <c r="I172" s="250" t="s">
        <v>477</v>
      </c>
      <c r="J172" s="63" t="s">
        <v>98</v>
      </c>
      <c r="K172" s="137" t="s">
        <v>802</v>
      </c>
      <c r="L172" s="135" t="s">
        <v>288</v>
      </c>
      <c r="M172" s="249" t="str">
        <f>IF(OR(L172="大",L173="大",L174="大",L175="大",L172="不明",L173="不明",L174="不明",L175="不明"),"大",IF(OR(L172="中",L173="中",L174="中",L175="中"),"中",IF(OR(L172="小",L173="小",L174="小",L175="小"),"小","無")))</f>
        <v>無</v>
      </c>
    </row>
    <row r="173" spans="1:13" ht="47.25">
      <c r="A173" s="51"/>
      <c r="B173" s="42"/>
      <c r="C173" s="294"/>
      <c r="D173" s="303"/>
      <c r="E173" s="254"/>
      <c r="F173" s="251"/>
      <c r="G173" s="291"/>
      <c r="H173" s="251"/>
      <c r="I173" s="251"/>
      <c r="J173" s="63" t="s">
        <v>99</v>
      </c>
      <c r="K173" s="137" t="s">
        <v>802</v>
      </c>
      <c r="L173" s="135" t="s">
        <v>288</v>
      </c>
      <c r="M173" s="249"/>
    </row>
    <row r="174" spans="1:13" ht="47.25">
      <c r="A174" s="51"/>
      <c r="B174" s="42"/>
      <c r="C174" s="294"/>
      <c r="D174" s="303"/>
      <c r="E174" s="254"/>
      <c r="F174" s="251"/>
      <c r="G174" s="291"/>
      <c r="H174" s="251"/>
      <c r="I174" s="251"/>
      <c r="J174" s="63" t="s">
        <v>100</v>
      </c>
      <c r="K174" s="137" t="s">
        <v>802</v>
      </c>
      <c r="L174" s="135" t="s">
        <v>288</v>
      </c>
      <c r="M174" s="249"/>
    </row>
    <row r="175" spans="1:13" ht="47.25">
      <c r="A175" s="51"/>
      <c r="B175" s="42"/>
      <c r="C175" s="294"/>
      <c r="D175" s="303"/>
      <c r="E175" s="255"/>
      <c r="F175" s="251"/>
      <c r="G175" s="291"/>
      <c r="H175" s="251"/>
      <c r="I175" s="251"/>
      <c r="J175" s="63" t="s">
        <v>101</v>
      </c>
      <c r="K175" s="137" t="s">
        <v>802</v>
      </c>
      <c r="L175" s="135" t="s">
        <v>288</v>
      </c>
      <c r="M175" s="249"/>
    </row>
    <row r="176" spans="1:13" ht="18.75" customHeight="1">
      <c r="A176" s="51"/>
      <c r="B176" s="42"/>
      <c r="C176" s="293" t="s">
        <v>473</v>
      </c>
      <c r="D176" s="302" t="s">
        <v>123</v>
      </c>
      <c r="E176" s="262" t="s">
        <v>124</v>
      </c>
      <c r="F176" s="250" t="s">
        <v>474</v>
      </c>
      <c r="G176" s="290" t="s">
        <v>475</v>
      </c>
      <c r="H176" s="250" t="s">
        <v>334</v>
      </c>
      <c r="I176" s="290" t="s">
        <v>478</v>
      </c>
      <c r="J176" s="63" t="s">
        <v>98</v>
      </c>
      <c r="K176" s="137" t="s">
        <v>334</v>
      </c>
      <c r="L176" s="135" t="s">
        <v>288</v>
      </c>
      <c r="M176" s="249" t="str">
        <f>IF(OR(L176="大",L177="大",L178="大",L179="大",L176="不明",L177="不明",L178="不明",L179="不明"),"大",IF(OR(L176="中",L177="中",L178="中",L179="中"),"中",IF(OR(L176="小",L177="小",L178="小",L179="小"),"小","無")))</f>
        <v>無</v>
      </c>
    </row>
    <row r="177" spans="1:13">
      <c r="A177" s="51"/>
      <c r="B177" s="42"/>
      <c r="C177" s="294"/>
      <c r="D177" s="303"/>
      <c r="E177" s="254"/>
      <c r="F177" s="251"/>
      <c r="G177" s="291"/>
      <c r="H177" s="251"/>
      <c r="I177" s="291"/>
      <c r="J177" s="63" t="s">
        <v>99</v>
      </c>
      <c r="K177" s="137" t="s">
        <v>334</v>
      </c>
      <c r="L177" s="135" t="s">
        <v>288</v>
      </c>
      <c r="M177" s="249"/>
    </row>
    <row r="178" spans="1:13">
      <c r="A178" s="51"/>
      <c r="B178" s="42"/>
      <c r="C178" s="294"/>
      <c r="D178" s="303"/>
      <c r="E178" s="254"/>
      <c r="F178" s="251"/>
      <c r="G178" s="291"/>
      <c r="H178" s="251"/>
      <c r="I178" s="291"/>
      <c r="J178" s="63" t="s">
        <v>100</v>
      </c>
      <c r="K178" s="137" t="s">
        <v>334</v>
      </c>
      <c r="L178" s="135" t="s">
        <v>288</v>
      </c>
      <c r="M178" s="249"/>
    </row>
    <row r="179" spans="1:13">
      <c r="A179" s="51"/>
      <c r="B179" s="42"/>
      <c r="C179" s="294"/>
      <c r="D179" s="303"/>
      <c r="E179" s="255"/>
      <c r="F179" s="251"/>
      <c r="G179" s="291"/>
      <c r="H179" s="251"/>
      <c r="I179" s="291"/>
      <c r="J179" s="63" t="s">
        <v>101</v>
      </c>
      <c r="K179" s="137" t="s">
        <v>334</v>
      </c>
      <c r="L179" s="135" t="s">
        <v>288</v>
      </c>
      <c r="M179" s="249"/>
    </row>
    <row r="180" spans="1:13" ht="18.75" customHeight="1">
      <c r="A180" s="51"/>
      <c r="B180" s="42"/>
      <c r="C180" s="293" t="s">
        <v>473</v>
      </c>
      <c r="D180" s="302" t="s">
        <v>123</v>
      </c>
      <c r="E180" s="262" t="s">
        <v>124</v>
      </c>
      <c r="F180" s="250" t="s">
        <v>474</v>
      </c>
      <c r="G180" s="290" t="s">
        <v>475</v>
      </c>
      <c r="H180" s="250" t="s">
        <v>479</v>
      </c>
      <c r="I180" s="265" t="s">
        <v>127</v>
      </c>
      <c r="J180" s="63" t="s">
        <v>98</v>
      </c>
      <c r="K180" s="137" t="s">
        <v>802</v>
      </c>
      <c r="L180" s="135" t="s">
        <v>288</v>
      </c>
      <c r="M180" s="249" t="str">
        <f>IF(OR(L180="大",L181="大",L182="大",L183="大",L180="不明",L181="不明",L182="不明",L183="不明"),"大",IF(OR(L180="中",L181="中",L182="中",L183="中"),"中",IF(OR(L180="小",L181="小",L182="小",L183="小"),"小","無")))</f>
        <v>無</v>
      </c>
    </row>
    <row r="181" spans="1:13" ht="47.25">
      <c r="A181" s="51"/>
      <c r="B181" s="42"/>
      <c r="C181" s="294"/>
      <c r="D181" s="303"/>
      <c r="E181" s="254"/>
      <c r="F181" s="251"/>
      <c r="G181" s="291"/>
      <c r="H181" s="251"/>
      <c r="I181" s="266"/>
      <c r="J181" s="63" t="s">
        <v>99</v>
      </c>
      <c r="K181" s="137" t="s">
        <v>802</v>
      </c>
      <c r="L181" s="135" t="s">
        <v>288</v>
      </c>
      <c r="M181" s="249"/>
    </row>
    <row r="182" spans="1:13" ht="47.25">
      <c r="A182" s="51"/>
      <c r="B182" s="42"/>
      <c r="C182" s="294"/>
      <c r="D182" s="303"/>
      <c r="E182" s="254"/>
      <c r="F182" s="251"/>
      <c r="G182" s="291"/>
      <c r="H182" s="251"/>
      <c r="I182" s="266"/>
      <c r="J182" s="63" t="s">
        <v>100</v>
      </c>
      <c r="K182" s="137" t="s">
        <v>802</v>
      </c>
      <c r="L182" s="135" t="s">
        <v>288</v>
      </c>
      <c r="M182" s="249"/>
    </row>
    <row r="183" spans="1:13" ht="47.25">
      <c r="A183" s="51"/>
      <c r="B183" s="42"/>
      <c r="C183" s="295"/>
      <c r="D183" s="304"/>
      <c r="E183" s="255"/>
      <c r="F183" s="252"/>
      <c r="G183" s="292"/>
      <c r="H183" s="252"/>
      <c r="I183" s="267"/>
      <c r="J183" s="63" t="s">
        <v>101</v>
      </c>
      <c r="K183" s="137" t="s">
        <v>802</v>
      </c>
      <c r="L183" s="135" t="s">
        <v>288</v>
      </c>
      <c r="M183" s="249"/>
    </row>
    <row r="184" spans="1:13">
      <c r="A184" s="51"/>
      <c r="G184" s="12"/>
      <c r="L184" s="41"/>
      <c r="M184" s="41"/>
    </row>
    <row r="185" spans="1:13">
      <c r="A185" s="51"/>
      <c r="G185" s="12"/>
      <c r="L185" s="138" t="s">
        <v>102</v>
      </c>
      <c r="M185" s="106" t="str">
        <f>IF(OR(M160="大",M164="大",M168="大",M172="大",M176="大",M180="大"),"大",IF(OR(M160="中",M164="中",M168="中",M172="中",M176="中",M180="中"),"中",IF(OR(M160="小",M164="小",M168="小",M172="小",M176="小",M180="小"),"小","無")))</f>
        <v>無</v>
      </c>
    </row>
    <row r="186" spans="1:13">
      <c r="A186" s="51"/>
      <c r="G186" s="12"/>
    </row>
    <row r="187" spans="1:13" ht="16.5">
      <c r="A187" s="51"/>
      <c r="B187" s="42"/>
      <c r="C187" s="54" t="s">
        <v>465</v>
      </c>
      <c r="G187" s="12"/>
    </row>
    <row r="188" spans="1:13">
      <c r="A188" s="51"/>
      <c r="B188" s="42"/>
      <c r="D188" s="12"/>
      <c r="E188" s="12"/>
      <c r="G188" s="12"/>
      <c r="L188" s="47"/>
    </row>
    <row r="189" spans="1:13" ht="31.5">
      <c r="A189" s="51"/>
      <c r="B189" s="42"/>
      <c r="C189" s="60" t="s">
        <v>84</v>
      </c>
      <c r="D189" s="60" t="s">
        <v>85</v>
      </c>
      <c r="E189" s="60" t="s">
        <v>121</v>
      </c>
      <c r="F189" s="60" t="s">
        <v>87</v>
      </c>
      <c r="G189" s="60" t="s">
        <v>122</v>
      </c>
      <c r="H189" s="60" t="s">
        <v>277</v>
      </c>
      <c r="I189" s="60" t="s">
        <v>90</v>
      </c>
      <c r="J189" s="319" t="s">
        <v>92</v>
      </c>
      <c r="K189" s="323"/>
      <c r="L189" s="134" t="s">
        <v>93</v>
      </c>
      <c r="M189" s="60" t="s">
        <v>94</v>
      </c>
    </row>
    <row r="190" spans="1:13" ht="18" customHeight="1">
      <c r="A190" s="51"/>
      <c r="B190" s="42"/>
      <c r="C190" s="293" t="s">
        <v>480</v>
      </c>
      <c r="D190" s="262" t="s">
        <v>129</v>
      </c>
      <c r="E190" s="279" t="s">
        <v>124</v>
      </c>
      <c r="F190" s="293" t="s">
        <v>481</v>
      </c>
      <c r="G190" s="262" t="s">
        <v>130</v>
      </c>
      <c r="H190" s="250" t="s">
        <v>482</v>
      </c>
      <c r="I190" s="265" t="s">
        <v>131</v>
      </c>
      <c r="J190" s="63" t="s">
        <v>98</v>
      </c>
      <c r="K190" s="137" t="s">
        <v>334</v>
      </c>
      <c r="L190" s="135" t="s">
        <v>288</v>
      </c>
      <c r="M190" s="249" t="str">
        <f>IF(OR(L190="大",L191="大",L192="大",L193="大",L190="不明",L191="不明",L192="不明",L193="不明"),"大",IF(OR(L190="中",L191="中",L192="中",L193="中"),"中",IF(OR(L190="小",L191="小",L192="小",L193="小"),"小","無")))</f>
        <v>無</v>
      </c>
    </row>
    <row r="191" spans="1:13" ht="47.25">
      <c r="A191" s="51"/>
      <c r="B191" s="42"/>
      <c r="C191" s="294"/>
      <c r="D191" s="263"/>
      <c r="E191" s="280"/>
      <c r="F191" s="294"/>
      <c r="G191" s="263"/>
      <c r="H191" s="251"/>
      <c r="I191" s="266"/>
      <c r="J191" s="63" t="s">
        <v>99</v>
      </c>
      <c r="K191" s="137" t="s">
        <v>483</v>
      </c>
      <c r="L191" s="135" t="s">
        <v>288</v>
      </c>
      <c r="M191" s="249"/>
    </row>
    <row r="192" spans="1:13" ht="31.5" customHeight="1">
      <c r="A192" s="51"/>
      <c r="B192" s="42"/>
      <c r="C192" s="294"/>
      <c r="D192" s="263"/>
      <c r="E192" s="280"/>
      <c r="F192" s="294"/>
      <c r="G192" s="263"/>
      <c r="H192" s="251"/>
      <c r="I192" s="266"/>
      <c r="J192" s="63" t="s">
        <v>111</v>
      </c>
      <c r="K192" s="137" t="s">
        <v>334</v>
      </c>
      <c r="L192" s="135" t="s">
        <v>288</v>
      </c>
      <c r="M192" s="249"/>
    </row>
    <row r="193" spans="1:13">
      <c r="A193" s="51"/>
      <c r="B193" s="42"/>
      <c r="C193" s="294"/>
      <c r="D193" s="263"/>
      <c r="E193" s="281"/>
      <c r="F193" s="294"/>
      <c r="G193" s="263"/>
      <c r="H193" s="251"/>
      <c r="I193" s="266"/>
      <c r="J193" s="63" t="s">
        <v>101</v>
      </c>
      <c r="K193" s="137" t="s">
        <v>334</v>
      </c>
      <c r="L193" s="135" t="s">
        <v>288</v>
      </c>
      <c r="M193" s="249"/>
    </row>
    <row r="194" spans="1:13" ht="18" customHeight="1">
      <c r="A194" s="51"/>
      <c r="B194" s="42"/>
      <c r="C194" s="293" t="s">
        <v>480</v>
      </c>
      <c r="D194" s="262" t="s">
        <v>129</v>
      </c>
      <c r="E194" s="279" t="s">
        <v>124</v>
      </c>
      <c r="F194" s="293" t="s">
        <v>481</v>
      </c>
      <c r="G194" s="262" t="s">
        <v>130</v>
      </c>
      <c r="H194" s="250" t="s">
        <v>482</v>
      </c>
      <c r="I194" s="265" t="s">
        <v>749</v>
      </c>
      <c r="J194" s="63" t="s">
        <v>98</v>
      </c>
      <c r="K194" s="137" t="s">
        <v>334</v>
      </c>
      <c r="L194" s="135" t="s">
        <v>288</v>
      </c>
      <c r="M194" s="249" t="str">
        <f>IF(OR(L194="大",L195="大",L196="大",L197="大",L194="不明",L195="不明",L196="不明",L197="不明"),"大",IF(OR(L194="中",L195="中",L196="中",L197="中"),"中",IF(OR(L194="小",L195="小",L196="小",L197="小"),"小","無")))</f>
        <v>無</v>
      </c>
    </row>
    <row r="195" spans="1:13" ht="47.25">
      <c r="A195" s="51"/>
      <c r="B195" s="42"/>
      <c r="C195" s="294"/>
      <c r="D195" s="263"/>
      <c r="E195" s="280"/>
      <c r="F195" s="294"/>
      <c r="G195" s="263"/>
      <c r="H195" s="251"/>
      <c r="I195" s="266"/>
      <c r="J195" s="63" t="s">
        <v>99</v>
      </c>
      <c r="K195" s="137" t="s">
        <v>803</v>
      </c>
      <c r="L195" s="135" t="s">
        <v>288</v>
      </c>
      <c r="M195" s="249"/>
    </row>
    <row r="196" spans="1:13" ht="31.5" customHeight="1">
      <c r="A196" s="51"/>
      <c r="B196" s="42"/>
      <c r="C196" s="294"/>
      <c r="D196" s="263"/>
      <c r="E196" s="280"/>
      <c r="F196" s="294"/>
      <c r="G196" s="263"/>
      <c r="H196" s="251"/>
      <c r="I196" s="266"/>
      <c r="J196" s="63" t="s">
        <v>111</v>
      </c>
      <c r="K196" s="137" t="s">
        <v>334</v>
      </c>
      <c r="L196" s="135" t="s">
        <v>288</v>
      </c>
      <c r="M196" s="249"/>
    </row>
    <row r="197" spans="1:13">
      <c r="A197" s="51"/>
      <c r="B197" s="42"/>
      <c r="C197" s="294"/>
      <c r="D197" s="263"/>
      <c r="E197" s="281"/>
      <c r="F197" s="294"/>
      <c r="G197" s="263"/>
      <c r="H197" s="251"/>
      <c r="I197" s="266"/>
      <c r="J197" s="63" t="s">
        <v>101</v>
      </c>
      <c r="K197" s="137" t="s">
        <v>334</v>
      </c>
      <c r="L197" s="135" t="s">
        <v>288</v>
      </c>
      <c r="M197" s="249"/>
    </row>
    <row r="198" spans="1:13" ht="18" customHeight="1">
      <c r="A198" s="51"/>
      <c r="B198" s="42"/>
      <c r="C198" s="293" t="s">
        <v>480</v>
      </c>
      <c r="D198" s="262" t="s">
        <v>129</v>
      </c>
      <c r="E198" s="279" t="s">
        <v>124</v>
      </c>
      <c r="F198" s="293" t="s">
        <v>481</v>
      </c>
      <c r="G198" s="262" t="s">
        <v>130</v>
      </c>
      <c r="H198" s="250" t="s">
        <v>482</v>
      </c>
      <c r="I198" s="265" t="s">
        <v>132</v>
      </c>
      <c r="J198" s="63" t="s">
        <v>98</v>
      </c>
      <c r="K198" s="137" t="s">
        <v>334</v>
      </c>
      <c r="L198" s="135" t="s">
        <v>288</v>
      </c>
      <c r="M198" s="249" t="str">
        <f>IF(OR(L198="大",L199="大",L200="大",L201="大",L198="不明",L199="不明",L200="不明",L201="不明"),"大",IF(OR(L198="中",L199="中",L200="中",L201="中"),"中",IF(OR(L198="小",L199="小",L200="小",L201="小"),"小","無")))</f>
        <v>無</v>
      </c>
    </row>
    <row r="199" spans="1:13" ht="47.25">
      <c r="A199" s="51"/>
      <c r="B199" s="42"/>
      <c r="C199" s="294"/>
      <c r="D199" s="263"/>
      <c r="E199" s="280"/>
      <c r="F199" s="294"/>
      <c r="G199" s="263"/>
      <c r="H199" s="251"/>
      <c r="I199" s="266"/>
      <c r="J199" s="63" t="s">
        <v>99</v>
      </c>
      <c r="K199" s="137" t="s">
        <v>483</v>
      </c>
      <c r="L199" s="135" t="s">
        <v>288</v>
      </c>
      <c r="M199" s="249"/>
    </row>
    <row r="200" spans="1:13" ht="31.5" customHeight="1">
      <c r="A200" s="51"/>
      <c r="B200" s="42"/>
      <c r="C200" s="294"/>
      <c r="D200" s="263"/>
      <c r="E200" s="280"/>
      <c r="F200" s="294"/>
      <c r="G200" s="263"/>
      <c r="H200" s="251"/>
      <c r="I200" s="266"/>
      <c r="J200" s="63" t="s">
        <v>111</v>
      </c>
      <c r="K200" s="137" t="s">
        <v>334</v>
      </c>
      <c r="L200" s="135" t="s">
        <v>288</v>
      </c>
      <c r="M200" s="249"/>
    </row>
    <row r="201" spans="1:13">
      <c r="A201" s="51"/>
      <c r="B201" s="42"/>
      <c r="C201" s="294"/>
      <c r="D201" s="263"/>
      <c r="E201" s="281"/>
      <c r="F201" s="294"/>
      <c r="G201" s="263"/>
      <c r="H201" s="251"/>
      <c r="I201" s="266"/>
      <c r="J201" s="63" t="s">
        <v>101</v>
      </c>
      <c r="K201" s="137" t="s">
        <v>334</v>
      </c>
      <c r="L201" s="135" t="s">
        <v>288</v>
      </c>
      <c r="M201" s="249"/>
    </row>
    <row r="202" spans="1:13" ht="31.5" customHeight="1">
      <c r="A202" s="51"/>
      <c r="B202" s="42"/>
      <c r="C202" s="293" t="s">
        <v>480</v>
      </c>
      <c r="D202" s="262" t="s">
        <v>129</v>
      </c>
      <c r="E202" s="279" t="s">
        <v>124</v>
      </c>
      <c r="F202" s="293" t="s">
        <v>481</v>
      </c>
      <c r="G202" s="262" t="s">
        <v>130</v>
      </c>
      <c r="H202" s="250" t="s">
        <v>320</v>
      </c>
      <c r="I202" s="296" t="s">
        <v>133</v>
      </c>
      <c r="J202" s="63" t="s">
        <v>98</v>
      </c>
      <c r="K202" s="137" t="s">
        <v>334</v>
      </c>
      <c r="L202" s="135" t="s">
        <v>288</v>
      </c>
      <c r="M202" s="249" t="str">
        <f>IF(OR(L202="大",L203="大",L204="大",L205="大",L202="不明",L203="不明",L204="不明",L205="不明"),"大",IF(OR(L202="中",L203="中",L204="中",L205="中"),"中",IF(OR(L202="小",L203="小",L204="小",L205="小"),"小","無")))</f>
        <v>中</v>
      </c>
    </row>
    <row r="203" spans="1:13" ht="31.5">
      <c r="A203" s="51"/>
      <c r="B203" s="42"/>
      <c r="C203" s="294"/>
      <c r="D203" s="263"/>
      <c r="E203" s="280"/>
      <c r="F203" s="294"/>
      <c r="G203" s="263"/>
      <c r="H203" s="251"/>
      <c r="I203" s="297"/>
      <c r="J203" s="63" t="s">
        <v>99</v>
      </c>
      <c r="K203" s="137" t="s">
        <v>804</v>
      </c>
      <c r="L203" s="135" t="s">
        <v>314</v>
      </c>
      <c r="M203" s="249"/>
    </row>
    <row r="204" spans="1:13" ht="110.25">
      <c r="A204" s="51"/>
      <c r="B204" s="42"/>
      <c r="C204" s="294"/>
      <c r="D204" s="263"/>
      <c r="E204" s="280"/>
      <c r="F204" s="294"/>
      <c r="G204" s="263"/>
      <c r="H204" s="251"/>
      <c r="I204" s="297"/>
      <c r="J204" s="63" t="s">
        <v>111</v>
      </c>
      <c r="K204" s="137" t="s">
        <v>805</v>
      </c>
      <c r="L204" s="135" t="s">
        <v>471</v>
      </c>
      <c r="M204" s="249"/>
    </row>
    <row r="205" spans="1:13">
      <c r="A205" s="51"/>
      <c r="B205" s="42"/>
      <c r="C205" s="294"/>
      <c r="D205" s="263"/>
      <c r="E205" s="281"/>
      <c r="F205" s="294"/>
      <c r="G205" s="263"/>
      <c r="H205" s="251"/>
      <c r="I205" s="297"/>
      <c r="J205" s="63" t="s">
        <v>101</v>
      </c>
      <c r="K205" s="137" t="s">
        <v>334</v>
      </c>
      <c r="L205" s="135" t="s">
        <v>288</v>
      </c>
      <c r="M205" s="249"/>
    </row>
    <row r="206" spans="1:13" ht="18" customHeight="1">
      <c r="A206" s="51"/>
      <c r="B206" s="42"/>
      <c r="C206" s="293" t="s">
        <v>480</v>
      </c>
      <c r="D206" s="262" t="s">
        <v>129</v>
      </c>
      <c r="E206" s="279" t="s">
        <v>124</v>
      </c>
      <c r="F206" s="293" t="s">
        <v>481</v>
      </c>
      <c r="G206" s="262" t="s">
        <v>130</v>
      </c>
      <c r="H206" s="250" t="s">
        <v>320</v>
      </c>
      <c r="I206" s="250" t="s">
        <v>484</v>
      </c>
      <c r="J206" s="63" t="s">
        <v>98</v>
      </c>
      <c r="K206" s="137" t="s">
        <v>334</v>
      </c>
      <c r="L206" s="135" t="s">
        <v>288</v>
      </c>
      <c r="M206" s="249" t="str">
        <f>IF(OR(L206="大",L207="大",L208="大",L209="大",L206="不明",L207="不明",L208="不明",L209="不明"),"大",IF(OR(L206="中",L207="中",L208="中",L209="中"),"中",IF(OR(L206="小",L207="小",L208="小",L209="小"),"小","無")))</f>
        <v>中</v>
      </c>
    </row>
    <row r="207" spans="1:13" ht="63">
      <c r="A207" s="51"/>
      <c r="B207" s="42"/>
      <c r="C207" s="294"/>
      <c r="D207" s="263"/>
      <c r="E207" s="280"/>
      <c r="F207" s="294"/>
      <c r="G207" s="263"/>
      <c r="H207" s="251"/>
      <c r="I207" s="251"/>
      <c r="J207" s="63" t="s">
        <v>99</v>
      </c>
      <c r="K207" s="137" t="s">
        <v>806</v>
      </c>
      <c r="L207" s="135" t="s">
        <v>461</v>
      </c>
      <c r="M207" s="249"/>
    </row>
    <row r="208" spans="1:13" ht="47.25">
      <c r="A208" s="51"/>
      <c r="B208" s="42"/>
      <c r="C208" s="294"/>
      <c r="D208" s="263"/>
      <c r="E208" s="280"/>
      <c r="F208" s="294"/>
      <c r="G208" s="263"/>
      <c r="H208" s="251"/>
      <c r="I208" s="251"/>
      <c r="J208" s="63" t="s">
        <v>111</v>
      </c>
      <c r="K208" s="137" t="s">
        <v>807</v>
      </c>
      <c r="L208" s="135" t="s">
        <v>471</v>
      </c>
      <c r="M208" s="249"/>
    </row>
    <row r="209" spans="1:13">
      <c r="A209" s="51"/>
      <c r="B209" s="42"/>
      <c r="C209" s="294"/>
      <c r="D209" s="263"/>
      <c r="E209" s="281"/>
      <c r="F209" s="294"/>
      <c r="G209" s="263"/>
      <c r="H209" s="251"/>
      <c r="I209" s="251"/>
      <c r="J209" s="63" t="s">
        <v>101</v>
      </c>
      <c r="K209" s="137" t="s">
        <v>334</v>
      </c>
      <c r="L209" s="135" t="s">
        <v>288</v>
      </c>
      <c r="M209" s="249"/>
    </row>
    <row r="210" spans="1:13" ht="18" customHeight="1">
      <c r="A210" s="51"/>
      <c r="B210" s="42"/>
      <c r="C210" s="293" t="s">
        <v>480</v>
      </c>
      <c r="D210" s="262" t="s">
        <v>129</v>
      </c>
      <c r="E210" s="279" t="s">
        <v>124</v>
      </c>
      <c r="F210" s="293" t="s">
        <v>481</v>
      </c>
      <c r="G210" s="262" t="s">
        <v>130</v>
      </c>
      <c r="H210" s="250" t="s">
        <v>334</v>
      </c>
      <c r="I210" s="250" t="s">
        <v>485</v>
      </c>
      <c r="J210" s="63" t="s">
        <v>98</v>
      </c>
      <c r="K210" s="137" t="s">
        <v>334</v>
      </c>
      <c r="L210" s="135" t="s">
        <v>288</v>
      </c>
      <c r="M210" s="249" t="str">
        <f>IF(OR(L210="大",L211="大",L212="大",L213="大",L210="不明",L211="不明",L212="不明",L213="不明"),"大",IF(OR(L210="中",L211="中",L212="中",L213="中"),"中",IF(OR(L210="小",L211="小",L212="小",L213="小"),"小","無")))</f>
        <v>無</v>
      </c>
    </row>
    <row r="211" spans="1:13">
      <c r="A211" s="51"/>
      <c r="B211" s="42"/>
      <c r="C211" s="294"/>
      <c r="D211" s="263"/>
      <c r="E211" s="280"/>
      <c r="F211" s="294"/>
      <c r="G211" s="263"/>
      <c r="H211" s="251"/>
      <c r="I211" s="251"/>
      <c r="J211" s="63" t="s">
        <v>99</v>
      </c>
      <c r="K211" s="137" t="s">
        <v>334</v>
      </c>
      <c r="L211" s="135" t="s">
        <v>288</v>
      </c>
      <c r="M211" s="249"/>
    </row>
    <row r="212" spans="1:13" ht="31.5" customHeight="1">
      <c r="A212" s="51"/>
      <c r="B212" s="42"/>
      <c r="C212" s="294"/>
      <c r="D212" s="263"/>
      <c r="E212" s="280"/>
      <c r="F212" s="294"/>
      <c r="G212" s="263"/>
      <c r="H212" s="251"/>
      <c r="I212" s="251"/>
      <c r="J212" s="63" t="s">
        <v>111</v>
      </c>
      <c r="K212" s="137" t="s">
        <v>334</v>
      </c>
      <c r="L212" s="135" t="s">
        <v>288</v>
      </c>
      <c r="M212" s="249"/>
    </row>
    <row r="213" spans="1:13">
      <c r="A213" s="51"/>
      <c r="B213" s="42"/>
      <c r="C213" s="294"/>
      <c r="D213" s="263"/>
      <c r="E213" s="281"/>
      <c r="F213" s="294"/>
      <c r="G213" s="263"/>
      <c r="H213" s="251"/>
      <c r="I213" s="251"/>
      <c r="J213" s="63" t="s">
        <v>101</v>
      </c>
      <c r="K213" s="137" t="s">
        <v>334</v>
      </c>
      <c r="L213" s="135" t="s">
        <v>288</v>
      </c>
      <c r="M213" s="249"/>
    </row>
    <row r="214" spans="1:13" ht="18" customHeight="1">
      <c r="A214" s="51"/>
      <c r="B214" s="42"/>
      <c r="C214" s="293" t="s">
        <v>480</v>
      </c>
      <c r="D214" s="262" t="s">
        <v>129</v>
      </c>
      <c r="E214" s="279" t="s">
        <v>124</v>
      </c>
      <c r="F214" s="293" t="s">
        <v>481</v>
      </c>
      <c r="G214" s="262" t="s">
        <v>130</v>
      </c>
      <c r="H214" s="250" t="s">
        <v>486</v>
      </c>
      <c r="I214" s="265" t="s">
        <v>134</v>
      </c>
      <c r="J214" s="63" t="s">
        <v>98</v>
      </c>
      <c r="K214" s="137" t="s">
        <v>334</v>
      </c>
      <c r="L214" s="135" t="s">
        <v>288</v>
      </c>
      <c r="M214" s="249" t="str">
        <f>IF(OR(L214="大",L215="大",L216="大",L217="大",L214="不明",L215="不明",L216="不明",L217="不明"),"大",IF(OR(L214="中",L215="中",L216="中",L217="中"),"中",IF(OR(L214="小",L215="小",L216="小",L217="小"),"小","無")))</f>
        <v>中</v>
      </c>
    </row>
    <row r="215" spans="1:13" ht="47.25">
      <c r="A215" s="51"/>
      <c r="B215" s="42"/>
      <c r="C215" s="294"/>
      <c r="D215" s="263"/>
      <c r="E215" s="280"/>
      <c r="F215" s="294"/>
      <c r="G215" s="263"/>
      <c r="H215" s="251"/>
      <c r="I215" s="266"/>
      <c r="J215" s="63" t="s">
        <v>99</v>
      </c>
      <c r="K215" s="137" t="s">
        <v>808</v>
      </c>
      <c r="L215" s="135" t="s">
        <v>291</v>
      </c>
      <c r="M215" s="249"/>
    </row>
    <row r="216" spans="1:13" ht="78.75">
      <c r="A216" s="51"/>
      <c r="B216" s="42"/>
      <c r="C216" s="294"/>
      <c r="D216" s="263"/>
      <c r="E216" s="280"/>
      <c r="F216" s="294"/>
      <c r="G216" s="263"/>
      <c r="H216" s="251"/>
      <c r="I216" s="266"/>
      <c r="J216" s="63" t="s">
        <v>111</v>
      </c>
      <c r="K216" s="137" t="s">
        <v>809</v>
      </c>
      <c r="L216" s="135" t="s">
        <v>291</v>
      </c>
      <c r="M216" s="249"/>
    </row>
    <row r="217" spans="1:13">
      <c r="A217" s="51"/>
      <c r="B217" s="42"/>
      <c r="C217" s="294"/>
      <c r="D217" s="263"/>
      <c r="E217" s="281"/>
      <c r="F217" s="294"/>
      <c r="G217" s="263"/>
      <c r="H217" s="251"/>
      <c r="I217" s="266"/>
      <c r="J217" s="63" t="s">
        <v>101</v>
      </c>
      <c r="K217" s="137" t="s">
        <v>334</v>
      </c>
      <c r="L217" s="135" t="s">
        <v>288</v>
      </c>
      <c r="M217" s="249"/>
    </row>
    <row r="218" spans="1:13" ht="18" customHeight="1">
      <c r="A218" s="51"/>
      <c r="B218" s="42"/>
      <c r="C218" s="293" t="s">
        <v>480</v>
      </c>
      <c r="D218" s="262" t="s">
        <v>129</v>
      </c>
      <c r="E218" s="279" t="s">
        <v>124</v>
      </c>
      <c r="F218" s="293" t="s">
        <v>481</v>
      </c>
      <c r="G218" s="262" t="s">
        <v>130</v>
      </c>
      <c r="H218" s="250" t="s">
        <v>334</v>
      </c>
      <c r="I218" s="265" t="s">
        <v>134</v>
      </c>
      <c r="J218" s="63" t="s">
        <v>98</v>
      </c>
      <c r="K218" s="137" t="s">
        <v>334</v>
      </c>
      <c r="L218" s="135" t="s">
        <v>288</v>
      </c>
      <c r="M218" s="249" t="str">
        <f>IF(OR(L218="大",L219="大",L220="大",L221="大",L218="不明",L219="不明",L220="不明",L221="不明"),"大",IF(OR(L218="中",L219="中",L220="中",L221="中"),"中",IF(OR(L218="小",L219="小",L220="小",L221="小"),"小","無")))</f>
        <v>無</v>
      </c>
    </row>
    <row r="219" spans="1:13">
      <c r="A219" s="51"/>
      <c r="B219" s="42"/>
      <c r="C219" s="294"/>
      <c r="D219" s="263"/>
      <c r="E219" s="280"/>
      <c r="F219" s="294"/>
      <c r="G219" s="263"/>
      <c r="H219" s="251"/>
      <c r="I219" s="266"/>
      <c r="J219" s="63" t="s">
        <v>99</v>
      </c>
      <c r="K219" s="137" t="s">
        <v>334</v>
      </c>
      <c r="L219" s="135" t="s">
        <v>288</v>
      </c>
      <c r="M219" s="249"/>
    </row>
    <row r="220" spans="1:13" ht="31.5" customHeight="1">
      <c r="A220" s="51"/>
      <c r="B220" s="42"/>
      <c r="C220" s="294"/>
      <c r="D220" s="263"/>
      <c r="E220" s="280"/>
      <c r="F220" s="294"/>
      <c r="G220" s="263"/>
      <c r="H220" s="251"/>
      <c r="I220" s="266"/>
      <c r="J220" s="63" t="s">
        <v>111</v>
      </c>
      <c r="K220" s="137" t="s">
        <v>334</v>
      </c>
      <c r="L220" s="135" t="s">
        <v>288</v>
      </c>
      <c r="M220" s="249"/>
    </row>
    <row r="221" spans="1:13">
      <c r="A221" s="51"/>
      <c r="B221" s="42"/>
      <c r="C221" s="295"/>
      <c r="D221" s="264"/>
      <c r="E221" s="281"/>
      <c r="F221" s="295"/>
      <c r="G221" s="264"/>
      <c r="H221" s="252"/>
      <c r="I221" s="267"/>
      <c r="J221" s="63" t="s">
        <v>101</v>
      </c>
      <c r="K221" s="137" t="s">
        <v>334</v>
      </c>
      <c r="L221" s="135" t="s">
        <v>288</v>
      </c>
      <c r="M221" s="249"/>
    </row>
    <row r="222" spans="1:13">
      <c r="A222" s="51"/>
      <c r="B222" s="42"/>
      <c r="D222" s="12"/>
      <c r="E222" s="12"/>
      <c r="G222" s="12"/>
      <c r="L222" s="47"/>
    </row>
    <row r="223" spans="1:13" ht="31.5">
      <c r="A223" s="51"/>
      <c r="B223" s="42"/>
      <c r="C223" s="60" t="s">
        <v>84</v>
      </c>
      <c r="D223" s="60" t="s">
        <v>85</v>
      </c>
      <c r="E223" s="60" t="s">
        <v>121</v>
      </c>
      <c r="F223" s="60" t="s">
        <v>87</v>
      </c>
      <c r="G223" s="60" t="s">
        <v>122</v>
      </c>
      <c r="H223" s="60" t="s">
        <v>277</v>
      </c>
      <c r="I223" s="60" t="s">
        <v>90</v>
      </c>
      <c r="J223" s="319" t="s">
        <v>92</v>
      </c>
      <c r="K223" s="323"/>
      <c r="L223" s="134" t="s">
        <v>93</v>
      </c>
      <c r="M223" s="60" t="s">
        <v>94</v>
      </c>
    </row>
    <row r="224" spans="1:13" ht="47.25">
      <c r="A224" s="51"/>
      <c r="B224" s="42"/>
      <c r="C224" s="293" t="s">
        <v>480</v>
      </c>
      <c r="D224" s="262" t="s">
        <v>135</v>
      </c>
      <c r="E224" s="290" t="s">
        <v>487</v>
      </c>
      <c r="F224" s="293" t="s">
        <v>481</v>
      </c>
      <c r="G224" s="262" t="s">
        <v>469</v>
      </c>
      <c r="H224" s="250" t="s">
        <v>482</v>
      </c>
      <c r="I224" s="265" t="s">
        <v>136</v>
      </c>
      <c r="J224" s="63" t="s">
        <v>98</v>
      </c>
      <c r="K224" s="137" t="s">
        <v>488</v>
      </c>
      <c r="L224" s="135" t="s">
        <v>288</v>
      </c>
      <c r="M224" s="249" t="str">
        <f>IF(OR(L224="大",L225="大",L226="大",L227="大",L224="不明",L225="不明",L226="不明",L227="不明"),"大",IF(OR(L224="中",L225="中",L226="中",L227="中"),"中",IF(OR(L224="小",L225="小",L226="小",L227="小"),"小","無")))</f>
        <v>無</v>
      </c>
    </row>
    <row r="225" spans="1:13" ht="47.25">
      <c r="A225" s="51"/>
      <c r="B225" s="42"/>
      <c r="C225" s="294"/>
      <c r="D225" s="263"/>
      <c r="E225" s="291"/>
      <c r="F225" s="294"/>
      <c r="G225" s="263"/>
      <c r="H225" s="251"/>
      <c r="I225" s="266"/>
      <c r="J225" s="63" t="s">
        <v>99</v>
      </c>
      <c r="K225" s="137" t="s">
        <v>483</v>
      </c>
      <c r="L225" s="135" t="s">
        <v>288</v>
      </c>
      <c r="M225" s="249"/>
    </row>
    <row r="226" spans="1:13" ht="47.25">
      <c r="A226" s="51"/>
      <c r="B226" s="42"/>
      <c r="C226" s="294"/>
      <c r="D226" s="263"/>
      <c r="E226" s="291"/>
      <c r="F226" s="294"/>
      <c r="G226" s="263"/>
      <c r="H226" s="251"/>
      <c r="I226" s="266"/>
      <c r="J226" s="63" t="s">
        <v>111</v>
      </c>
      <c r="K226" s="137" t="s">
        <v>488</v>
      </c>
      <c r="L226" s="135" t="s">
        <v>288</v>
      </c>
      <c r="M226" s="249"/>
    </row>
    <row r="227" spans="1:13" ht="47.25">
      <c r="A227" s="51"/>
      <c r="B227" s="42"/>
      <c r="C227" s="294"/>
      <c r="D227" s="263"/>
      <c r="E227" s="292"/>
      <c r="F227" s="294"/>
      <c r="G227" s="263"/>
      <c r="H227" s="251"/>
      <c r="I227" s="266"/>
      <c r="J227" s="63" t="s">
        <v>101</v>
      </c>
      <c r="K227" s="137" t="s">
        <v>489</v>
      </c>
      <c r="L227" s="135" t="s">
        <v>288</v>
      </c>
      <c r="M227" s="249"/>
    </row>
    <row r="228" spans="1:13" ht="18.75" customHeight="1">
      <c r="A228" s="51"/>
      <c r="B228" s="42"/>
      <c r="C228" s="293" t="s">
        <v>480</v>
      </c>
      <c r="D228" s="262" t="s">
        <v>137</v>
      </c>
      <c r="E228" s="290" t="s">
        <v>487</v>
      </c>
      <c r="F228" s="293" t="s">
        <v>481</v>
      </c>
      <c r="G228" s="262" t="s">
        <v>469</v>
      </c>
      <c r="H228" s="250" t="s">
        <v>320</v>
      </c>
      <c r="I228" s="290" t="s">
        <v>490</v>
      </c>
      <c r="J228" s="63" t="s">
        <v>98</v>
      </c>
      <c r="K228" s="137" t="s">
        <v>488</v>
      </c>
      <c r="L228" s="135" t="s">
        <v>288</v>
      </c>
      <c r="M228" s="249" t="str">
        <f>IF(OR(L228="大",L229="大",L230="大",L231="大",L228="不明",L229="不明",L230="不明",L231="不明"),"大",IF(OR(L228="中",L229="中",L230="中",L231="中"),"中",IF(OR(L228="小",L229="小",L230="小",L231="小"),"小","無")))</f>
        <v>無</v>
      </c>
    </row>
    <row r="229" spans="1:13" ht="47.25">
      <c r="A229" s="51"/>
      <c r="B229" s="42"/>
      <c r="C229" s="294"/>
      <c r="D229" s="263"/>
      <c r="E229" s="291"/>
      <c r="F229" s="294"/>
      <c r="G229" s="263"/>
      <c r="H229" s="251"/>
      <c r="I229" s="291"/>
      <c r="J229" s="63" t="s">
        <v>99</v>
      </c>
      <c r="K229" s="137" t="s">
        <v>483</v>
      </c>
      <c r="L229" s="135" t="s">
        <v>288</v>
      </c>
      <c r="M229" s="249"/>
    </row>
    <row r="230" spans="1:13" ht="47.25">
      <c r="A230" s="51"/>
      <c r="B230" s="42"/>
      <c r="C230" s="294"/>
      <c r="D230" s="263"/>
      <c r="E230" s="291"/>
      <c r="F230" s="294"/>
      <c r="G230" s="263"/>
      <c r="H230" s="251"/>
      <c r="I230" s="291"/>
      <c r="J230" s="63" t="s">
        <v>111</v>
      </c>
      <c r="K230" s="137" t="s">
        <v>488</v>
      </c>
      <c r="L230" s="135" t="s">
        <v>288</v>
      </c>
      <c r="M230" s="249"/>
    </row>
    <row r="231" spans="1:13" ht="47.25">
      <c r="A231" s="51"/>
      <c r="B231" s="42"/>
      <c r="C231" s="294"/>
      <c r="D231" s="263"/>
      <c r="E231" s="292"/>
      <c r="F231" s="294"/>
      <c r="G231" s="263"/>
      <c r="H231" s="251"/>
      <c r="I231" s="291"/>
      <c r="J231" s="63" t="s">
        <v>101</v>
      </c>
      <c r="K231" s="137" t="s">
        <v>489</v>
      </c>
      <c r="L231" s="135" t="s">
        <v>288</v>
      </c>
      <c r="M231" s="249"/>
    </row>
    <row r="232" spans="1:13" ht="18.75" customHeight="1">
      <c r="A232" s="51"/>
      <c r="B232" s="42"/>
      <c r="C232" s="293" t="s">
        <v>480</v>
      </c>
      <c r="D232" s="262" t="s">
        <v>137</v>
      </c>
      <c r="E232" s="290" t="s">
        <v>487</v>
      </c>
      <c r="F232" s="293" t="s">
        <v>481</v>
      </c>
      <c r="G232" s="262" t="s">
        <v>469</v>
      </c>
      <c r="H232" s="250" t="s">
        <v>334</v>
      </c>
      <c r="I232" s="290" t="s">
        <v>485</v>
      </c>
      <c r="J232" s="63" t="s">
        <v>98</v>
      </c>
      <c r="K232" s="137" t="s">
        <v>488</v>
      </c>
      <c r="L232" s="135" t="s">
        <v>288</v>
      </c>
      <c r="M232" s="249" t="str">
        <f>IF(OR(L232="大",L233="大",L234="大",L235="大",L232="不明",L233="不明",L234="不明",L235="不明"),"大",IF(OR(L232="中",L233="中",L234="中",L235="中"),"中",IF(OR(L232="小",L233="小",L234="小",L235="小"),"小","無")))</f>
        <v>無</v>
      </c>
    </row>
    <row r="233" spans="1:13" ht="47.25">
      <c r="A233" s="51"/>
      <c r="B233" s="42"/>
      <c r="C233" s="294"/>
      <c r="D233" s="263"/>
      <c r="E233" s="291"/>
      <c r="F233" s="294"/>
      <c r="G233" s="263"/>
      <c r="H233" s="251"/>
      <c r="I233" s="291"/>
      <c r="J233" s="63" t="s">
        <v>99</v>
      </c>
      <c r="K233" s="137" t="s">
        <v>483</v>
      </c>
      <c r="L233" s="135" t="s">
        <v>288</v>
      </c>
      <c r="M233" s="249"/>
    </row>
    <row r="234" spans="1:13" ht="47.25">
      <c r="A234" s="51"/>
      <c r="B234" s="42"/>
      <c r="C234" s="294"/>
      <c r="D234" s="263"/>
      <c r="E234" s="291"/>
      <c r="F234" s="294"/>
      <c r="G234" s="263"/>
      <c r="H234" s="251"/>
      <c r="I234" s="291"/>
      <c r="J234" s="63" t="s">
        <v>111</v>
      </c>
      <c r="K234" s="137" t="s">
        <v>488</v>
      </c>
      <c r="L234" s="135" t="s">
        <v>288</v>
      </c>
      <c r="M234" s="249"/>
    </row>
    <row r="235" spans="1:13" ht="47.25">
      <c r="A235" s="51"/>
      <c r="B235" s="42"/>
      <c r="C235" s="295"/>
      <c r="D235" s="264"/>
      <c r="E235" s="292"/>
      <c r="F235" s="295"/>
      <c r="G235" s="264"/>
      <c r="H235" s="252"/>
      <c r="I235" s="292"/>
      <c r="J235" s="63" t="s">
        <v>101</v>
      </c>
      <c r="K235" s="137" t="s">
        <v>489</v>
      </c>
      <c r="L235" s="135" t="s">
        <v>288</v>
      </c>
      <c r="M235" s="249"/>
    </row>
    <row r="236" spans="1:13">
      <c r="A236" s="51"/>
      <c r="B236" s="42"/>
      <c r="D236" s="12"/>
      <c r="E236" s="12"/>
      <c r="G236" s="12"/>
      <c r="L236" s="47"/>
    </row>
    <row r="237" spans="1:13" ht="31.5">
      <c r="A237" s="51"/>
      <c r="B237" s="42"/>
      <c r="C237" s="60" t="s">
        <v>84</v>
      </c>
      <c r="D237" s="60" t="s">
        <v>85</v>
      </c>
      <c r="E237" s="60" t="s">
        <v>121</v>
      </c>
      <c r="F237" s="60" t="s">
        <v>87</v>
      </c>
      <c r="G237" s="60" t="s">
        <v>122</v>
      </c>
      <c r="H237" s="60" t="s">
        <v>277</v>
      </c>
      <c r="I237" s="60" t="s">
        <v>90</v>
      </c>
      <c r="J237" s="319" t="s">
        <v>92</v>
      </c>
      <c r="K237" s="323"/>
      <c r="L237" s="134" t="s">
        <v>93</v>
      </c>
      <c r="M237" s="60" t="s">
        <v>94</v>
      </c>
    </row>
    <row r="238" spans="1:13">
      <c r="A238" s="51"/>
      <c r="B238" s="42"/>
      <c r="C238" s="293" t="s">
        <v>480</v>
      </c>
      <c r="D238" s="262" t="s">
        <v>138</v>
      </c>
      <c r="E238" s="262" t="s">
        <v>139</v>
      </c>
      <c r="F238" s="250" t="s">
        <v>481</v>
      </c>
      <c r="G238" s="262" t="s">
        <v>140</v>
      </c>
      <c r="H238" s="250" t="s">
        <v>491</v>
      </c>
      <c r="I238" s="265" t="s">
        <v>141</v>
      </c>
      <c r="J238" s="63" t="s">
        <v>98</v>
      </c>
      <c r="K238" s="137" t="s">
        <v>334</v>
      </c>
      <c r="L238" s="135" t="s">
        <v>288</v>
      </c>
      <c r="M238" s="249" t="str">
        <f>IF(OR(L238="大",L239="大",L240="大",L241="大",L238="不明",L239="不明",L240="不明",L241="不明"),"大",IF(OR(L238="中",L239="中",L240="中",L241="中"),"中",IF(OR(L238="小",L239="小",L240="小",L241="小"),"小","無")))</f>
        <v>中</v>
      </c>
    </row>
    <row r="239" spans="1:13" ht="47.25">
      <c r="A239" s="51"/>
      <c r="B239" s="42"/>
      <c r="C239" s="294"/>
      <c r="D239" s="263"/>
      <c r="E239" s="254"/>
      <c r="F239" s="251"/>
      <c r="G239" s="263"/>
      <c r="H239" s="251"/>
      <c r="I239" s="266"/>
      <c r="J239" s="63" t="s">
        <v>99</v>
      </c>
      <c r="K239" s="137" t="s">
        <v>803</v>
      </c>
      <c r="L239" s="135" t="s">
        <v>471</v>
      </c>
      <c r="M239" s="249"/>
    </row>
    <row r="240" spans="1:13" ht="78.75">
      <c r="A240" s="51"/>
      <c r="B240" s="42"/>
      <c r="C240" s="294"/>
      <c r="D240" s="263"/>
      <c r="E240" s="254"/>
      <c r="F240" s="251"/>
      <c r="G240" s="263"/>
      <c r="H240" s="251"/>
      <c r="I240" s="266"/>
      <c r="J240" s="63" t="s">
        <v>111</v>
      </c>
      <c r="K240" s="137" t="s">
        <v>810</v>
      </c>
      <c r="L240" s="135" t="s">
        <v>291</v>
      </c>
      <c r="M240" s="249"/>
    </row>
    <row r="241" spans="1:13">
      <c r="A241" s="51"/>
      <c r="B241" s="42"/>
      <c r="C241" s="294"/>
      <c r="D241" s="263"/>
      <c r="E241" s="255"/>
      <c r="F241" s="251"/>
      <c r="G241" s="263"/>
      <c r="H241" s="251"/>
      <c r="I241" s="266"/>
      <c r="J241" s="63" t="s">
        <v>101</v>
      </c>
      <c r="K241" s="137" t="s">
        <v>334</v>
      </c>
      <c r="L241" s="135" t="s">
        <v>288</v>
      </c>
      <c r="M241" s="249"/>
    </row>
    <row r="242" spans="1:13" ht="47.25">
      <c r="A242" s="51"/>
      <c r="B242" s="42"/>
      <c r="C242" s="293" t="s">
        <v>480</v>
      </c>
      <c r="D242" s="262" t="s">
        <v>142</v>
      </c>
      <c r="E242" s="290" t="s">
        <v>487</v>
      </c>
      <c r="F242" s="250" t="s">
        <v>481</v>
      </c>
      <c r="G242" s="262" t="s">
        <v>140</v>
      </c>
      <c r="H242" s="250" t="s">
        <v>320</v>
      </c>
      <c r="I242" s="265" t="s">
        <v>141</v>
      </c>
      <c r="J242" s="63" t="s">
        <v>98</v>
      </c>
      <c r="K242" s="137" t="s">
        <v>488</v>
      </c>
      <c r="L242" s="135" t="s">
        <v>288</v>
      </c>
      <c r="M242" s="249" t="str">
        <f>IF(OR(L242="大",L243="大",L244="大",L245="大",L242="不明",L243="不明",L244="不明",L245="不明"),"大",IF(OR(L242="中",L243="中",L244="中",L245="中"),"中",IF(OR(L242="小",L243="小",L244="小",L245="小"),"小","無")))</f>
        <v>無</v>
      </c>
    </row>
    <row r="243" spans="1:13" ht="47.25">
      <c r="A243" s="51"/>
      <c r="B243" s="42"/>
      <c r="C243" s="294"/>
      <c r="D243" s="254"/>
      <c r="E243" s="291"/>
      <c r="F243" s="251"/>
      <c r="G243" s="254"/>
      <c r="H243" s="251"/>
      <c r="I243" s="266"/>
      <c r="J243" s="63" t="s">
        <v>99</v>
      </c>
      <c r="K243" s="137" t="s">
        <v>483</v>
      </c>
      <c r="L243" s="135" t="s">
        <v>288</v>
      </c>
      <c r="M243" s="249"/>
    </row>
    <row r="244" spans="1:13" ht="47.25">
      <c r="A244" s="51"/>
      <c r="B244" s="42"/>
      <c r="C244" s="294"/>
      <c r="D244" s="254"/>
      <c r="E244" s="291"/>
      <c r="F244" s="251"/>
      <c r="G244" s="254"/>
      <c r="H244" s="251"/>
      <c r="I244" s="266"/>
      <c r="J244" s="63" t="s">
        <v>111</v>
      </c>
      <c r="K244" s="137" t="s">
        <v>488</v>
      </c>
      <c r="L244" s="135" t="s">
        <v>288</v>
      </c>
      <c r="M244" s="249"/>
    </row>
    <row r="245" spans="1:13" ht="47.25">
      <c r="A245" s="51"/>
      <c r="B245" s="42"/>
      <c r="C245" s="294"/>
      <c r="D245" s="255"/>
      <c r="E245" s="292"/>
      <c r="F245" s="251"/>
      <c r="G245" s="255"/>
      <c r="H245" s="251"/>
      <c r="I245" s="266"/>
      <c r="J245" s="63" t="s">
        <v>101</v>
      </c>
      <c r="K245" s="137" t="s">
        <v>489</v>
      </c>
      <c r="L245" s="135" t="s">
        <v>288</v>
      </c>
      <c r="M245" s="249"/>
    </row>
    <row r="246" spans="1:13" ht="18.75" customHeight="1">
      <c r="A246" s="51"/>
      <c r="B246" s="42"/>
      <c r="C246" s="293" t="s">
        <v>480</v>
      </c>
      <c r="D246" s="262" t="s">
        <v>143</v>
      </c>
      <c r="E246" s="290" t="s">
        <v>487</v>
      </c>
      <c r="F246" s="250" t="s">
        <v>481</v>
      </c>
      <c r="G246" s="262" t="s">
        <v>140</v>
      </c>
      <c r="H246" s="250" t="s">
        <v>334</v>
      </c>
      <c r="I246" s="265" t="s">
        <v>141</v>
      </c>
      <c r="J246" s="63" t="s">
        <v>98</v>
      </c>
      <c r="K246" s="137" t="s">
        <v>488</v>
      </c>
      <c r="L246" s="135" t="s">
        <v>288</v>
      </c>
      <c r="M246" s="249" t="s">
        <v>288</v>
      </c>
    </row>
    <row r="247" spans="1:13" ht="47.25">
      <c r="A247" s="51"/>
      <c r="B247" s="42"/>
      <c r="C247" s="294"/>
      <c r="D247" s="254"/>
      <c r="E247" s="291"/>
      <c r="F247" s="251"/>
      <c r="G247" s="254"/>
      <c r="H247" s="254"/>
      <c r="I247" s="266"/>
      <c r="J247" s="63" t="s">
        <v>99</v>
      </c>
      <c r="K247" s="137" t="s">
        <v>483</v>
      </c>
      <c r="L247" s="135" t="s">
        <v>288</v>
      </c>
      <c r="M247" s="249"/>
    </row>
    <row r="248" spans="1:13" ht="47.25">
      <c r="A248" s="51"/>
      <c r="B248" s="42"/>
      <c r="C248" s="294"/>
      <c r="D248" s="254"/>
      <c r="E248" s="291"/>
      <c r="F248" s="251"/>
      <c r="G248" s="254"/>
      <c r="H248" s="254"/>
      <c r="I248" s="266"/>
      <c r="J248" s="63" t="s">
        <v>111</v>
      </c>
      <c r="K248" s="137" t="s">
        <v>488</v>
      </c>
      <c r="L248" s="135" t="s">
        <v>288</v>
      </c>
      <c r="M248" s="249"/>
    </row>
    <row r="249" spans="1:13" ht="47.25">
      <c r="A249" s="51"/>
      <c r="B249" s="42"/>
      <c r="C249" s="295"/>
      <c r="D249" s="255"/>
      <c r="E249" s="292"/>
      <c r="F249" s="252"/>
      <c r="G249" s="255"/>
      <c r="H249" s="255"/>
      <c r="I249" s="266"/>
      <c r="J249" s="63" t="s">
        <v>101</v>
      </c>
      <c r="K249" s="137" t="s">
        <v>489</v>
      </c>
      <c r="L249" s="135" t="s">
        <v>288</v>
      </c>
      <c r="M249" s="249"/>
    </row>
    <row r="250" spans="1:13">
      <c r="A250" s="51"/>
      <c r="D250" s="12"/>
      <c r="E250" s="12"/>
      <c r="G250" s="12"/>
      <c r="L250" s="41"/>
      <c r="M250" s="41"/>
    </row>
    <row r="251" spans="1:13">
      <c r="A251" s="51"/>
      <c r="D251" s="12"/>
      <c r="E251" s="12"/>
      <c r="G251" s="12"/>
      <c r="L251" s="107" t="s">
        <v>102</v>
      </c>
      <c r="M251" s="106" t="str">
        <f>IF(OR(M190="大",M194="大",M198="大",M202="大",M206="大",M210="大",M214="大",M218="大",M224="大",M228="大",M232="大",M238="大",M242="大",M246="大"),"大",IF(OR(M190="中",M194="中",M198="中",M202="中",M206="中",M210="中",M214="中",M218="中",M224="中",M228="中",M232="中",M238="中",M242="中",M246="中"),"中",IF(OR(M190="小",M194="小",M198="小",M202="小",M206="小",M210="小",M214="小",M218="小",M224="小",M228="小",M232="小",M238="小",M242="小",M246="小"),"小","無")))</f>
        <v>中</v>
      </c>
    </row>
    <row r="252" spans="1:13">
      <c r="A252" s="51"/>
    </row>
    <row r="253" spans="1:13" ht="16.5">
      <c r="A253" s="51"/>
      <c r="B253" s="42"/>
      <c r="C253" s="54" t="s">
        <v>472</v>
      </c>
      <c r="D253" s="12"/>
      <c r="E253" s="12"/>
      <c r="G253" s="12"/>
      <c r="L253" s="18"/>
    </row>
    <row r="254" spans="1:13">
      <c r="A254" s="51"/>
      <c r="B254" s="42"/>
      <c r="D254" s="12"/>
      <c r="E254" s="12"/>
      <c r="G254" s="12"/>
      <c r="L254" s="47"/>
    </row>
    <row r="255" spans="1:13" ht="31.5">
      <c r="A255" s="51"/>
      <c r="B255" s="42"/>
      <c r="C255" s="60" t="s">
        <v>84</v>
      </c>
      <c r="D255" s="60" t="s">
        <v>85</v>
      </c>
      <c r="E255" s="60" t="s">
        <v>121</v>
      </c>
      <c r="F255" s="60" t="s">
        <v>87</v>
      </c>
      <c r="G255" s="60" t="s">
        <v>122</v>
      </c>
      <c r="H255" s="60" t="s">
        <v>277</v>
      </c>
      <c r="I255" s="60" t="s">
        <v>90</v>
      </c>
      <c r="J255" s="319" t="s">
        <v>92</v>
      </c>
      <c r="K255" s="323"/>
      <c r="L255" s="134" t="s">
        <v>93</v>
      </c>
      <c r="M255" s="60" t="s">
        <v>94</v>
      </c>
    </row>
    <row r="256" spans="1:13" ht="18" customHeight="1">
      <c r="A256" s="51"/>
      <c r="B256" s="42"/>
      <c r="C256" s="293" t="s">
        <v>480</v>
      </c>
      <c r="D256" s="262" t="s">
        <v>147</v>
      </c>
      <c r="E256" s="262" t="s">
        <v>139</v>
      </c>
      <c r="F256" s="293" t="s">
        <v>474</v>
      </c>
      <c r="G256" s="262" t="s">
        <v>148</v>
      </c>
      <c r="H256" s="250" t="s">
        <v>486</v>
      </c>
      <c r="I256" s="265" t="s">
        <v>149</v>
      </c>
      <c r="J256" s="63" t="s">
        <v>98</v>
      </c>
      <c r="K256" s="137" t="s">
        <v>334</v>
      </c>
      <c r="L256" s="135" t="s">
        <v>288</v>
      </c>
      <c r="M256" s="249" t="str">
        <f>IF(OR(L256="大",L257="大",L258="大",L259="大",L256="不明",L257="不明",L258="不明",L259="不明"),"大",IF(OR(L256="中",L257="中",L258="中",L259="中"),"中",IF(OR(L256="小",L257="小",L258="小",L259="小"),"小","無")))</f>
        <v>大</v>
      </c>
    </row>
    <row r="257" spans="1:13" ht="94.5">
      <c r="A257" s="51"/>
      <c r="B257" s="42"/>
      <c r="C257" s="294"/>
      <c r="D257" s="263"/>
      <c r="E257" s="254"/>
      <c r="F257" s="294"/>
      <c r="G257" s="263"/>
      <c r="H257" s="251"/>
      <c r="I257" s="266"/>
      <c r="J257" s="63" t="s">
        <v>99</v>
      </c>
      <c r="K257" s="137" t="s">
        <v>811</v>
      </c>
      <c r="L257" s="135" t="s">
        <v>291</v>
      </c>
      <c r="M257" s="249"/>
    </row>
    <row r="258" spans="1:13" ht="78.75">
      <c r="A258" s="51"/>
      <c r="B258" s="42"/>
      <c r="C258" s="294"/>
      <c r="D258" s="263"/>
      <c r="E258" s="254"/>
      <c r="F258" s="294"/>
      <c r="G258" s="263"/>
      <c r="H258" s="251"/>
      <c r="I258" s="266"/>
      <c r="J258" s="63" t="s">
        <v>111</v>
      </c>
      <c r="K258" s="137" t="s">
        <v>812</v>
      </c>
      <c r="L258" s="135" t="s">
        <v>339</v>
      </c>
      <c r="M258" s="249"/>
    </row>
    <row r="259" spans="1:13">
      <c r="A259" s="51"/>
      <c r="B259" s="42"/>
      <c r="C259" s="294"/>
      <c r="D259" s="263"/>
      <c r="E259" s="255"/>
      <c r="F259" s="294"/>
      <c r="G259" s="263"/>
      <c r="H259" s="251"/>
      <c r="I259" s="266"/>
      <c r="J259" s="63" t="s">
        <v>101</v>
      </c>
      <c r="K259" s="137" t="s">
        <v>334</v>
      </c>
      <c r="L259" s="135" t="s">
        <v>288</v>
      </c>
      <c r="M259" s="249"/>
    </row>
    <row r="260" spans="1:13" ht="18" customHeight="1">
      <c r="A260" s="51"/>
      <c r="B260" s="42"/>
      <c r="C260" s="293" t="s">
        <v>480</v>
      </c>
      <c r="D260" s="262" t="s">
        <v>147</v>
      </c>
      <c r="E260" s="262" t="s">
        <v>139</v>
      </c>
      <c r="F260" s="293" t="s">
        <v>474</v>
      </c>
      <c r="G260" s="262" t="s">
        <v>150</v>
      </c>
      <c r="H260" s="250" t="s">
        <v>334</v>
      </c>
      <c r="I260" s="265" t="s">
        <v>149</v>
      </c>
      <c r="J260" s="63" t="s">
        <v>98</v>
      </c>
      <c r="K260" s="137" t="s">
        <v>334</v>
      </c>
      <c r="L260" s="135" t="s">
        <v>288</v>
      </c>
      <c r="M260" s="249" t="str">
        <f>IF(OR(L260="大",L261="大",L262="大",L263="大",L260="不明",L261="不明",L262="不明",L263="不明"),"大",IF(OR(L260="中",L261="中",L262="中",L263="中"),"中",IF(OR(L260="小",L261="小",L262="小",L263="小"),"小","無")))</f>
        <v>無</v>
      </c>
    </row>
    <row r="261" spans="1:13">
      <c r="A261" s="51"/>
      <c r="B261" s="42"/>
      <c r="C261" s="294"/>
      <c r="D261" s="263"/>
      <c r="E261" s="254"/>
      <c r="F261" s="294"/>
      <c r="G261" s="263"/>
      <c r="H261" s="251"/>
      <c r="I261" s="266"/>
      <c r="J261" s="63" t="s">
        <v>99</v>
      </c>
      <c r="K261" s="137" t="s">
        <v>334</v>
      </c>
      <c r="L261" s="135" t="s">
        <v>288</v>
      </c>
      <c r="M261" s="249"/>
    </row>
    <row r="262" spans="1:13">
      <c r="A262" s="51"/>
      <c r="B262" s="42"/>
      <c r="C262" s="294"/>
      <c r="D262" s="263"/>
      <c r="E262" s="254"/>
      <c r="F262" s="294"/>
      <c r="G262" s="263"/>
      <c r="H262" s="251"/>
      <c r="I262" s="266"/>
      <c r="J262" s="63" t="s">
        <v>111</v>
      </c>
      <c r="K262" s="137" t="s">
        <v>334</v>
      </c>
      <c r="L262" s="135" t="s">
        <v>288</v>
      </c>
      <c r="M262" s="249"/>
    </row>
    <row r="263" spans="1:13">
      <c r="A263" s="51"/>
      <c r="B263" s="42"/>
      <c r="C263" s="294"/>
      <c r="D263" s="263"/>
      <c r="E263" s="255"/>
      <c r="F263" s="294"/>
      <c r="G263" s="263"/>
      <c r="H263" s="251"/>
      <c r="I263" s="266"/>
      <c r="J263" s="63" t="s">
        <v>101</v>
      </c>
      <c r="K263" s="137" t="s">
        <v>334</v>
      </c>
      <c r="L263" s="135" t="s">
        <v>288</v>
      </c>
      <c r="M263" s="249"/>
    </row>
    <row r="264" spans="1:13" ht="18" customHeight="1">
      <c r="A264" s="51"/>
      <c r="B264" s="42"/>
      <c r="C264" s="293" t="s">
        <v>480</v>
      </c>
      <c r="D264" s="262" t="s">
        <v>147</v>
      </c>
      <c r="E264" s="262" t="s">
        <v>139</v>
      </c>
      <c r="F264" s="293" t="s">
        <v>474</v>
      </c>
      <c r="G264" s="262" t="s">
        <v>151</v>
      </c>
      <c r="H264" s="250" t="s">
        <v>320</v>
      </c>
      <c r="I264" s="250" t="s">
        <v>492</v>
      </c>
      <c r="J264" s="63" t="s">
        <v>98</v>
      </c>
      <c r="K264" s="137" t="s">
        <v>334</v>
      </c>
      <c r="L264" s="135" t="s">
        <v>288</v>
      </c>
      <c r="M264" s="249" t="str">
        <f>IF(OR(L264="大",L265="大",L266="大",L267="大",L264="不明",L265="不明",L266="不明",L267="不明"),"大",IF(OR(L264="中",L265="中",L266="中",L267="中"),"中",IF(OR(L264="小",L265="小",L266="小",L267="小"),"小","無")))</f>
        <v>中</v>
      </c>
    </row>
    <row r="265" spans="1:13" ht="63">
      <c r="A265" s="51"/>
      <c r="B265" s="42"/>
      <c r="C265" s="294"/>
      <c r="D265" s="263"/>
      <c r="E265" s="254"/>
      <c r="F265" s="294"/>
      <c r="G265" s="263"/>
      <c r="H265" s="251"/>
      <c r="I265" s="251"/>
      <c r="J265" s="63" t="s">
        <v>99</v>
      </c>
      <c r="K265" s="137" t="s">
        <v>806</v>
      </c>
      <c r="L265" s="135" t="s">
        <v>461</v>
      </c>
      <c r="M265" s="249"/>
    </row>
    <row r="266" spans="1:13" ht="47.25">
      <c r="A266" s="51"/>
      <c r="B266" s="42"/>
      <c r="C266" s="294"/>
      <c r="D266" s="263"/>
      <c r="E266" s="254"/>
      <c r="F266" s="294"/>
      <c r="G266" s="263"/>
      <c r="H266" s="251"/>
      <c r="I266" s="251"/>
      <c r="J266" s="63" t="s">
        <v>111</v>
      </c>
      <c r="K266" s="137" t="s">
        <v>807</v>
      </c>
      <c r="L266" s="135" t="s">
        <v>471</v>
      </c>
      <c r="M266" s="249"/>
    </row>
    <row r="267" spans="1:13">
      <c r="A267" s="51"/>
      <c r="B267" s="42"/>
      <c r="C267" s="294"/>
      <c r="D267" s="263"/>
      <c r="E267" s="255"/>
      <c r="F267" s="294"/>
      <c r="G267" s="263"/>
      <c r="H267" s="251"/>
      <c r="I267" s="251"/>
      <c r="J267" s="63" t="s">
        <v>101</v>
      </c>
      <c r="K267" s="137" t="s">
        <v>334</v>
      </c>
      <c r="L267" s="135" t="s">
        <v>288</v>
      </c>
      <c r="M267" s="249"/>
    </row>
    <row r="268" spans="1:13" ht="18" customHeight="1">
      <c r="A268" s="51"/>
      <c r="B268" s="42"/>
      <c r="C268" s="293" t="s">
        <v>480</v>
      </c>
      <c r="D268" s="262" t="s">
        <v>147</v>
      </c>
      <c r="E268" s="262" t="s">
        <v>139</v>
      </c>
      <c r="F268" s="293" t="s">
        <v>474</v>
      </c>
      <c r="G268" s="262" t="s">
        <v>151</v>
      </c>
      <c r="H268" s="250" t="s">
        <v>334</v>
      </c>
      <c r="I268" s="250" t="s">
        <v>493</v>
      </c>
      <c r="J268" s="63" t="s">
        <v>98</v>
      </c>
      <c r="K268" s="137" t="s">
        <v>334</v>
      </c>
      <c r="L268" s="135" t="s">
        <v>288</v>
      </c>
      <c r="M268" s="249" t="str">
        <f>IF(OR(L268="大",L269="大",L270="大",L271="大",L268="不明",L269="不明",L270="不明",L271="不明"),"大",IF(OR(L268="中",L269="中",L270="中",L271="中"),"中",IF(OR(L268="小",L269="小",L270="小",L271="小"),"小","無")))</f>
        <v>無</v>
      </c>
    </row>
    <row r="269" spans="1:13">
      <c r="A269" s="51"/>
      <c r="B269" s="42"/>
      <c r="C269" s="294"/>
      <c r="D269" s="263"/>
      <c r="E269" s="254"/>
      <c r="F269" s="294"/>
      <c r="G269" s="263"/>
      <c r="H269" s="251"/>
      <c r="I269" s="251"/>
      <c r="J269" s="63" t="s">
        <v>99</v>
      </c>
      <c r="K269" s="137" t="s">
        <v>334</v>
      </c>
      <c r="L269" s="135" t="s">
        <v>288</v>
      </c>
      <c r="M269" s="249"/>
    </row>
    <row r="270" spans="1:13">
      <c r="A270" s="51"/>
      <c r="B270" s="42"/>
      <c r="C270" s="294"/>
      <c r="D270" s="263"/>
      <c r="E270" s="254"/>
      <c r="F270" s="294"/>
      <c r="G270" s="263"/>
      <c r="H270" s="251"/>
      <c r="I270" s="251"/>
      <c r="J270" s="63" t="s">
        <v>111</v>
      </c>
      <c r="K270" s="137" t="s">
        <v>334</v>
      </c>
      <c r="L270" s="135" t="s">
        <v>288</v>
      </c>
      <c r="M270" s="249"/>
    </row>
    <row r="271" spans="1:13">
      <c r="A271" s="51"/>
      <c r="B271" s="42"/>
      <c r="C271" s="294"/>
      <c r="D271" s="264"/>
      <c r="E271" s="255"/>
      <c r="F271" s="295"/>
      <c r="G271" s="264"/>
      <c r="H271" s="252"/>
      <c r="I271" s="252"/>
      <c r="J271" s="63" t="s">
        <v>101</v>
      </c>
      <c r="K271" s="137" t="s">
        <v>334</v>
      </c>
      <c r="L271" s="135" t="s">
        <v>288</v>
      </c>
      <c r="M271" s="249"/>
    </row>
    <row r="272" spans="1:13">
      <c r="A272" s="51"/>
      <c r="B272" s="42"/>
      <c r="D272" s="12"/>
      <c r="E272" s="12"/>
      <c r="G272" s="12"/>
      <c r="L272" s="47"/>
    </row>
    <row r="273" spans="1:13" ht="31.5">
      <c r="A273" s="51"/>
      <c r="B273" s="42"/>
      <c r="C273" s="60" t="s">
        <v>84</v>
      </c>
      <c r="D273" s="60" t="s">
        <v>85</v>
      </c>
      <c r="E273" s="60" t="s">
        <v>121</v>
      </c>
      <c r="F273" s="60" t="s">
        <v>87</v>
      </c>
      <c r="G273" s="60" t="s">
        <v>122</v>
      </c>
      <c r="H273" s="60" t="s">
        <v>277</v>
      </c>
      <c r="I273" s="60" t="s">
        <v>90</v>
      </c>
      <c r="J273" s="319" t="s">
        <v>92</v>
      </c>
      <c r="K273" s="323"/>
      <c r="L273" s="134" t="s">
        <v>93</v>
      </c>
      <c r="M273" s="60" t="s">
        <v>94</v>
      </c>
    </row>
    <row r="274" spans="1:13" ht="18" customHeight="1">
      <c r="A274" s="51"/>
      <c r="B274" s="42"/>
      <c r="C274" s="293" t="s">
        <v>480</v>
      </c>
      <c r="D274" s="262" t="s">
        <v>152</v>
      </c>
      <c r="E274" s="262" t="s">
        <v>153</v>
      </c>
      <c r="F274" s="293" t="s">
        <v>474</v>
      </c>
      <c r="G274" s="262" t="s">
        <v>154</v>
      </c>
      <c r="H274" s="250" t="s">
        <v>486</v>
      </c>
      <c r="I274" s="265" t="s">
        <v>870</v>
      </c>
      <c r="J274" s="63" t="s">
        <v>98</v>
      </c>
      <c r="K274" s="137" t="s">
        <v>334</v>
      </c>
      <c r="L274" s="135" t="s">
        <v>288</v>
      </c>
      <c r="M274" s="249" t="str">
        <f>IF(OR(L274="大",L275="大",L276="大",L277="大",L274="不明",L275="不明",L276="不明",L277="不明"),"大",IF(OR(L274="中",L275="中",L276="中",L277="中"),"中",IF(OR(L274="小",L275="小",L276="小",L277="小"),"小","無")))</f>
        <v>中</v>
      </c>
    </row>
    <row r="275" spans="1:13" ht="110.25">
      <c r="A275" s="51"/>
      <c r="B275" s="42"/>
      <c r="C275" s="294"/>
      <c r="D275" s="263"/>
      <c r="E275" s="254"/>
      <c r="F275" s="294"/>
      <c r="G275" s="263"/>
      <c r="H275" s="251"/>
      <c r="I275" s="266"/>
      <c r="J275" s="63" t="s">
        <v>99</v>
      </c>
      <c r="K275" s="137" t="s">
        <v>813</v>
      </c>
      <c r="L275" s="135" t="s">
        <v>291</v>
      </c>
      <c r="M275" s="249"/>
    </row>
    <row r="276" spans="1:13" ht="31.5">
      <c r="A276" s="51"/>
      <c r="B276" s="42"/>
      <c r="C276" s="294"/>
      <c r="D276" s="263"/>
      <c r="E276" s="254"/>
      <c r="F276" s="294"/>
      <c r="G276" s="263"/>
      <c r="H276" s="251"/>
      <c r="I276" s="266"/>
      <c r="J276" s="63" t="s">
        <v>111</v>
      </c>
      <c r="K276" s="137" t="s">
        <v>494</v>
      </c>
      <c r="L276" s="135" t="s">
        <v>291</v>
      </c>
      <c r="M276" s="249"/>
    </row>
    <row r="277" spans="1:13">
      <c r="A277" s="51"/>
      <c r="B277" s="42"/>
      <c r="C277" s="294"/>
      <c r="D277" s="263"/>
      <c r="E277" s="255"/>
      <c r="F277" s="294"/>
      <c r="G277" s="263"/>
      <c r="H277" s="251"/>
      <c r="I277" s="266"/>
      <c r="J277" s="63" t="s">
        <v>101</v>
      </c>
      <c r="K277" s="137" t="s">
        <v>334</v>
      </c>
      <c r="L277" s="135" t="s">
        <v>288</v>
      </c>
      <c r="M277" s="249"/>
    </row>
    <row r="278" spans="1:13" ht="18" customHeight="1">
      <c r="A278" s="51"/>
      <c r="B278" s="42"/>
      <c r="C278" s="293" t="s">
        <v>480</v>
      </c>
      <c r="D278" s="262" t="s">
        <v>152</v>
      </c>
      <c r="E278" s="262" t="s">
        <v>153</v>
      </c>
      <c r="F278" s="293" t="s">
        <v>474</v>
      </c>
      <c r="G278" s="262" t="s">
        <v>154</v>
      </c>
      <c r="H278" s="250" t="s">
        <v>334</v>
      </c>
      <c r="I278" s="265" t="s">
        <v>870</v>
      </c>
      <c r="J278" s="63" t="s">
        <v>98</v>
      </c>
      <c r="K278" s="137" t="s">
        <v>334</v>
      </c>
      <c r="L278" s="135" t="s">
        <v>288</v>
      </c>
      <c r="M278" s="249" t="str">
        <f>IF(OR(L278="大",L279="大",L280="大",L281="大",L278="不明",L279="不明",L280="不明",L281="不明"),"大",IF(OR(L278="中",L279="中",L280="中",L281="中"),"中",IF(OR(L278="小",L279="小",L280="小",L281="小"),"小","無")))</f>
        <v>無</v>
      </c>
    </row>
    <row r="279" spans="1:13">
      <c r="A279" s="51"/>
      <c r="B279" s="42"/>
      <c r="C279" s="294"/>
      <c r="D279" s="263"/>
      <c r="E279" s="254"/>
      <c r="F279" s="294"/>
      <c r="G279" s="263"/>
      <c r="H279" s="251"/>
      <c r="I279" s="266"/>
      <c r="J279" s="63" t="s">
        <v>99</v>
      </c>
      <c r="K279" s="137" t="s">
        <v>334</v>
      </c>
      <c r="L279" s="135" t="s">
        <v>288</v>
      </c>
      <c r="M279" s="249"/>
    </row>
    <row r="280" spans="1:13">
      <c r="A280" s="51"/>
      <c r="B280" s="42"/>
      <c r="C280" s="294"/>
      <c r="D280" s="263"/>
      <c r="E280" s="254"/>
      <c r="F280" s="294"/>
      <c r="G280" s="263"/>
      <c r="H280" s="251"/>
      <c r="I280" s="266"/>
      <c r="J280" s="63" t="s">
        <v>111</v>
      </c>
      <c r="K280" s="137" t="s">
        <v>334</v>
      </c>
      <c r="L280" s="135" t="s">
        <v>288</v>
      </c>
      <c r="M280" s="249"/>
    </row>
    <row r="281" spans="1:13">
      <c r="A281" s="51"/>
      <c r="B281" s="42"/>
      <c r="C281" s="294"/>
      <c r="D281" s="263"/>
      <c r="E281" s="255"/>
      <c r="F281" s="294"/>
      <c r="G281" s="263"/>
      <c r="H281" s="251"/>
      <c r="I281" s="266"/>
      <c r="J281" s="63" t="s">
        <v>101</v>
      </c>
      <c r="K281" s="137" t="s">
        <v>334</v>
      </c>
      <c r="L281" s="135" t="s">
        <v>288</v>
      </c>
      <c r="M281" s="249"/>
    </row>
    <row r="282" spans="1:13" ht="18" customHeight="1">
      <c r="A282" s="51"/>
      <c r="B282" s="42"/>
      <c r="C282" s="293" t="s">
        <v>480</v>
      </c>
      <c r="D282" s="262" t="s">
        <v>152</v>
      </c>
      <c r="E282" s="262" t="s">
        <v>153</v>
      </c>
      <c r="F282" s="293" t="s">
        <v>474</v>
      </c>
      <c r="G282" s="262" t="s">
        <v>154</v>
      </c>
      <c r="H282" s="250" t="s">
        <v>917</v>
      </c>
      <c r="I282" s="265" t="s">
        <v>752</v>
      </c>
      <c r="J282" s="63" t="s">
        <v>98</v>
      </c>
      <c r="K282" s="137" t="s">
        <v>334</v>
      </c>
      <c r="L282" s="135" t="s">
        <v>288</v>
      </c>
      <c r="M282" s="249" t="str">
        <f>IF(OR(L282="大",L283="大",L284="大",L285="大",L282="不明",L283="不明",L284="不明",L285="不明"),"大",IF(OR(L282="中",L283="中",L284="中",L285="中"),"中",IF(OR(L282="小",L283="小",L284="小",L285="小"),"小","無")))</f>
        <v>中</v>
      </c>
    </row>
    <row r="283" spans="1:13" ht="47.25">
      <c r="A283" s="51"/>
      <c r="B283" s="42"/>
      <c r="C283" s="294"/>
      <c r="D283" s="263"/>
      <c r="E283" s="254"/>
      <c r="F283" s="294"/>
      <c r="G283" s="263"/>
      <c r="H283" s="251"/>
      <c r="I283" s="266"/>
      <c r="J283" s="63" t="s">
        <v>99</v>
      </c>
      <c r="K283" s="137" t="s">
        <v>495</v>
      </c>
      <c r="L283" s="135" t="s">
        <v>291</v>
      </c>
      <c r="M283" s="249"/>
    </row>
    <row r="284" spans="1:13" ht="47.25">
      <c r="A284" s="51"/>
      <c r="B284" s="42"/>
      <c r="C284" s="294"/>
      <c r="D284" s="263"/>
      <c r="E284" s="254"/>
      <c r="F284" s="294"/>
      <c r="G284" s="263"/>
      <c r="H284" s="251"/>
      <c r="I284" s="266"/>
      <c r="J284" s="63" t="s">
        <v>111</v>
      </c>
      <c r="K284" s="137" t="s">
        <v>918</v>
      </c>
      <c r="L284" s="135" t="s">
        <v>291</v>
      </c>
      <c r="M284" s="249"/>
    </row>
    <row r="285" spans="1:13">
      <c r="A285" s="51"/>
      <c r="B285" s="42"/>
      <c r="C285" s="294"/>
      <c r="D285" s="263"/>
      <c r="E285" s="255"/>
      <c r="F285" s="294"/>
      <c r="G285" s="263"/>
      <c r="H285" s="251"/>
      <c r="I285" s="266"/>
      <c r="J285" s="63" t="s">
        <v>101</v>
      </c>
      <c r="K285" s="137" t="s">
        <v>334</v>
      </c>
      <c r="L285" s="135" t="s">
        <v>288</v>
      </c>
      <c r="M285" s="249"/>
    </row>
    <row r="286" spans="1:13" ht="18.75" customHeight="1">
      <c r="A286" s="51"/>
      <c r="B286" s="42"/>
      <c r="C286" s="293" t="s">
        <v>480</v>
      </c>
      <c r="D286" s="262" t="s">
        <v>152</v>
      </c>
      <c r="E286" s="262" t="s">
        <v>153</v>
      </c>
      <c r="F286" s="293" t="s">
        <v>474</v>
      </c>
      <c r="G286" s="262" t="s">
        <v>154</v>
      </c>
      <c r="H286" s="250" t="s">
        <v>320</v>
      </c>
      <c r="I286" s="290" t="s">
        <v>490</v>
      </c>
      <c r="J286" s="63" t="s">
        <v>98</v>
      </c>
      <c r="K286" s="137" t="s">
        <v>334</v>
      </c>
      <c r="L286" s="135" t="s">
        <v>288</v>
      </c>
      <c r="M286" s="249" t="str">
        <f>IF(OR(L286="大",L287="大",L288="大",L289="大",L286="不明",L287="不明",L288="不明",L289="不明"),"大",IF(OR(L286="中",L287="中",L288="中",L289="中"),"中",IF(OR(L286="小",L287="小",L288="小",L289="小"),"小","無")))</f>
        <v>中</v>
      </c>
    </row>
    <row r="287" spans="1:13" ht="63">
      <c r="A287" s="51"/>
      <c r="B287" s="42"/>
      <c r="C287" s="294"/>
      <c r="D287" s="263"/>
      <c r="E287" s="254"/>
      <c r="F287" s="294"/>
      <c r="G287" s="263"/>
      <c r="H287" s="251"/>
      <c r="I287" s="291"/>
      <c r="J287" s="63" t="s">
        <v>99</v>
      </c>
      <c r="K287" s="137" t="s">
        <v>806</v>
      </c>
      <c r="L287" s="135" t="s">
        <v>461</v>
      </c>
      <c r="M287" s="249"/>
    </row>
    <row r="288" spans="1:13" ht="47.25">
      <c r="A288" s="51"/>
      <c r="B288" s="42"/>
      <c r="C288" s="294"/>
      <c r="D288" s="263"/>
      <c r="E288" s="254"/>
      <c r="F288" s="294"/>
      <c r="G288" s="263"/>
      <c r="H288" s="251"/>
      <c r="I288" s="291"/>
      <c r="J288" s="63" t="s">
        <v>111</v>
      </c>
      <c r="K288" s="137" t="s">
        <v>807</v>
      </c>
      <c r="L288" s="135" t="s">
        <v>471</v>
      </c>
      <c r="M288" s="249"/>
    </row>
    <row r="289" spans="1:13">
      <c r="A289" s="51"/>
      <c r="B289" s="42"/>
      <c r="C289" s="294"/>
      <c r="D289" s="263"/>
      <c r="E289" s="255"/>
      <c r="F289" s="294"/>
      <c r="G289" s="263"/>
      <c r="H289" s="251"/>
      <c r="I289" s="291"/>
      <c r="J289" s="63" t="s">
        <v>101</v>
      </c>
      <c r="K289" s="137" t="s">
        <v>334</v>
      </c>
      <c r="L289" s="135" t="s">
        <v>288</v>
      </c>
      <c r="M289" s="249"/>
    </row>
    <row r="290" spans="1:13" ht="18.75" customHeight="1">
      <c r="A290" s="51"/>
      <c r="B290" s="42"/>
      <c r="C290" s="293" t="s">
        <v>480</v>
      </c>
      <c r="D290" s="262" t="s">
        <v>152</v>
      </c>
      <c r="E290" s="262" t="s">
        <v>153</v>
      </c>
      <c r="F290" s="293" t="s">
        <v>474</v>
      </c>
      <c r="G290" s="262" t="s">
        <v>154</v>
      </c>
      <c r="H290" s="250" t="s">
        <v>334</v>
      </c>
      <c r="I290" s="290" t="s">
        <v>485</v>
      </c>
      <c r="J290" s="63" t="s">
        <v>98</v>
      </c>
      <c r="K290" s="137" t="s">
        <v>334</v>
      </c>
      <c r="L290" s="135"/>
      <c r="M290" s="249" t="str">
        <f>IF(OR(L290="大",L291="大",L292="大",L293="大",L290="不明",L291="不明",L292="不明",L293="不明"),"大",IF(OR(L290="中",L291="中",L292="中",L293="中"),"中",IF(OR(L290="小",L291="小",L292="小",L293="小"),"小","無")))</f>
        <v>無</v>
      </c>
    </row>
    <row r="291" spans="1:13">
      <c r="A291" s="51"/>
      <c r="B291" s="42"/>
      <c r="C291" s="294"/>
      <c r="D291" s="263"/>
      <c r="E291" s="254"/>
      <c r="F291" s="294"/>
      <c r="G291" s="263"/>
      <c r="H291" s="251"/>
      <c r="I291" s="291"/>
      <c r="J291" s="63" t="s">
        <v>99</v>
      </c>
      <c r="K291" s="137" t="s">
        <v>334</v>
      </c>
      <c r="L291" s="135" t="s">
        <v>288</v>
      </c>
      <c r="M291" s="249"/>
    </row>
    <row r="292" spans="1:13">
      <c r="A292" s="51"/>
      <c r="B292" s="42"/>
      <c r="C292" s="294"/>
      <c r="D292" s="263"/>
      <c r="E292" s="254"/>
      <c r="F292" s="294"/>
      <c r="G292" s="263"/>
      <c r="H292" s="251"/>
      <c r="I292" s="291"/>
      <c r="J292" s="63" t="s">
        <v>111</v>
      </c>
      <c r="K292" s="137" t="s">
        <v>334</v>
      </c>
      <c r="L292" s="135" t="s">
        <v>288</v>
      </c>
      <c r="M292" s="249"/>
    </row>
    <row r="293" spans="1:13">
      <c r="A293" s="51"/>
      <c r="B293" s="42"/>
      <c r="C293" s="295"/>
      <c r="D293" s="264"/>
      <c r="E293" s="255"/>
      <c r="F293" s="295"/>
      <c r="G293" s="264"/>
      <c r="H293" s="252"/>
      <c r="I293" s="292"/>
      <c r="J293" s="63" t="s">
        <v>101</v>
      </c>
      <c r="K293" s="137" t="s">
        <v>334</v>
      </c>
      <c r="L293" s="135" t="s">
        <v>288</v>
      </c>
      <c r="M293" s="249"/>
    </row>
    <row r="294" spans="1:13">
      <c r="A294" s="51"/>
      <c r="B294" s="42"/>
      <c r="D294" s="12"/>
      <c r="E294" s="12"/>
      <c r="G294" s="12"/>
      <c r="L294" s="47"/>
    </row>
    <row r="295" spans="1:13" ht="31.5">
      <c r="A295" s="51"/>
      <c r="B295" s="42"/>
      <c r="C295" s="60" t="s">
        <v>84</v>
      </c>
      <c r="D295" s="60" t="s">
        <v>85</v>
      </c>
      <c r="E295" s="60" t="s">
        <v>121</v>
      </c>
      <c r="F295" s="60" t="s">
        <v>87</v>
      </c>
      <c r="G295" s="60" t="s">
        <v>122</v>
      </c>
      <c r="H295" s="60" t="s">
        <v>277</v>
      </c>
      <c r="I295" s="60" t="s">
        <v>90</v>
      </c>
      <c r="J295" s="319" t="s">
        <v>92</v>
      </c>
      <c r="K295" s="323"/>
      <c r="L295" s="134" t="s">
        <v>93</v>
      </c>
      <c r="M295" s="60" t="s">
        <v>94</v>
      </c>
    </row>
    <row r="296" spans="1:13">
      <c r="A296" s="51"/>
      <c r="B296" s="42"/>
      <c r="C296" s="293" t="s">
        <v>480</v>
      </c>
      <c r="D296" s="262" t="s">
        <v>152</v>
      </c>
      <c r="E296" s="262" t="s">
        <v>139</v>
      </c>
      <c r="F296" s="293" t="s">
        <v>481</v>
      </c>
      <c r="G296" s="262" t="s">
        <v>155</v>
      </c>
      <c r="H296" s="250" t="s">
        <v>482</v>
      </c>
      <c r="I296" s="265" t="s">
        <v>156</v>
      </c>
      <c r="J296" s="63" t="s">
        <v>98</v>
      </c>
      <c r="K296" s="137" t="s">
        <v>334</v>
      </c>
      <c r="L296" s="135" t="s">
        <v>288</v>
      </c>
      <c r="M296" s="249" t="str">
        <f>IF(OR(L296="大",L297="大",L298="大",L299="大",L296="不明",L297="不明",L298="不明",L299="不明"),"大",IF(OR(L296="中",L297="中",L298="中",L299="中"),"中",IF(OR(L296="小",L297="小",L298="小",L299="小"),"小","無")))</f>
        <v>大</v>
      </c>
    </row>
    <row r="297" spans="1:13" ht="94.5">
      <c r="A297" s="51"/>
      <c r="B297" s="42"/>
      <c r="C297" s="294"/>
      <c r="D297" s="263"/>
      <c r="E297" s="254"/>
      <c r="F297" s="294"/>
      <c r="G297" s="263"/>
      <c r="H297" s="251"/>
      <c r="I297" s="266"/>
      <c r="J297" s="63" t="s">
        <v>99</v>
      </c>
      <c r="K297" s="137" t="s">
        <v>814</v>
      </c>
      <c r="L297" s="135" t="s">
        <v>291</v>
      </c>
      <c r="M297" s="249"/>
    </row>
    <row r="298" spans="1:13" ht="110.25">
      <c r="A298" s="51"/>
      <c r="B298" s="42"/>
      <c r="C298" s="294"/>
      <c r="D298" s="263"/>
      <c r="E298" s="254"/>
      <c r="F298" s="294"/>
      <c r="G298" s="263"/>
      <c r="H298" s="251"/>
      <c r="I298" s="266"/>
      <c r="J298" s="63" t="s">
        <v>111</v>
      </c>
      <c r="K298" s="137" t="s">
        <v>815</v>
      </c>
      <c r="L298" s="135" t="s">
        <v>339</v>
      </c>
      <c r="M298" s="249"/>
    </row>
    <row r="299" spans="1:13">
      <c r="A299" s="51"/>
      <c r="B299" s="42"/>
      <c r="C299" s="294"/>
      <c r="D299" s="263"/>
      <c r="E299" s="255"/>
      <c r="F299" s="295"/>
      <c r="G299" s="263"/>
      <c r="H299" s="251"/>
      <c r="I299" s="266"/>
      <c r="J299" s="63" t="s">
        <v>101</v>
      </c>
      <c r="K299" s="137" t="s">
        <v>334</v>
      </c>
      <c r="L299" s="135" t="s">
        <v>288</v>
      </c>
      <c r="M299" s="249"/>
    </row>
    <row r="300" spans="1:13" ht="31.5">
      <c r="A300" s="51"/>
      <c r="B300" s="42"/>
      <c r="C300" s="293" t="s">
        <v>480</v>
      </c>
      <c r="D300" s="262" t="s">
        <v>152</v>
      </c>
      <c r="E300" s="262" t="s">
        <v>139</v>
      </c>
      <c r="F300" s="293" t="s">
        <v>481</v>
      </c>
      <c r="G300" s="262" t="s">
        <v>155</v>
      </c>
      <c r="H300" s="250" t="s">
        <v>320</v>
      </c>
      <c r="I300" s="296" t="s">
        <v>157</v>
      </c>
      <c r="J300" s="63" t="s">
        <v>98</v>
      </c>
      <c r="K300" s="137" t="s">
        <v>496</v>
      </c>
      <c r="L300" s="135" t="s">
        <v>288</v>
      </c>
      <c r="M300" s="249" t="str">
        <f>IF(OR(L300="大",L301="大",L302="大",L303="大",L300="不明",L301="不明",L302="不明",L303="不明"),"大",IF(OR(L300="中",L301="中",L302="中",L303="中"),"中",IF(OR(L300="小",L301="小",L302="小",L303="小"),"小","無")))</f>
        <v>無</v>
      </c>
    </row>
    <row r="301" spans="1:13" ht="31.5">
      <c r="A301" s="51"/>
      <c r="B301" s="42"/>
      <c r="C301" s="294"/>
      <c r="D301" s="263"/>
      <c r="E301" s="254"/>
      <c r="F301" s="294"/>
      <c r="G301" s="263"/>
      <c r="H301" s="251"/>
      <c r="I301" s="297"/>
      <c r="J301" s="63" t="s">
        <v>99</v>
      </c>
      <c r="K301" s="137" t="s">
        <v>496</v>
      </c>
      <c r="L301" s="135" t="s">
        <v>288</v>
      </c>
      <c r="M301" s="249"/>
    </row>
    <row r="302" spans="1:13" ht="31.5">
      <c r="A302" s="51"/>
      <c r="B302" s="42"/>
      <c r="C302" s="294"/>
      <c r="D302" s="263"/>
      <c r="E302" s="254"/>
      <c r="F302" s="294"/>
      <c r="G302" s="263"/>
      <c r="H302" s="251"/>
      <c r="I302" s="297"/>
      <c r="J302" s="63" t="s">
        <v>111</v>
      </c>
      <c r="K302" s="137" t="s">
        <v>496</v>
      </c>
      <c r="L302" s="135" t="s">
        <v>288</v>
      </c>
      <c r="M302" s="249"/>
    </row>
    <row r="303" spans="1:13" ht="31.5">
      <c r="A303" s="51"/>
      <c r="B303" s="42"/>
      <c r="C303" s="295"/>
      <c r="D303" s="264"/>
      <c r="E303" s="255"/>
      <c r="F303" s="295"/>
      <c r="G303" s="264"/>
      <c r="H303" s="252"/>
      <c r="I303" s="298"/>
      <c r="J303" s="63" t="s">
        <v>101</v>
      </c>
      <c r="K303" s="137" t="s">
        <v>496</v>
      </c>
      <c r="L303" s="135" t="s">
        <v>288</v>
      </c>
      <c r="M303" s="249"/>
    </row>
    <row r="304" spans="1:13">
      <c r="D304" s="12"/>
      <c r="E304" s="12"/>
      <c r="G304" s="12"/>
      <c r="L304" s="41"/>
      <c r="M304" s="41"/>
    </row>
    <row r="305" spans="1:13">
      <c r="D305" s="12"/>
      <c r="E305" s="12"/>
      <c r="G305" s="12"/>
      <c r="L305" s="138" t="s">
        <v>102</v>
      </c>
      <c r="M305" s="106" t="str">
        <f>IF(OR(M256="大",M260="大",M264="大",M268="大",M274="大",M278="大",M282="大",M286="大",M290="大",M296="大",M300="大"),"大",IF(OR(M256="中",M260="中",M264="中",M268="中",M274="中",M278="中",M282="中",M286="中",M290="中",M296="中",M300="中"),"中",IF(OR(M256="小",M260="小",M264="小",M268="小",M274="小",M278="小",M282="小",M286="小",M290="小",M296="小",M300="小"),"小","無")))</f>
        <v>大</v>
      </c>
    </row>
    <row r="306" spans="1:13">
      <c r="C306" s="10" t="s">
        <v>454</v>
      </c>
      <c r="D306" s="12"/>
      <c r="E306" s="12"/>
      <c r="G306" s="12"/>
    </row>
    <row r="307" spans="1:13">
      <c r="D307" s="12"/>
      <c r="E307" s="12"/>
      <c r="G307" s="12"/>
    </row>
    <row r="308" spans="1:13" ht="19.5">
      <c r="A308" s="51"/>
      <c r="B308" s="52" t="s">
        <v>351</v>
      </c>
      <c r="C308" s="51"/>
      <c r="D308" s="53"/>
      <c r="E308" s="12"/>
      <c r="G308" s="12"/>
    </row>
    <row r="309" spans="1:13">
      <c r="A309" s="51"/>
      <c r="G309" s="12"/>
      <c r="L309" s="18"/>
    </row>
    <row r="310" spans="1:13" ht="16.5">
      <c r="A310" s="51"/>
      <c r="B310" s="42"/>
      <c r="C310" s="54" t="s">
        <v>455</v>
      </c>
      <c r="G310" s="12"/>
      <c r="L310" s="18"/>
    </row>
    <row r="311" spans="1:13">
      <c r="A311" s="51"/>
      <c r="B311" s="42"/>
      <c r="G311" s="12"/>
      <c r="L311" s="47"/>
    </row>
    <row r="312" spans="1:13" ht="31.5">
      <c r="A312" s="51"/>
      <c r="B312" s="42"/>
      <c r="C312" s="60" t="s">
        <v>84</v>
      </c>
      <c r="D312" s="60" t="s">
        <v>85</v>
      </c>
      <c r="E312" s="60" t="s">
        <v>121</v>
      </c>
      <c r="F312" s="60" t="s">
        <v>87</v>
      </c>
      <c r="G312" s="60" t="s">
        <v>122</v>
      </c>
      <c r="H312" s="60" t="s">
        <v>277</v>
      </c>
      <c r="I312" s="60" t="s">
        <v>90</v>
      </c>
      <c r="J312" s="319" t="s">
        <v>92</v>
      </c>
      <c r="K312" s="323"/>
      <c r="L312" s="134" t="s">
        <v>93</v>
      </c>
      <c r="M312" s="60" t="s">
        <v>94</v>
      </c>
    </row>
    <row r="313" spans="1:13">
      <c r="A313" s="51"/>
      <c r="B313" s="42"/>
      <c r="C313" s="293" t="s">
        <v>497</v>
      </c>
      <c r="D313" s="302" t="s">
        <v>123</v>
      </c>
      <c r="E313" s="262" t="s">
        <v>124</v>
      </c>
      <c r="F313" s="250" t="s">
        <v>498</v>
      </c>
      <c r="G313" s="290" t="s">
        <v>919</v>
      </c>
      <c r="H313" s="250" t="s">
        <v>936</v>
      </c>
      <c r="I313" s="265" t="s">
        <v>125</v>
      </c>
      <c r="J313" s="63" t="s">
        <v>98</v>
      </c>
      <c r="K313" s="136" t="s">
        <v>334</v>
      </c>
      <c r="L313" s="135" t="s">
        <v>288</v>
      </c>
      <c r="M313" s="249" t="str">
        <f>IF(OR(L313="大",L314="大",L315="大",L316="大",L313="不明",L314="不明",L315="不明",L316="不明"),"大",IF(OR(L313="中",L314="中",L315="中",L316="中"),"中",IF(OR(L313="小",L314="小",L315="小",L316="小"),"小","無")))</f>
        <v>中</v>
      </c>
    </row>
    <row r="314" spans="1:13">
      <c r="A314" s="51"/>
      <c r="B314" s="42"/>
      <c r="C314" s="294"/>
      <c r="D314" s="303"/>
      <c r="E314" s="254"/>
      <c r="F314" s="251"/>
      <c r="G314" s="291"/>
      <c r="H314" s="251"/>
      <c r="I314" s="266"/>
      <c r="J314" s="63" t="s">
        <v>99</v>
      </c>
      <c r="K314" s="137" t="s">
        <v>334</v>
      </c>
      <c r="L314" s="135" t="s">
        <v>288</v>
      </c>
      <c r="M314" s="249"/>
    </row>
    <row r="315" spans="1:13">
      <c r="A315" s="51"/>
      <c r="B315" s="42"/>
      <c r="C315" s="294"/>
      <c r="D315" s="303"/>
      <c r="E315" s="254"/>
      <c r="F315" s="251"/>
      <c r="G315" s="291"/>
      <c r="H315" s="251"/>
      <c r="I315" s="266"/>
      <c r="J315" s="63" t="s">
        <v>100</v>
      </c>
      <c r="K315" s="137" t="s">
        <v>499</v>
      </c>
      <c r="L315" s="135" t="s">
        <v>291</v>
      </c>
      <c r="M315" s="249"/>
    </row>
    <row r="316" spans="1:13">
      <c r="A316" s="51"/>
      <c r="B316" s="42"/>
      <c r="C316" s="294"/>
      <c r="D316" s="303"/>
      <c r="E316" s="255"/>
      <c r="F316" s="252"/>
      <c r="G316" s="291"/>
      <c r="H316" s="251"/>
      <c r="I316" s="266"/>
      <c r="J316" s="63" t="s">
        <v>101</v>
      </c>
      <c r="K316" s="137" t="s">
        <v>334</v>
      </c>
      <c r="L316" s="135" t="s">
        <v>288</v>
      </c>
      <c r="M316" s="249"/>
    </row>
    <row r="317" spans="1:13" ht="18.75" customHeight="1">
      <c r="A317" s="51"/>
      <c r="B317" s="42"/>
      <c r="C317" s="293" t="s">
        <v>497</v>
      </c>
      <c r="D317" s="302" t="s">
        <v>123</v>
      </c>
      <c r="E317" s="262" t="s">
        <v>124</v>
      </c>
      <c r="F317" s="250" t="s">
        <v>498</v>
      </c>
      <c r="G317" s="290" t="s">
        <v>919</v>
      </c>
      <c r="H317" s="250" t="s">
        <v>334</v>
      </c>
      <c r="I317" s="265" t="s">
        <v>126</v>
      </c>
      <c r="J317" s="63" t="s">
        <v>98</v>
      </c>
      <c r="K317" s="137" t="s">
        <v>334</v>
      </c>
      <c r="L317" s="135" t="s">
        <v>288</v>
      </c>
      <c r="M317" s="249" t="str">
        <f>IF(OR(L317="大",L318="大",L319="大",L320="大",L317="不明",L318="不明",L319="不明",L320="不明"),"大",IF(OR(L317="中",L318="中",L319="中",L320="中"),"中",IF(OR(L317="小",L318="小",L319="小",L320="小"),"小","無")))</f>
        <v>無</v>
      </c>
    </row>
    <row r="318" spans="1:13">
      <c r="A318" s="51"/>
      <c r="B318" s="42"/>
      <c r="C318" s="294"/>
      <c r="D318" s="303"/>
      <c r="E318" s="254"/>
      <c r="F318" s="251"/>
      <c r="G318" s="291"/>
      <c r="H318" s="251"/>
      <c r="I318" s="266"/>
      <c r="J318" s="63" t="s">
        <v>99</v>
      </c>
      <c r="K318" s="137" t="s">
        <v>334</v>
      </c>
      <c r="L318" s="135" t="s">
        <v>288</v>
      </c>
      <c r="M318" s="249"/>
    </row>
    <row r="319" spans="1:13">
      <c r="A319" s="51"/>
      <c r="B319" s="42"/>
      <c r="C319" s="294"/>
      <c r="D319" s="303"/>
      <c r="E319" s="254"/>
      <c r="F319" s="251"/>
      <c r="G319" s="291"/>
      <c r="H319" s="251"/>
      <c r="I319" s="266"/>
      <c r="J319" s="63" t="s">
        <v>100</v>
      </c>
      <c r="K319" s="137" t="s">
        <v>334</v>
      </c>
      <c r="L319" s="135" t="s">
        <v>288</v>
      </c>
      <c r="M319" s="249"/>
    </row>
    <row r="320" spans="1:13">
      <c r="A320" s="51"/>
      <c r="B320" s="42"/>
      <c r="C320" s="294"/>
      <c r="D320" s="303"/>
      <c r="E320" s="255"/>
      <c r="F320" s="252"/>
      <c r="G320" s="291"/>
      <c r="H320" s="251"/>
      <c r="I320" s="266"/>
      <c r="J320" s="63" t="s">
        <v>101</v>
      </c>
      <c r="K320" s="137" t="s">
        <v>334</v>
      </c>
      <c r="L320" s="135" t="s">
        <v>288</v>
      </c>
      <c r="M320" s="249"/>
    </row>
    <row r="321" spans="1:13" ht="18.75" customHeight="1">
      <c r="A321" s="51"/>
      <c r="B321" s="42"/>
      <c r="C321" s="293" t="s">
        <v>497</v>
      </c>
      <c r="D321" s="302" t="s">
        <v>123</v>
      </c>
      <c r="E321" s="262" t="s">
        <v>124</v>
      </c>
      <c r="F321" s="250" t="s">
        <v>498</v>
      </c>
      <c r="G321" s="290" t="s">
        <v>919</v>
      </c>
      <c r="H321" s="250" t="s">
        <v>500</v>
      </c>
      <c r="I321" s="265" t="s">
        <v>126</v>
      </c>
      <c r="J321" s="63" t="s">
        <v>98</v>
      </c>
      <c r="K321" s="137" t="s">
        <v>334</v>
      </c>
      <c r="L321" s="135" t="s">
        <v>288</v>
      </c>
      <c r="M321" s="249" t="str">
        <f>IF(OR(L321="大",L322="大",L323="大",L324="大",L321="不明",L322="不明",L323="不明",L324="不明"),"大",IF(OR(L321="中",L322="中",L323="中",L324="中"),"中",IF(OR(L321="小",L322="小",L323="小",L324="小"),"小","無")))</f>
        <v>中</v>
      </c>
    </row>
    <row r="322" spans="1:13" ht="31.5">
      <c r="A322" s="51"/>
      <c r="B322" s="42"/>
      <c r="C322" s="294"/>
      <c r="D322" s="303"/>
      <c r="E322" s="254"/>
      <c r="F322" s="251"/>
      <c r="G322" s="291"/>
      <c r="H322" s="251"/>
      <c r="I322" s="266"/>
      <c r="J322" s="63" t="s">
        <v>99</v>
      </c>
      <c r="K322" s="137" t="s">
        <v>816</v>
      </c>
      <c r="L322" s="135" t="s">
        <v>291</v>
      </c>
      <c r="M322" s="249"/>
    </row>
    <row r="323" spans="1:13" ht="31.5">
      <c r="A323" s="51"/>
      <c r="B323" s="42"/>
      <c r="C323" s="294"/>
      <c r="D323" s="303"/>
      <c r="E323" s="254"/>
      <c r="F323" s="251"/>
      <c r="G323" s="291"/>
      <c r="H323" s="251"/>
      <c r="I323" s="266"/>
      <c r="J323" s="63" t="s">
        <v>100</v>
      </c>
      <c r="K323" s="137" t="s">
        <v>501</v>
      </c>
      <c r="L323" s="135" t="s">
        <v>291</v>
      </c>
      <c r="M323" s="249"/>
    </row>
    <row r="324" spans="1:13">
      <c r="A324" s="51"/>
      <c r="B324" s="42"/>
      <c r="C324" s="294"/>
      <c r="D324" s="303"/>
      <c r="E324" s="255"/>
      <c r="F324" s="252"/>
      <c r="G324" s="291"/>
      <c r="H324" s="251"/>
      <c r="I324" s="266"/>
      <c r="J324" s="63" t="s">
        <v>101</v>
      </c>
      <c r="K324" s="137" t="s">
        <v>334</v>
      </c>
      <c r="L324" s="135" t="s">
        <v>288</v>
      </c>
      <c r="M324" s="249"/>
    </row>
    <row r="325" spans="1:13" ht="18.75" customHeight="1">
      <c r="A325" s="51"/>
      <c r="B325" s="42"/>
      <c r="C325" s="293" t="s">
        <v>497</v>
      </c>
      <c r="D325" s="302" t="s">
        <v>123</v>
      </c>
      <c r="E325" s="262" t="s">
        <v>124</v>
      </c>
      <c r="F325" s="250" t="s">
        <v>498</v>
      </c>
      <c r="G325" s="290" t="s">
        <v>919</v>
      </c>
      <c r="H325" s="250" t="s">
        <v>937</v>
      </c>
      <c r="I325" s="250" t="s">
        <v>502</v>
      </c>
      <c r="J325" s="63" t="s">
        <v>98</v>
      </c>
      <c r="K325" s="137" t="s">
        <v>334</v>
      </c>
      <c r="L325" s="135" t="s">
        <v>288</v>
      </c>
      <c r="M325" s="249" t="str">
        <f>IF(OR(L325="大",L326="大",L327="大",L328="大",L325="不明",L326="不明",L327="不明",L328="不明"),"大",IF(OR(L325="中",L326="中",L327="中",L328="中"),"中",IF(OR(L325="小",L326="小",L327="小",L328="小"),"小","無")))</f>
        <v>中</v>
      </c>
    </row>
    <row r="326" spans="1:13" ht="47.25">
      <c r="A326" s="51"/>
      <c r="B326" s="42"/>
      <c r="C326" s="294"/>
      <c r="D326" s="303"/>
      <c r="E326" s="254"/>
      <c r="F326" s="251"/>
      <c r="G326" s="291"/>
      <c r="H326" s="251"/>
      <c r="I326" s="251"/>
      <c r="J326" s="63" t="s">
        <v>99</v>
      </c>
      <c r="K326" s="137" t="s">
        <v>817</v>
      </c>
      <c r="L326" s="135" t="s">
        <v>314</v>
      </c>
      <c r="M326" s="249"/>
    </row>
    <row r="327" spans="1:13">
      <c r="A327" s="51"/>
      <c r="B327" s="42"/>
      <c r="C327" s="294"/>
      <c r="D327" s="303"/>
      <c r="E327" s="254"/>
      <c r="F327" s="251"/>
      <c r="G327" s="291"/>
      <c r="H327" s="251"/>
      <c r="I327" s="251"/>
      <c r="J327" s="63" t="s">
        <v>100</v>
      </c>
      <c r="K327" s="137" t="s">
        <v>499</v>
      </c>
      <c r="L327" s="135" t="s">
        <v>291</v>
      </c>
      <c r="M327" s="249"/>
    </row>
    <row r="328" spans="1:13">
      <c r="A328" s="51"/>
      <c r="B328" s="42"/>
      <c r="C328" s="294"/>
      <c r="D328" s="303"/>
      <c r="E328" s="255"/>
      <c r="F328" s="252"/>
      <c r="G328" s="291"/>
      <c r="H328" s="251"/>
      <c r="I328" s="251"/>
      <c r="J328" s="63" t="s">
        <v>101</v>
      </c>
      <c r="K328" s="137" t="s">
        <v>334</v>
      </c>
      <c r="L328" s="135" t="s">
        <v>288</v>
      </c>
      <c r="M328" s="249"/>
    </row>
    <row r="329" spans="1:13" ht="18.75" customHeight="1">
      <c r="A329" s="51"/>
      <c r="B329" s="42"/>
      <c r="C329" s="293" t="s">
        <v>497</v>
      </c>
      <c r="D329" s="302" t="s">
        <v>123</v>
      </c>
      <c r="E329" s="262" t="s">
        <v>124</v>
      </c>
      <c r="F329" s="250" t="s">
        <v>498</v>
      </c>
      <c r="G329" s="290" t="s">
        <v>919</v>
      </c>
      <c r="H329" s="250" t="s">
        <v>937</v>
      </c>
      <c r="I329" s="290" t="s">
        <v>503</v>
      </c>
      <c r="J329" s="63" t="s">
        <v>98</v>
      </c>
      <c r="K329" s="137" t="s">
        <v>334</v>
      </c>
      <c r="L329" s="135" t="s">
        <v>288</v>
      </c>
      <c r="M329" s="249" t="str">
        <f>IF(OR(L329="大",L330="大",L331="大",L332="大",L329="不明",L330="不明",L331="不明",L332="不明"),"大",IF(OR(L329="中",L330="中",L331="中",L332="中"),"中",IF(OR(L329="小",L330="小",L331="小",L332="小"),"小","無")))</f>
        <v>中</v>
      </c>
    </row>
    <row r="330" spans="1:13" ht="47.25">
      <c r="A330" s="51"/>
      <c r="B330" s="42"/>
      <c r="C330" s="294"/>
      <c r="D330" s="303"/>
      <c r="E330" s="254"/>
      <c r="F330" s="251"/>
      <c r="G330" s="291"/>
      <c r="H330" s="251"/>
      <c r="I330" s="291"/>
      <c r="J330" s="63" t="s">
        <v>99</v>
      </c>
      <c r="K330" s="137" t="s">
        <v>817</v>
      </c>
      <c r="L330" s="135" t="s">
        <v>314</v>
      </c>
      <c r="M330" s="249"/>
    </row>
    <row r="331" spans="1:13">
      <c r="A331" s="51"/>
      <c r="B331" s="42"/>
      <c r="C331" s="294"/>
      <c r="D331" s="303"/>
      <c r="E331" s="254"/>
      <c r="F331" s="251"/>
      <c r="G331" s="291"/>
      <c r="H331" s="251"/>
      <c r="I331" s="291"/>
      <c r="J331" s="63" t="s">
        <v>100</v>
      </c>
      <c r="K331" s="137" t="s">
        <v>499</v>
      </c>
      <c r="L331" s="135" t="s">
        <v>291</v>
      </c>
      <c r="M331" s="249"/>
    </row>
    <row r="332" spans="1:13">
      <c r="A332" s="51"/>
      <c r="B332" s="42"/>
      <c r="C332" s="294"/>
      <c r="D332" s="303"/>
      <c r="E332" s="255"/>
      <c r="F332" s="252"/>
      <c r="G332" s="291"/>
      <c r="H332" s="251"/>
      <c r="I332" s="291"/>
      <c r="J332" s="63" t="s">
        <v>101</v>
      </c>
      <c r="K332" s="137" t="s">
        <v>334</v>
      </c>
      <c r="L332" s="135" t="s">
        <v>288</v>
      </c>
      <c r="M332" s="249"/>
    </row>
    <row r="333" spans="1:13" ht="18.75" customHeight="1">
      <c r="A333" s="51"/>
      <c r="B333" s="42"/>
      <c r="C333" s="293" t="s">
        <v>497</v>
      </c>
      <c r="D333" s="302" t="s">
        <v>123</v>
      </c>
      <c r="E333" s="262" t="s">
        <v>124</v>
      </c>
      <c r="F333" s="250" t="s">
        <v>498</v>
      </c>
      <c r="G333" s="290" t="s">
        <v>919</v>
      </c>
      <c r="H333" s="250" t="s">
        <v>504</v>
      </c>
      <c r="I333" s="265" t="s">
        <v>127</v>
      </c>
      <c r="J333" s="63" t="s">
        <v>98</v>
      </c>
      <c r="K333" s="137" t="s">
        <v>334</v>
      </c>
      <c r="L333" s="135" t="s">
        <v>288</v>
      </c>
      <c r="M333" s="249" t="str">
        <f>IF(OR(L333="大",L334="大",L335="大",L336="大",L333="不明",L334="不明",L335="不明",L336="不明"),"大",IF(OR(L333="中",L334="中",L335="中",L336="中"),"中",IF(OR(L333="小",L334="小",L335="小",L336="小"),"小","無")))</f>
        <v>中</v>
      </c>
    </row>
    <row r="334" spans="1:13">
      <c r="A334" s="51"/>
      <c r="B334" s="42"/>
      <c r="C334" s="294"/>
      <c r="D334" s="303"/>
      <c r="E334" s="254"/>
      <c r="F334" s="251"/>
      <c r="G334" s="291"/>
      <c r="H334" s="251"/>
      <c r="I334" s="266"/>
      <c r="J334" s="63" t="s">
        <v>99</v>
      </c>
      <c r="K334" s="137" t="s">
        <v>334</v>
      </c>
      <c r="L334" s="135" t="s">
        <v>288</v>
      </c>
      <c r="M334" s="249"/>
    </row>
    <row r="335" spans="1:13" ht="31.5">
      <c r="A335" s="51"/>
      <c r="B335" s="42"/>
      <c r="C335" s="294"/>
      <c r="D335" s="303"/>
      <c r="E335" s="254"/>
      <c r="F335" s="251"/>
      <c r="G335" s="291"/>
      <c r="H335" s="251"/>
      <c r="I335" s="266"/>
      <c r="J335" s="63" t="s">
        <v>100</v>
      </c>
      <c r="K335" s="137" t="s">
        <v>505</v>
      </c>
      <c r="L335" s="135" t="s">
        <v>291</v>
      </c>
      <c r="M335" s="249"/>
    </row>
    <row r="336" spans="1:13">
      <c r="A336" s="51"/>
      <c r="B336" s="42"/>
      <c r="C336" s="295"/>
      <c r="D336" s="304"/>
      <c r="E336" s="255"/>
      <c r="F336" s="252"/>
      <c r="G336" s="292"/>
      <c r="H336" s="252"/>
      <c r="I336" s="267"/>
      <c r="J336" s="63" t="s">
        <v>101</v>
      </c>
      <c r="K336" s="137" t="s">
        <v>334</v>
      </c>
      <c r="L336" s="135" t="s">
        <v>288</v>
      </c>
      <c r="M336" s="249"/>
    </row>
    <row r="337" spans="1:13">
      <c r="A337" s="51"/>
      <c r="G337" s="12"/>
      <c r="L337" s="41"/>
      <c r="M337" s="41"/>
    </row>
    <row r="338" spans="1:13">
      <c r="A338" s="51"/>
      <c r="G338" s="12"/>
      <c r="L338" s="138" t="s">
        <v>102</v>
      </c>
      <c r="M338" s="106" t="str">
        <f>IF(OR(M313="大",M317="大",M321="大",M325="大",M329="大",M333="大"),"大",IF(OR(M313="中",M317="中",M321="中",M325="中",M329="中",M333="中"),"中",IF(OR(M313="小",M317="小",M321="小",M325="小",M329="小",M333="小"),"小","無")))</f>
        <v>中</v>
      </c>
    </row>
    <row r="339" spans="1:13">
      <c r="A339" s="51"/>
      <c r="G339" s="12"/>
    </row>
    <row r="340" spans="1:13" ht="16.5">
      <c r="A340" s="51"/>
      <c r="B340" s="42"/>
      <c r="C340" s="54" t="s">
        <v>465</v>
      </c>
      <c r="G340" s="12"/>
    </row>
    <row r="341" spans="1:13">
      <c r="A341" s="51"/>
      <c r="B341" s="42"/>
      <c r="D341" s="12"/>
      <c r="E341" s="12"/>
      <c r="G341" s="12"/>
      <c r="L341" s="47"/>
    </row>
    <row r="342" spans="1:13" ht="31.5">
      <c r="A342" s="51"/>
      <c r="B342" s="42"/>
      <c r="C342" s="60" t="s">
        <v>84</v>
      </c>
      <c r="D342" s="60" t="s">
        <v>85</v>
      </c>
      <c r="E342" s="60" t="s">
        <v>121</v>
      </c>
      <c r="F342" s="60" t="s">
        <v>87</v>
      </c>
      <c r="G342" s="60" t="s">
        <v>122</v>
      </c>
      <c r="H342" s="60" t="s">
        <v>277</v>
      </c>
      <c r="I342" s="60" t="s">
        <v>90</v>
      </c>
      <c r="J342" s="319" t="s">
        <v>92</v>
      </c>
      <c r="K342" s="323"/>
      <c r="L342" s="134" t="s">
        <v>93</v>
      </c>
      <c r="M342" s="60" t="s">
        <v>94</v>
      </c>
    </row>
    <row r="343" spans="1:13" ht="18" customHeight="1">
      <c r="A343" s="51"/>
      <c r="B343" s="42"/>
      <c r="C343" s="293" t="s">
        <v>497</v>
      </c>
      <c r="D343" s="262" t="s">
        <v>129</v>
      </c>
      <c r="E343" s="262" t="s">
        <v>124</v>
      </c>
      <c r="F343" s="293" t="s">
        <v>498</v>
      </c>
      <c r="G343" s="262" t="s">
        <v>130</v>
      </c>
      <c r="H343" s="250" t="s">
        <v>506</v>
      </c>
      <c r="I343" s="265" t="s">
        <v>131</v>
      </c>
      <c r="J343" s="63" t="s">
        <v>98</v>
      </c>
      <c r="K343" s="137" t="s">
        <v>334</v>
      </c>
      <c r="L343" s="135" t="s">
        <v>288</v>
      </c>
      <c r="M343" s="249" t="str">
        <f>IF(OR(L343="大",L344="大",L345="大",L346="大",L343="不明",L344="不明",L345="不明",L346="不明"),"大",IF(OR(L343="中",L344="中",L345="中",L346="中"),"中",IF(OR(L343="小",L344="小",L345="小",L346="小"),"小","無")))</f>
        <v>中</v>
      </c>
    </row>
    <row r="344" spans="1:13" ht="63">
      <c r="A344" s="51"/>
      <c r="B344" s="42"/>
      <c r="C344" s="294"/>
      <c r="D344" s="263"/>
      <c r="E344" s="254"/>
      <c r="F344" s="294"/>
      <c r="G344" s="263"/>
      <c r="H344" s="251"/>
      <c r="I344" s="266"/>
      <c r="J344" s="63" t="s">
        <v>99</v>
      </c>
      <c r="K344" s="137" t="s">
        <v>818</v>
      </c>
      <c r="L344" s="135" t="s">
        <v>314</v>
      </c>
      <c r="M344" s="249"/>
    </row>
    <row r="345" spans="1:13" ht="47.25">
      <c r="A345" s="51"/>
      <c r="B345" s="42"/>
      <c r="C345" s="294"/>
      <c r="D345" s="263"/>
      <c r="E345" s="254"/>
      <c r="F345" s="294"/>
      <c r="G345" s="263"/>
      <c r="H345" s="251"/>
      <c r="I345" s="266"/>
      <c r="J345" s="63" t="s">
        <v>111</v>
      </c>
      <c r="K345" s="137" t="s">
        <v>819</v>
      </c>
      <c r="L345" s="135" t="s">
        <v>291</v>
      </c>
      <c r="M345" s="249"/>
    </row>
    <row r="346" spans="1:13">
      <c r="A346" s="51"/>
      <c r="B346" s="42"/>
      <c r="C346" s="295"/>
      <c r="D346" s="263"/>
      <c r="E346" s="255"/>
      <c r="F346" s="294"/>
      <c r="G346" s="263"/>
      <c r="H346" s="251"/>
      <c r="I346" s="266"/>
      <c r="J346" s="63" t="s">
        <v>101</v>
      </c>
      <c r="K346" s="137" t="s">
        <v>334</v>
      </c>
      <c r="L346" s="135" t="s">
        <v>288</v>
      </c>
      <c r="M346" s="249"/>
    </row>
    <row r="347" spans="1:13" ht="18" customHeight="1">
      <c r="A347" s="51"/>
      <c r="B347" s="42"/>
      <c r="C347" s="293" t="s">
        <v>497</v>
      </c>
      <c r="D347" s="262" t="s">
        <v>129</v>
      </c>
      <c r="E347" s="262" t="s">
        <v>124</v>
      </c>
      <c r="F347" s="293" t="s">
        <v>498</v>
      </c>
      <c r="G347" s="262" t="s">
        <v>130</v>
      </c>
      <c r="H347" s="250" t="s">
        <v>361</v>
      </c>
      <c r="I347" s="265" t="s">
        <v>749</v>
      </c>
      <c r="J347" s="63" t="s">
        <v>98</v>
      </c>
      <c r="K347" s="137" t="s">
        <v>334</v>
      </c>
      <c r="L347" s="135" t="s">
        <v>288</v>
      </c>
      <c r="M347" s="249" t="str">
        <f>IF(OR(L347="大",L348="大",L349="大",L350="大",L347="不明",L348="不明",L349="不明",L350="不明"),"大",IF(OR(L347="中",L348="中",L349="中",L350="中"),"中",IF(OR(L347="小",L348="小",L349="小",L350="小"),"小","無")))</f>
        <v>小</v>
      </c>
    </row>
    <row r="348" spans="1:13" ht="47.25">
      <c r="A348" s="51"/>
      <c r="B348" s="42"/>
      <c r="C348" s="294"/>
      <c r="D348" s="263"/>
      <c r="E348" s="254"/>
      <c r="F348" s="294"/>
      <c r="G348" s="263"/>
      <c r="H348" s="251"/>
      <c r="I348" s="266"/>
      <c r="J348" s="63" t="s">
        <v>99</v>
      </c>
      <c r="K348" s="137" t="s">
        <v>820</v>
      </c>
      <c r="L348" s="135" t="s">
        <v>314</v>
      </c>
      <c r="M348" s="249"/>
    </row>
    <row r="349" spans="1:13">
      <c r="A349" s="51"/>
      <c r="B349" s="42"/>
      <c r="C349" s="294"/>
      <c r="D349" s="263"/>
      <c r="E349" s="254"/>
      <c r="F349" s="294"/>
      <c r="G349" s="263"/>
      <c r="H349" s="251"/>
      <c r="I349" s="266"/>
      <c r="J349" s="63" t="s">
        <v>111</v>
      </c>
      <c r="K349" s="137" t="s">
        <v>334</v>
      </c>
      <c r="L349" s="135" t="s">
        <v>288</v>
      </c>
      <c r="M349" s="249"/>
    </row>
    <row r="350" spans="1:13">
      <c r="A350" s="51"/>
      <c r="B350" s="42"/>
      <c r="C350" s="295"/>
      <c r="D350" s="263"/>
      <c r="E350" s="255"/>
      <c r="F350" s="294"/>
      <c r="G350" s="263"/>
      <c r="H350" s="251"/>
      <c r="I350" s="266"/>
      <c r="J350" s="63" t="s">
        <v>101</v>
      </c>
      <c r="K350" s="137" t="s">
        <v>334</v>
      </c>
      <c r="L350" s="135" t="s">
        <v>288</v>
      </c>
      <c r="M350" s="249"/>
    </row>
    <row r="351" spans="1:13" ht="18" customHeight="1">
      <c r="A351" s="51"/>
      <c r="B351" s="42"/>
      <c r="C351" s="293" t="s">
        <v>497</v>
      </c>
      <c r="D351" s="262" t="s">
        <v>129</v>
      </c>
      <c r="E351" s="262" t="s">
        <v>124</v>
      </c>
      <c r="F351" s="293" t="s">
        <v>498</v>
      </c>
      <c r="G351" s="262" t="s">
        <v>130</v>
      </c>
      <c r="H351" s="250" t="s">
        <v>507</v>
      </c>
      <c r="I351" s="265" t="s">
        <v>132</v>
      </c>
      <c r="J351" s="63" t="s">
        <v>98</v>
      </c>
      <c r="K351" s="137" t="s">
        <v>334</v>
      </c>
      <c r="L351" s="135" t="s">
        <v>288</v>
      </c>
      <c r="M351" s="249" t="str">
        <f>IF(OR(L351="大",L352="大",L353="大",L354="大",L351="不明",L352="不明",L353="不明",L354="不明"),"大",IF(OR(L351="中",L352="中",L353="中",L354="中"),"中",IF(OR(L351="小",L352="小",L353="小",L354="小"),"小","無")))</f>
        <v>中</v>
      </c>
    </row>
    <row r="352" spans="1:13" ht="31.5">
      <c r="A352" s="51"/>
      <c r="B352" s="42"/>
      <c r="C352" s="294"/>
      <c r="D352" s="263"/>
      <c r="E352" s="254"/>
      <c r="F352" s="294"/>
      <c r="G352" s="263"/>
      <c r="H352" s="251"/>
      <c r="I352" s="266"/>
      <c r="J352" s="63" t="s">
        <v>99</v>
      </c>
      <c r="K352" s="137" t="s">
        <v>821</v>
      </c>
      <c r="L352" s="135" t="s">
        <v>314</v>
      </c>
      <c r="M352" s="249"/>
    </row>
    <row r="353" spans="1:13" ht="63">
      <c r="A353" s="51"/>
      <c r="B353" s="42"/>
      <c r="C353" s="294"/>
      <c r="D353" s="263"/>
      <c r="E353" s="254"/>
      <c r="F353" s="294"/>
      <c r="G353" s="263"/>
      <c r="H353" s="251"/>
      <c r="I353" s="266"/>
      <c r="J353" s="63" t="s">
        <v>111</v>
      </c>
      <c r="K353" s="137" t="s">
        <v>920</v>
      </c>
      <c r="L353" s="135" t="s">
        <v>291</v>
      </c>
      <c r="M353" s="249"/>
    </row>
    <row r="354" spans="1:13">
      <c r="A354" s="51"/>
      <c r="B354" s="42"/>
      <c r="C354" s="295"/>
      <c r="D354" s="263"/>
      <c r="E354" s="255"/>
      <c r="F354" s="294"/>
      <c r="G354" s="263"/>
      <c r="H354" s="251"/>
      <c r="I354" s="266"/>
      <c r="J354" s="63" t="s">
        <v>101</v>
      </c>
      <c r="K354" s="137" t="s">
        <v>334</v>
      </c>
      <c r="L354" s="135" t="s">
        <v>288</v>
      </c>
      <c r="M354" s="249"/>
    </row>
    <row r="355" spans="1:13">
      <c r="A355" s="51"/>
      <c r="B355" s="42"/>
      <c r="C355" s="293" t="s">
        <v>497</v>
      </c>
      <c r="D355" s="262" t="s">
        <v>129</v>
      </c>
      <c r="E355" s="262" t="s">
        <v>124</v>
      </c>
      <c r="F355" s="293" t="s">
        <v>498</v>
      </c>
      <c r="G355" s="262" t="s">
        <v>130</v>
      </c>
      <c r="H355" s="250" t="s">
        <v>934</v>
      </c>
      <c r="I355" s="296" t="s">
        <v>133</v>
      </c>
      <c r="J355" s="63" t="s">
        <v>98</v>
      </c>
      <c r="K355" s="137" t="s">
        <v>334</v>
      </c>
      <c r="L355" s="135" t="s">
        <v>288</v>
      </c>
      <c r="M355" s="249" t="str">
        <f>IF(OR(L355="大",L356="大",L357="大",L358="大",L355="不明",L356="不明",L357="不明",L358="不明"),"大",IF(OR(L355="中",L356="中",L357="中",L358="中"),"中",IF(OR(L355="小",L356="小",L357="小",L358="小"),"小","無")))</f>
        <v>小</v>
      </c>
    </row>
    <row r="356" spans="1:13" ht="63">
      <c r="A356" s="51"/>
      <c r="B356" s="42"/>
      <c r="C356" s="294"/>
      <c r="D356" s="263"/>
      <c r="E356" s="254"/>
      <c r="F356" s="294"/>
      <c r="G356" s="263"/>
      <c r="H356" s="251"/>
      <c r="I356" s="297"/>
      <c r="J356" s="63" t="s">
        <v>99</v>
      </c>
      <c r="K356" s="137" t="s">
        <v>822</v>
      </c>
      <c r="L356" s="135" t="s">
        <v>314</v>
      </c>
      <c r="M356" s="249"/>
    </row>
    <row r="357" spans="1:13">
      <c r="A357" s="51"/>
      <c r="B357" s="42"/>
      <c r="C357" s="294"/>
      <c r="D357" s="263"/>
      <c r="E357" s="254"/>
      <c r="F357" s="294"/>
      <c r="G357" s="263"/>
      <c r="H357" s="251"/>
      <c r="I357" s="297"/>
      <c r="J357" s="63" t="s">
        <v>111</v>
      </c>
      <c r="K357" s="137" t="s">
        <v>334</v>
      </c>
      <c r="L357" s="135" t="s">
        <v>288</v>
      </c>
      <c r="M357" s="249"/>
    </row>
    <row r="358" spans="1:13">
      <c r="A358" s="51"/>
      <c r="B358" s="42"/>
      <c r="C358" s="295"/>
      <c r="D358" s="263"/>
      <c r="E358" s="255"/>
      <c r="F358" s="294"/>
      <c r="G358" s="263"/>
      <c r="H358" s="251"/>
      <c r="I358" s="297"/>
      <c r="J358" s="63" t="s">
        <v>101</v>
      </c>
      <c r="K358" s="137" t="s">
        <v>334</v>
      </c>
      <c r="L358" s="135"/>
      <c r="M358" s="249"/>
    </row>
    <row r="359" spans="1:13" ht="18" customHeight="1">
      <c r="A359" s="51"/>
      <c r="B359" s="42"/>
      <c r="C359" s="293" t="s">
        <v>497</v>
      </c>
      <c r="D359" s="262" t="s">
        <v>129</v>
      </c>
      <c r="E359" s="262" t="s">
        <v>124</v>
      </c>
      <c r="F359" s="293" t="s">
        <v>498</v>
      </c>
      <c r="G359" s="262" t="s">
        <v>130</v>
      </c>
      <c r="H359" s="250" t="s">
        <v>934</v>
      </c>
      <c r="I359" s="250" t="s">
        <v>502</v>
      </c>
      <c r="J359" s="63" t="s">
        <v>98</v>
      </c>
      <c r="K359" s="137" t="s">
        <v>334</v>
      </c>
      <c r="L359" s="135" t="s">
        <v>288</v>
      </c>
      <c r="M359" s="249" t="str">
        <f>IF(OR(L359="大",L360="大",L361="大",L362="大",L359="不明",L360="不明",L361="不明",L362="不明"),"大",IF(OR(L359="中",L360="中",L361="中",L362="中"),"中",IF(OR(L359="小",L360="小",L361="小",L362="小"),"小","無")))</f>
        <v>中</v>
      </c>
    </row>
    <row r="360" spans="1:13" ht="47.25">
      <c r="A360" s="51"/>
      <c r="B360" s="42"/>
      <c r="C360" s="294"/>
      <c r="D360" s="263"/>
      <c r="E360" s="254"/>
      <c r="F360" s="294"/>
      <c r="G360" s="263"/>
      <c r="H360" s="251"/>
      <c r="I360" s="251"/>
      <c r="J360" s="63" t="s">
        <v>99</v>
      </c>
      <c r="K360" s="137" t="s">
        <v>823</v>
      </c>
      <c r="L360" s="135" t="s">
        <v>314</v>
      </c>
      <c r="M360" s="249"/>
    </row>
    <row r="361" spans="1:13">
      <c r="A361" s="51"/>
      <c r="B361" s="42"/>
      <c r="C361" s="294"/>
      <c r="D361" s="263"/>
      <c r="E361" s="254"/>
      <c r="F361" s="294"/>
      <c r="G361" s="263"/>
      <c r="H361" s="251"/>
      <c r="I361" s="251"/>
      <c r="J361" s="63" t="s">
        <v>111</v>
      </c>
      <c r="K361" s="137" t="s">
        <v>499</v>
      </c>
      <c r="L361" s="135" t="s">
        <v>291</v>
      </c>
      <c r="M361" s="249"/>
    </row>
    <row r="362" spans="1:13">
      <c r="A362" s="51"/>
      <c r="B362" s="42"/>
      <c r="C362" s="295"/>
      <c r="D362" s="263"/>
      <c r="E362" s="255"/>
      <c r="F362" s="294"/>
      <c r="G362" s="263"/>
      <c r="H362" s="251"/>
      <c r="I362" s="251"/>
      <c r="J362" s="63" t="s">
        <v>101</v>
      </c>
      <c r="K362" s="137" t="s">
        <v>334</v>
      </c>
      <c r="L362" s="135" t="s">
        <v>288</v>
      </c>
      <c r="M362" s="249"/>
    </row>
    <row r="363" spans="1:13" ht="18" customHeight="1">
      <c r="A363" s="51"/>
      <c r="B363" s="42"/>
      <c r="C363" s="293" t="s">
        <v>497</v>
      </c>
      <c r="D363" s="262" t="s">
        <v>129</v>
      </c>
      <c r="E363" s="262" t="s">
        <v>124</v>
      </c>
      <c r="F363" s="293" t="s">
        <v>498</v>
      </c>
      <c r="G363" s="262" t="s">
        <v>130</v>
      </c>
      <c r="H363" s="250" t="s">
        <v>934</v>
      </c>
      <c r="I363" s="250" t="s">
        <v>508</v>
      </c>
      <c r="J363" s="63" t="s">
        <v>98</v>
      </c>
      <c r="K363" s="137" t="s">
        <v>334</v>
      </c>
      <c r="L363" s="135" t="s">
        <v>288</v>
      </c>
      <c r="M363" s="249" t="str">
        <f>IF(OR(L363="大",L364="大",L365="大",L366="大",L363="不明",L364="不明",L365="不明",L366="不明"),"大",IF(OR(L363="中",L364="中",L365="中",L366="中"),"中",IF(OR(L363="小",L364="小",L365="小",L366="小"),"小","無")))</f>
        <v>中</v>
      </c>
    </row>
    <row r="364" spans="1:13" ht="47.25">
      <c r="A364" s="51"/>
      <c r="B364" s="42"/>
      <c r="C364" s="294"/>
      <c r="D364" s="263"/>
      <c r="E364" s="254"/>
      <c r="F364" s="294"/>
      <c r="G364" s="263"/>
      <c r="H364" s="251"/>
      <c r="I364" s="251"/>
      <c r="J364" s="63" t="s">
        <v>99</v>
      </c>
      <c r="K364" s="137" t="s">
        <v>824</v>
      </c>
      <c r="L364" s="135" t="s">
        <v>314</v>
      </c>
      <c r="M364" s="249"/>
    </row>
    <row r="365" spans="1:13">
      <c r="A365" s="51"/>
      <c r="B365" s="42"/>
      <c r="C365" s="294"/>
      <c r="D365" s="263"/>
      <c r="E365" s="254"/>
      <c r="F365" s="294"/>
      <c r="G365" s="263"/>
      <c r="H365" s="251"/>
      <c r="I365" s="251"/>
      <c r="J365" s="63" t="s">
        <v>111</v>
      </c>
      <c r="K365" s="137" t="s">
        <v>499</v>
      </c>
      <c r="L365" s="135" t="s">
        <v>291</v>
      </c>
      <c r="M365" s="249"/>
    </row>
    <row r="366" spans="1:13">
      <c r="A366" s="51"/>
      <c r="B366" s="42"/>
      <c r="C366" s="295"/>
      <c r="D366" s="263"/>
      <c r="E366" s="255"/>
      <c r="F366" s="294"/>
      <c r="G366" s="263"/>
      <c r="H366" s="251"/>
      <c r="I366" s="251"/>
      <c r="J366" s="63" t="s">
        <v>101</v>
      </c>
      <c r="K366" s="137" t="s">
        <v>334</v>
      </c>
      <c r="L366" s="135" t="s">
        <v>288</v>
      </c>
      <c r="M366" s="249"/>
    </row>
    <row r="367" spans="1:13" ht="18" customHeight="1">
      <c r="A367" s="51"/>
      <c r="B367" s="42"/>
      <c r="C367" s="293" t="s">
        <v>497</v>
      </c>
      <c r="D367" s="262" t="s">
        <v>129</v>
      </c>
      <c r="E367" s="262" t="s">
        <v>124</v>
      </c>
      <c r="F367" s="293" t="s">
        <v>498</v>
      </c>
      <c r="G367" s="262" t="s">
        <v>130</v>
      </c>
      <c r="H367" s="250" t="s">
        <v>950</v>
      </c>
      <c r="I367" s="265" t="s">
        <v>134</v>
      </c>
      <c r="J367" s="63" t="s">
        <v>98</v>
      </c>
      <c r="K367" s="137" t="s">
        <v>334</v>
      </c>
      <c r="L367" s="135" t="s">
        <v>288</v>
      </c>
      <c r="M367" s="249" t="str">
        <f>IF(OR(L367="大",L368="大",L369="大",L370="大",L367="不明",L368="不明",L369="不明",L370="不明"),"大",IF(OR(L367="中",L368="中",L369="中",L370="中"),"中",IF(OR(L367="小",L368="小",L369="小",L370="小"),"小","無")))</f>
        <v>中</v>
      </c>
    </row>
    <row r="368" spans="1:13">
      <c r="A368" s="51"/>
      <c r="B368" s="42"/>
      <c r="C368" s="294"/>
      <c r="D368" s="263"/>
      <c r="E368" s="254"/>
      <c r="F368" s="294"/>
      <c r="G368" s="263"/>
      <c r="H368" s="251"/>
      <c r="I368" s="266"/>
      <c r="J368" s="63" t="s">
        <v>99</v>
      </c>
      <c r="K368" s="137" t="s">
        <v>334</v>
      </c>
      <c r="L368" s="135" t="s">
        <v>288</v>
      </c>
      <c r="M368" s="249"/>
    </row>
    <row r="369" spans="1:13">
      <c r="A369" s="51"/>
      <c r="B369" s="42"/>
      <c r="C369" s="294"/>
      <c r="D369" s="263"/>
      <c r="E369" s="254"/>
      <c r="F369" s="294"/>
      <c r="G369" s="263"/>
      <c r="H369" s="251"/>
      <c r="I369" s="266"/>
      <c r="J369" s="63" t="s">
        <v>111</v>
      </c>
      <c r="K369" s="137" t="s">
        <v>921</v>
      </c>
      <c r="L369" s="135" t="s">
        <v>291</v>
      </c>
      <c r="M369" s="249"/>
    </row>
    <row r="370" spans="1:13">
      <c r="A370" s="51"/>
      <c r="B370" s="42"/>
      <c r="C370" s="295"/>
      <c r="D370" s="263"/>
      <c r="E370" s="255"/>
      <c r="F370" s="294"/>
      <c r="G370" s="263"/>
      <c r="H370" s="251"/>
      <c r="I370" s="266"/>
      <c r="J370" s="63" t="s">
        <v>101</v>
      </c>
      <c r="K370" s="137" t="s">
        <v>334</v>
      </c>
      <c r="L370" s="135" t="s">
        <v>288</v>
      </c>
      <c r="M370" s="249"/>
    </row>
    <row r="371" spans="1:13" ht="18" customHeight="1">
      <c r="A371" s="51"/>
      <c r="B371" s="42"/>
      <c r="C371" s="293" t="s">
        <v>497</v>
      </c>
      <c r="D371" s="262" t="s">
        <v>129</v>
      </c>
      <c r="E371" s="262" t="s">
        <v>124</v>
      </c>
      <c r="F371" s="293" t="s">
        <v>498</v>
      </c>
      <c r="G371" s="262" t="s">
        <v>130</v>
      </c>
      <c r="H371" s="250" t="s">
        <v>951</v>
      </c>
      <c r="I371" s="265" t="s">
        <v>134</v>
      </c>
      <c r="J371" s="63" t="s">
        <v>98</v>
      </c>
      <c r="K371" s="137" t="s">
        <v>334</v>
      </c>
      <c r="L371" s="135" t="s">
        <v>288</v>
      </c>
      <c r="M371" s="249" t="str">
        <f>IF(OR(L371="大",L372="大",L373="大",L374="大",L371="不明",L372="不明",L373="不明",L374="不明"),"大",IF(OR(L371="中",L372="中",L373="中",L374="中"),"中",IF(OR(L371="小",L372="小",L373="小",L374="小"),"小","無")))</f>
        <v>中</v>
      </c>
    </row>
    <row r="372" spans="1:13">
      <c r="A372" s="51"/>
      <c r="B372" s="42"/>
      <c r="C372" s="294"/>
      <c r="D372" s="263"/>
      <c r="E372" s="254"/>
      <c r="F372" s="294"/>
      <c r="G372" s="263"/>
      <c r="H372" s="251"/>
      <c r="I372" s="266"/>
      <c r="J372" s="63" t="s">
        <v>99</v>
      </c>
      <c r="K372" s="137" t="s">
        <v>334</v>
      </c>
      <c r="L372" s="135" t="s">
        <v>288</v>
      </c>
      <c r="M372" s="249"/>
    </row>
    <row r="373" spans="1:13">
      <c r="A373" s="51"/>
      <c r="B373" s="42"/>
      <c r="C373" s="294"/>
      <c r="D373" s="263"/>
      <c r="E373" s="254"/>
      <c r="F373" s="294"/>
      <c r="G373" s="263"/>
      <c r="H373" s="251"/>
      <c r="I373" s="266"/>
      <c r="J373" s="63" t="s">
        <v>111</v>
      </c>
      <c r="K373" s="137" t="s">
        <v>922</v>
      </c>
      <c r="L373" s="135" t="s">
        <v>291</v>
      </c>
      <c r="M373" s="249"/>
    </row>
    <row r="374" spans="1:13">
      <c r="A374" s="51"/>
      <c r="B374" s="42"/>
      <c r="C374" s="295"/>
      <c r="D374" s="264"/>
      <c r="E374" s="255"/>
      <c r="F374" s="295"/>
      <c r="G374" s="264"/>
      <c r="H374" s="252"/>
      <c r="I374" s="267"/>
      <c r="J374" s="63" t="s">
        <v>101</v>
      </c>
      <c r="K374" s="137" t="s">
        <v>334</v>
      </c>
      <c r="L374" s="135" t="s">
        <v>288</v>
      </c>
      <c r="M374" s="249"/>
    </row>
    <row r="375" spans="1:13">
      <c r="A375" s="51"/>
      <c r="B375" s="42"/>
      <c r="D375" s="12"/>
      <c r="E375" s="12"/>
      <c r="G375" s="12"/>
      <c r="L375" s="47"/>
    </row>
    <row r="376" spans="1:13" ht="31.5">
      <c r="A376" s="51"/>
      <c r="B376" s="42"/>
      <c r="C376" s="60" t="s">
        <v>84</v>
      </c>
      <c r="D376" s="60" t="s">
        <v>85</v>
      </c>
      <c r="E376" s="60" t="s">
        <v>121</v>
      </c>
      <c r="F376" s="60" t="s">
        <v>87</v>
      </c>
      <c r="G376" s="60" t="s">
        <v>122</v>
      </c>
      <c r="H376" s="60" t="s">
        <v>277</v>
      </c>
      <c r="I376" s="60" t="s">
        <v>90</v>
      </c>
      <c r="J376" s="319" t="s">
        <v>92</v>
      </c>
      <c r="K376" s="323"/>
      <c r="L376" s="134" t="s">
        <v>93</v>
      </c>
      <c r="M376" s="60" t="s">
        <v>94</v>
      </c>
    </row>
    <row r="377" spans="1:13">
      <c r="A377" s="51"/>
      <c r="B377" s="42"/>
      <c r="C377" s="293" t="s">
        <v>509</v>
      </c>
      <c r="D377" s="262" t="s">
        <v>135</v>
      </c>
      <c r="E377" s="290" t="s">
        <v>510</v>
      </c>
      <c r="F377" s="293" t="s">
        <v>498</v>
      </c>
      <c r="G377" s="262" t="s">
        <v>469</v>
      </c>
      <c r="H377" s="250" t="s">
        <v>511</v>
      </c>
      <c r="I377" s="265" t="s">
        <v>136</v>
      </c>
      <c r="J377" s="63" t="s">
        <v>98</v>
      </c>
      <c r="K377" s="137" t="s">
        <v>334</v>
      </c>
      <c r="L377" s="135" t="s">
        <v>288</v>
      </c>
      <c r="M377" s="308" t="str">
        <f>IF(OR(L377="大",L378="大",L379="大",L380="大",L377="不明",L378="不明",L379="不明",L380="不明"),"大",IF(OR(L377="中",L378="中",L379="中",L380="中"),"中",IF(OR(L377="小",L378="小",L379="小",L380="小"),"小","無")))</f>
        <v>中</v>
      </c>
    </row>
    <row r="378" spans="1:13" ht="63">
      <c r="A378" s="51"/>
      <c r="B378" s="42"/>
      <c r="C378" s="294"/>
      <c r="D378" s="263"/>
      <c r="E378" s="291"/>
      <c r="F378" s="294"/>
      <c r="G378" s="263"/>
      <c r="H378" s="251"/>
      <c r="I378" s="266"/>
      <c r="J378" s="63" t="s">
        <v>99</v>
      </c>
      <c r="K378" s="137" t="s">
        <v>825</v>
      </c>
      <c r="L378" s="135" t="s">
        <v>314</v>
      </c>
      <c r="M378" s="353"/>
    </row>
    <row r="379" spans="1:13" ht="31.5">
      <c r="A379" s="51"/>
      <c r="B379" s="42"/>
      <c r="C379" s="294"/>
      <c r="D379" s="263"/>
      <c r="E379" s="291"/>
      <c r="F379" s="294"/>
      <c r="G379" s="263"/>
      <c r="H379" s="251"/>
      <c r="I379" s="266"/>
      <c r="J379" s="63" t="s">
        <v>111</v>
      </c>
      <c r="K379" s="137" t="s">
        <v>826</v>
      </c>
      <c r="L379" s="135" t="s">
        <v>291</v>
      </c>
      <c r="M379" s="353"/>
    </row>
    <row r="380" spans="1:13">
      <c r="A380" s="51"/>
      <c r="B380" s="42"/>
      <c r="C380" s="294"/>
      <c r="D380" s="263"/>
      <c r="E380" s="292"/>
      <c r="F380" s="294"/>
      <c r="G380" s="263"/>
      <c r="H380" s="251"/>
      <c r="I380" s="266"/>
      <c r="J380" s="63" t="s">
        <v>101</v>
      </c>
      <c r="K380" s="137" t="s">
        <v>334</v>
      </c>
      <c r="L380" s="135"/>
      <c r="M380" s="354"/>
    </row>
    <row r="381" spans="1:13" ht="18.75" customHeight="1">
      <c r="A381" s="51"/>
      <c r="B381" s="42"/>
      <c r="C381" s="293" t="s">
        <v>509</v>
      </c>
      <c r="D381" s="262" t="s">
        <v>137</v>
      </c>
      <c r="E381" s="290" t="s">
        <v>510</v>
      </c>
      <c r="F381" s="293" t="s">
        <v>498</v>
      </c>
      <c r="G381" s="262" t="s">
        <v>469</v>
      </c>
      <c r="H381" s="250" t="s">
        <v>952</v>
      </c>
      <c r="I381" s="290" t="s">
        <v>512</v>
      </c>
      <c r="J381" s="63" t="s">
        <v>98</v>
      </c>
      <c r="K381" s="137" t="s">
        <v>334</v>
      </c>
      <c r="L381" s="135" t="s">
        <v>288</v>
      </c>
      <c r="M381" s="249" t="str">
        <f>IF(OR(L381="大",L382="大",L383="大",L384="大",L381="不明",L382="不明",L383="不明",L384="不明"),"大",IF(OR(L381="中",L382="中",L383="中",L384="中"),"中",IF(OR(L381="小",L382="小",L383="小",L384="小"),"小","無")))</f>
        <v>中</v>
      </c>
    </row>
    <row r="382" spans="1:13" ht="47.25">
      <c r="A382" s="51"/>
      <c r="B382" s="42"/>
      <c r="C382" s="294"/>
      <c r="D382" s="263"/>
      <c r="E382" s="291"/>
      <c r="F382" s="294"/>
      <c r="G382" s="263"/>
      <c r="H382" s="251"/>
      <c r="I382" s="291"/>
      <c r="J382" s="63" t="s">
        <v>99</v>
      </c>
      <c r="K382" s="137" t="s">
        <v>823</v>
      </c>
      <c r="L382" s="135" t="s">
        <v>314</v>
      </c>
      <c r="M382" s="249"/>
    </row>
    <row r="383" spans="1:13">
      <c r="A383" s="51"/>
      <c r="B383" s="42"/>
      <c r="C383" s="294"/>
      <c r="D383" s="263"/>
      <c r="E383" s="291"/>
      <c r="F383" s="294"/>
      <c r="G383" s="263"/>
      <c r="H383" s="251"/>
      <c r="I383" s="291"/>
      <c r="J383" s="63" t="s">
        <v>111</v>
      </c>
      <c r="K383" s="137" t="s">
        <v>499</v>
      </c>
      <c r="L383" s="135" t="s">
        <v>291</v>
      </c>
      <c r="M383" s="249"/>
    </row>
    <row r="384" spans="1:13">
      <c r="A384" s="51"/>
      <c r="B384" s="42"/>
      <c r="C384" s="294"/>
      <c r="D384" s="263"/>
      <c r="E384" s="292"/>
      <c r="F384" s="294"/>
      <c r="G384" s="263"/>
      <c r="H384" s="251"/>
      <c r="I384" s="291"/>
      <c r="J384" s="63" t="s">
        <v>101</v>
      </c>
      <c r="K384" s="137" t="s">
        <v>334</v>
      </c>
      <c r="L384" s="135" t="s">
        <v>288</v>
      </c>
      <c r="M384" s="249"/>
    </row>
    <row r="385" spans="1:13" ht="18.75" customHeight="1">
      <c r="A385" s="51"/>
      <c r="B385" s="42"/>
      <c r="C385" s="293" t="s">
        <v>509</v>
      </c>
      <c r="D385" s="262" t="s">
        <v>137</v>
      </c>
      <c r="E385" s="290" t="s">
        <v>510</v>
      </c>
      <c r="F385" s="293" t="s">
        <v>498</v>
      </c>
      <c r="G385" s="262" t="s">
        <v>469</v>
      </c>
      <c r="H385" s="250" t="s">
        <v>934</v>
      </c>
      <c r="I385" s="290" t="s">
        <v>508</v>
      </c>
      <c r="J385" s="63" t="s">
        <v>98</v>
      </c>
      <c r="K385" s="137" t="s">
        <v>334</v>
      </c>
      <c r="L385" s="135" t="s">
        <v>288</v>
      </c>
      <c r="M385" s="249" t="str">
        <f>IF(OR(L385="大",L386="大",L387="大",L388="大",L385="不明",L386="不明",L387="不明",L388="不明"),"大",IF(OR(L385="中",L386="中",L387="中",L388="中"),"中",IF(OR(L385="小",L386="小",L387="小",L388="小"),"小","無")))</f>
        <v>中</v>
      </c>
    </row>
    <row r="386" spans="1:13" ht="47.25">
      <c r="A386" s="51"/>
      <c r="B386" s="42"/>
      <c r="C386" s="294"/>
      <c r="D386" s="263"/>
      <c r="E386" s="291"/>
      <c r="F386" s="294"/>
      <c r="G386" s="263"/>
      <c r="H386" s="251"/>
      <c r="I386" s="291"/>
      <c r="J386" s="63" t="s">
        <v>99</v>
      </c>
      <c r="K386" s="137" t="s">
        <v>823</v>
      </c>
      <c r="L386" s="135" t="s">
        <v>314</v>
      </c>
      <c r="M386" s="249"/>
    </row>
    <row r="387" spans="1:13">
      <c r="A387" s="51"/>
      <c r="B387" s="42"/>
      <c r="C387" s="294"/>
      <c r="D387" s="263"/>
      <c r="E387" s="291"/>
      <c r="F387" s="294"/>
      <c r="G387" s="263"/>
      <c r="H387" s="251"/>
      <c r="I387" s="291"/>
      <c r="J387" s="63" t="s">
        <v>111</v>
      </c>
      <c r="K387" s="137" t="s">
        <v>499</v>
      </c>
      <c r="L387" s="135" t="s">
        <v>291</v>
      </c>
      <c r="M387" s="249"/>
    </row>
    <row r="388" spans="1:13">
      <c r="A388" s="51"/>
      <c r="B388" s="42"/>
      <c r="C388" s="295"/>
      <c r="D388" s="264"/>
      <c r="E388" s="292"/>
      <c r="F388" s="295"/>
      <c r="G388" s="264"/>
      <c r="H388" s="252"/>
      <c r="I388" s="292"/>
      <c r="J388" s="63" t="s">
        <v>101</v>
      </c>
      <c r="K388" s="137" t="s">
        <v>334</v>
      </c>
      <c r="L388" s="135" t="s">
        <v>288</v>
      </c>
      <c r="M388" s="249"/>
    </row>
    <row r="389" spans="1:13">
      <c r="A389" s="51"/>
      <c r="B389" s="42"/>
      <c r="D389" s="12"/>
      <c r="E389" s="12"/>
      <c r="G389" s="12"/>
      <c r="L389" s="47"/>
    </row>
    <row r="390" spans="1:13" ht="31.5">
      <c r="A390" s="51"/>
      <c r="B390" s="42"/>
      <c r="C390" s="60" t="s">
        <v>84</v>
      </c>
      <c r="D390" s="60" t="s">
        <v>85</v>
      </c>
      <c r="E390" s="60" t="s">
        <v>121</v>
      </c>
      <c r="F390" s="60" t="s">
        <v>87</v>
      </c>
      <c r="G390" s="60" t="s">
        <v>122</v>
      </c>
      <c r="H390" s="60" t="s">
        <v>277</v>
      </c>
      <c r="I390" s="60" t="s">
        <v>90</v>
      </c>
      <c r="J390" s="319" t="s">
        <v>92</v>
      </c>
      <c r="K390" s="323"/>
      <c r="L390" s="134" t="s">
        <v>93</v>
      </c>
      <c r="M390" s="60" t="s">
        <v>94</v>
      </c>
    </row>
    <row r="391" spans="1:13">
      <c r="A391" s="51"/>
      <c r="B391" s="42"/>
      <c r="C391" s="293" t="s">
        <v>509</v>
      </c>
      <c r="D391" s="262" t="s">
        <v>138</v>
      </c>
      <c r="E391" s="262" t="s">
        <v>139</v>
      </c>
      <c r="F391" s="250" t="s">
        <v>498</v>
      </c>
      <c r="G391" s="262" t="s">
        <v>140</v>
      </c>
      <c r="H391" s="250" t="s">
        <v>511</v>
      </c>
      <c r="I391" s="265" t="s">
        <v>141</v>
      </c>
      <c r="J391" s="63" t="s">
        <v>98</v>
      </c>
      <c r="K391" s="137" t="s">
        <v>334</v>
      </c>
      <c r="L391" s="135" t="s">
        <v>288</v>
      </c>
      <c r="M391" s="249" t="str">
        <f>IF(OR(L391="大",L392="大",L393="大",L394="大",L391="不明",L392="不明",L393="不明",L394="不明"),"大",IF(OR(L391="中",L392="中",L393="中",L394="中"),"中",IF(OR(L391="小",L392="小",L393="小",L394="小"),"小","無")))</f>
        <v>中</v>
      </c>
    </row>
    <row r="392" spans="1:13" ht="63">
      <c r="A392" s="51"/>
      <c r="B392" s="42"/>
      <c r="C392" s="294"/>
      <c r="D392" s="263"/>
      <c r="E392" s="254"/>
      <c r="F392" s="251"/>
      <c r="G392" s="263"/>
      <c r="H392" s="251"/>
      <c r="I392" s="266"/>
      <c r="J392" s="63" t="s">
        <v>99</v>
      </c>
      <c r="K392" s="137" t="s">
        <v>827</v>
      </c>
      <c r="L392" s="135" t="s">
        <v>291</v>
      </c>
      <c r="M392" s="249"/>
    </row>
    <row r="393" spans="1:13" ht="63">
      <c r="A393" s="51"/>
      <c r="B393" s="42"/>
      <c r="C393" s="294"/>
      <c r="D393" s="263"/>
      <c r="E393" s="254"/>
      <c r="F393" s="251"/>
      <c r="G393" s="263"/>
      <c r="H393" s="251"/>
      <c r="I393" s="266"/>
      <c r="J393" s="63" t="s">
        <v>111</v>
      </c>
      <c r="K393" s="137" t="s">
        <v>828</v>
      </c>
      <c r="L393" s="135" t="s">
        <v>291</v>
      </c>
      <c r="M393" s="249"/>
    </row>
    <row r="394" spans="1:13">
      <c r="A394" s="51"/>
      <c r="B394" s="42"/>
      <c r="C394" s="295"/>
      <c r="D394" s="263"/>
      <c r="E394" s="255"/>
      <c r="F394" s="251"/>
      <c r="G394" s="263"/>
      <c r="H394" s="251"/>
      <c r="I394" s="266"/>
      <c r="J394" s="63" t="s">
        <v>101</v>
      </c>
      <c r="K394" s="137" t="s">
        <v>334</v>
      </c>
      <c r="L394" s="135" t="s">
        <v>288</v>
      </c>
      <c r="M394" s="249"/>
    </row>
    <row r="395" spans="1:13">
      <c r="A395" s="51"/>
      <c r="B395" s="42"/>
      <c r="C395" s="293" t="s">
        <v>509</v>
      </c>
      <c r="D395" s="262" t="s">
        <v>142</v>
      </c>
      <c r="E395" s="290" t="s">
        <v>510</v>
      </c>
      <c r="F395" s="250" t="s">
        <v>498</v>
      </c>
      <c r="G395" s="262" t="s">
        <v>140</v>
      </c>
      <c r="H395" s="250" t="s">
        <v>952</v>
      </c>
      <c r="I395" s="296" t="s">
        <v>141</v>
      </c>
      <c r="J395" s="63" t="s">
        <v>98</v>
      </c>
      <c r="K395" s="137" t="s">
        <v>334</v>
      </c>
      <c r="L395" s="135" t="s">
        <v>288</v>
      </c>
      <c r="M395" s="249" t="str">
        <f>IF(OR(L395="大",L396="大",L397="大",L398="大",L395="不明",L396="不明",L397="不明",L398="不明"),"大",IF(OR(L395="中",L396="中",L397="中",L398="中"),"中",IF(OR(L395="小",L396="小",L397="小",L398="小"),"小","無")))</f>
        <v>中</v>
      </c>
    </row>
    <row r="396" spans="1:13" ht="63">
      <c r="A396" s="51"/>
      <c r="B396" s="42"/>
      <c r="C396" s="294"/>
      <c r="D396" s="254"/>
      <c r="E396" s="291"/>
      <c r="F396" s="251"/>
      <c r="G396" s="254"/>
      <c r="H396" s="251"/>
      <c r="I396" s="254"/>
      <c r="J396" s="63" t="s">
        <v>99</v>
      </c>
      <c r="K396" s="137" t="s">
        <v>923</v>
      </c>
      <c r="L396" s="135" t="s">
        <v>291</v>
      </c>
      <c r="M396" s="249"/>
    </row>
    <row r="397" spans="1:13" ht="47.25">
      <c r="A397" s="51"/>
      <c r="B397" s="42"/>
      <c r="C397" s="294"/>
      <c r="D397" s="254"/>
      <c r="E397" s="291"/>
      <c r="F397" s="251"/>
      <c r="G397" s="254"/>
      <c r="H397" s="251"/>
      <c r="I397" s="254"/>
      <c r="J397" s="63" t="s">
        <v>111</v>
      </c>
      <c r="K397" s="137" t="s">
        <v>829</v>
      </c>
      <c r="L397" s="135" t="s">
        <v>291</v>
      </c>
      <c r="M397" s="249"/>
    </row>
    <row r="398" spans="1:13">
      <c r="A398" s="51"/>
      <c r="B398" s="42"/>
      <c r="C398" s="295"/>
      <c r="D398" s="255"/>
      <c r="E398" s="292"/>
      <c r="F398" s="251"/>
      <c r="G398" s="255"/>
      <c r="H398" s="251"/>
      <c r="I398" s="255"/>
      <c r="J398" s="63" t="s">
        <v>101</v>
      </c>
      <c r="K398" s="137" t="s">
        <v>334</v>
      </c>
      <c r="L398" s="135"/>
      <c r="M398" s="249"/>
    </row>
    <row r="399" spans="1:13" ht="18.75" customHeight="1">
      <c r="A399" s="51"/>
      <c r="B399" s="42"/>
      <c r="C399" s="293" t="s">
        <v>509</v>
      </c>
      <c r="D399" s="262" t="s">
        <v>143</v>
      </c>
      <c r="E399" s="290" t="s">
        <v>510</v>
      </c>
      <c r="F399" s="250" t="s">
        <v>498</v>
      </c>
      <c r="G399" s="262" t="s">
        <v>140</v>
      </c>
      <c r="H399" s="250" t="s">
        <v>934</v>
      </c>
      <c r="I399" s="296" t="s">
        <v>141</v>
      </c>
      <c r="J399" s="63" t="s">
        <v>98</v>
      </c>
      <c r="K399" s="137" t="s">
        <v>334</v>
      </c>
      <c r="L399" s="135" t="s">
        <v>288</v>
      </c>
      <c r="M399" s="249" t="s">
        <v>288</v>
      </c>
    </row>
    <row r="400" spans="1:13" ht="63">
      <c r="A400" s="51"/>
      <c r="B400" s="42"/>
      <c r="C400" s="294"/>
      <c r="D400" s="254"/>
      <c r="E400" s="291"/>
      <c r="F400" s="251"/>
      <c r="G400" s="254"/>
      <c r="H400" s="251"/>
      <c r="I400" s="254"/>
      <c r="J400" s="63" t="s">
        <v>99</v>
      </c>
      <c r="K400" s="137" t="s">
        <v>923</v>
      </c>
      <c r="L400" s="135" t="s">
        <v>291</v>
      </c>
      <c r="M400" s="249"/>
    </row>
    <row r="401" spans="1:13" ht="47.25">
      <c r="A401" s="51"/>
      <c r="B401" s="42"/>
      <c r="C401" s="294"/>
      <c r="D401" s="254"/>
      <c r="E401" s="291"/>
      <c r="F401" s="251"/>
      <c r="G401" s="254"/>
      <c r="H401" s="251"/>
      <c r="I401" s="254"/>
      <c r="J401" s="63" t="s">
        <v>111</v>
      </c>
      <c r="K401" s="137" t="s">
        <v>829</v>
      </c>
      <c r="L401" s="135" t="s">
        <v>291</v>
      </c>
      <c r="M401" s="249"/>
    </row>
    <row r="402" spans="1:13">
      <c r="A402" s="51"/>
      <c r="B402" s="42"/>
      <c r="C402" s="295"/>
      <c r="D402" s="255"/>
      <c r="E402" s="292"/>
      <c r="F402" s="252"/>
      <c r="G402" s="255"/>
      <c r="H402" s="252"/>
      <c r="I402" s="255"/>
      <c r="J402" s="63" t="s">
        <v>101</v>
      </c>
      <c r="K402" s="137" t="s">
        <v>334</v>
      </c>
      <c r="L402" s="135" t="s">
        <v>288</v>
      </c>
      <c r="M402" s="249"/>
    </row>
    <row r="403" spans="1:13">
      <c r="A403" s="51"/>
      <c r="D403" s="12"/>
      <c r="E403" s="12"/>
      <c r="G403" s="12"/>
      <c r="L403" s="41"/>
      <c r="M403" s="41"/>
    </row>
    <row r="404" spans="1:13">
      <c r="A404" s="51"/>
      <c r="D404" s="12"/>
      <c r="E404" s="12"/>
      <c r="G404" s="12"/>
      <c r="L404" s="138" t="s">
        <v>102</v>
      </c>
      <c r="M404" s="106" t="str">
        <f>IF(OR(M343="大",M347="大",M351="大",M355="大",M359="大",M363="大",M367="大",M371="大",M377="大",M381="大",M385="大",M391="大",M395="大",M399="大"),"大",IF(OR(M343="中",M347="中",M351="中",M355="中",M359="中",M363="中",M367="中",M371="中",M377="中",M381="中",M385="中",M391="中",M395="中",M399="中"),"中",IF(OR(M343="小",M347="小",M351="小",M355="小",M359="小",M363="小",M367="小",M371="小",M377="小",M381="小",M385="小",M391="小",M395="小",M399="小"),"小","無")))</f>
        <v>中</v>
      </c>
    </row>
    <row r="405" spans="1:13">
      <c r="A405" s="51"/>
    </row>
    <row r="406" spans="1:13" ht="16.5">
      <c r="A406" s="51"/>
      <c r="B406" s="42"/>
      <c r="C406" s="54" t="s">
        <v>472</v>
      </c>
    </row>
    <row r="407" spans="1:13">
      <c r="A407" s="51"/>
      <c r="B407" s="42"/>
      <c r="D407" s="12"/>
      <c r="E407" s="12"/>
      <c r="G407" s="12"/>
      <c r="L407" s="47"/>
    </row>
    <row r="408" spans="1:13" ht="31.5">
      <c r="A408" s="51"/>
      <c r="B408" s="42"/>
      <c r="C408" s="60" t="s">
        <v>84</v>
      </c>
      <c r="D408" s="60" t="s">
        <v>85</v>
      </c>
      <c r="E408" s="60" t="s">
        <v>121</v>
      </c>
      <c r="F408" s="60" t="s">
        <v>87</v>
      </c>
      <c r="G408" s="60" t="s">
        <v>122</v>
      </c>
      <c r="H408" s="60" t="s">
        <v>277</v>
      </c>
      <c r="I408" s="60" t="s">
        <v>90</v>
      </c>
      <c r="J408" s="319" t="s">
        <v>92</v>
      </c>
      <c r="K408" s="323"/>
      <c r="L408" s="134" t="s">
        <v>93</v>
      </c>
      <c r="M408" s="60" t="s">
        <v>94</v>
      </c>
    </row>
    <row r="409" spans="1:13" ht="18" customHeight="1">
      <c r="A409" s="51"/>
      <c r="B409" s="42"/>
      <c r="C409" s="293" t="s">
        <v>509</v>
      </c>
      <c r="D409" s="262" t="s">
        <v>147</v>
      </c>
      <c r="E409" s="262" t="s">
        <v>139</v>
      </c>
      <c r="F409" s="250" t="s">
        <v>498</v>
      </c>
      <c r="G409" s="262" t="s">
        <v>148</v>
      </c>
      <c r="H409" s="250" t="s">
        <v>950</v>
      </c>
      <c r="I409" s="265" t="s">
        <v>149</v>
      </c>
      <c r="J409" s="63" t="s">
        <v>98</v>
      </c>
      <c r="K409" s="137" t="s">
        <v>334</v>
      </c>
      <c r="L409" s="135" t="s">
        <v>288</v>
      </c>
      <c r="M409" s="249" t="str">
        <f>IF(OR(L409="大",L410="大",L411="大",L412="大",L409="不明",L410="不明",L411="不明",L412="不明"),"大",IF(OR(L409="中",L410="中",L411="中",L412="中"),"中",IF(OR(L409="小",L410="小",L411="小",L412="小"),"小","無")))</f>
        <v>無</v>
      </c>
    </row>
    <row r="410" spans="1:13">
      <c r="A410" s="51"/>
      <c r="B410" s="42"/>
      <c r="C410" s="294"/>
      <c r="D410" s="263"/>
      <c r="E410" s="254"/>
      <c r="F410" s="251"/>
      <c r="G410" s="263"/>
      <c r="H410" s="251"/>
      <c r="I410" s="266"/>
      <c r="J410" s="63" t="s">
        <v>99</v>
      </c>
      <c r="K410" s="137" t="s">
        <v>334</v>
      </c>
      <c r="L410" s="135" t="s">
        <v>288</v>
      </c>
      <c r="M410" s="249"/>
    </row>
    <row r="411" spans="1:13">
      <c r="A411" s="51"/>
      <c r="B411" s="42"/>
      <c r="C411" s="294"/>
      <c r="D411" s="263"/>
      <c r="E411" s="254"/>
      <c r="F411" s="251"/>
      <c r="G411" s="263"/>
      <c r="H411" s="251"/>
      <c r="I411" s="266"/>
      <c r="J411" s="63" t="s">
        <v>111</v>
      </c>
      <c r="K411" s="137" t="s">
        <v>334</v>
      </c>
      <c r="L411" s="135" t="s">
        <v>288</v>
      </c>
      <c r="M411" s="249"/>
    </row>
    <row r="412" spans="1:13">
      <c r="A412" s="51"/>
      <c r="B412" s="42"/>
      <c r="C412" s="294"/>
      <c r="D412" s="263"/>
      <c r="E412" s="255"/>
      <c r="F412" s="252"/>
      <c r="G412" s="263"/>
      <c r="H412" s="251"/>
      <c r="I412" s="266"/>
      <c r="J412" s="63" t="s">
        <v>101</v>
      </c>
      <c r="K412" s="137" t="s">
        <v>334</v>
      </c>
      <c r="L412" s="135" t="s">
        <v>288</v>
      </c>
      <c r="M412" s="249"/>
    </row>
    <row r="413" spans="1:13" ht="18" customHeight="1">
      <c r="A413" s="51"/>
      <c r="B413" s="42"/>
      <c r="C413" s="293" t="s">
        <v>509</v>
      </c>
      <c r="D413" s="262" t="s">
        <v>147</v>
      </c>
      <c r="E413" s="262" t="s">
        <v>139</v>
      </c>
      <c r="F413" s="250" t="s">
        <v>498</v>
      </c>
      <c r="G413" s="262" t="s">
        <v>150</v>
      </c>
      <c r="H413" s="250" t="s">
        <v>951</v>
      </c>
      <c r="I413" s="265" t="s">
        <v>149</v>
      </c>
      <c r="J413" s="63" t="s">
        <v>98</v>
      </c>
      <c r="K413" s="137" t="s">
        <v>334</v>
      </c>
      <c r="L413" s="135" t="s">
        <v>288</v>
      </c>
      <c r="M413" s="249" t="str">
        <f>IF(OR(L413="大",L414="大",L415="大",L416="大",L413="不明",L414="不明",L415="不明",L416="不明"),"大",IF(OR(L413="中",L414="中",L415="中",L416="中"),"中",IF(OR(L413="小",L414="小",L415="小",L416="小"),"小","無")))</f>
        <v>無</v>
      </c>
    </row>
    <row r="414" spans="1:13">
      <c r="A414" s="51"/>
      <c r="B414" s="42"/>
      <c r="C414" s="294"/>
      <c r="D414" s="263"/>
      <c r="E414" s="254"/>
      <c r="F414" s="251"/>
      <c r="G414" s="263"/>
      <c r="H414" s="251"/>
      <c r="I414" s="266"/>
      <c r="J414" s="63" t="s">
        <v>99</v>
      </c>
      <c r="K414" s="137" t="s">
        <v>334</v>
      </c>
      <c r="L414" s="135" t="s">
        <v>288</v>
      </c>
      <c r="M414" s="249"/>
    </row>
    <row r="415" spans="1:13">
      <c r="A415" s="51"/>
      <c r="B415" s="42"/>
      <c r="C415" s="294"/>
      <c r="D415" s="263"/>
      <c r="E415" s="254"/>
      <c r="F415" s="251"/>
      <c r="G415" s="263"/>
      <c r="H415" s="251"/>
      <c r="I415" s="266"/>
      <c r="J415" s="63" t="s">
        <v>111</v>
      </c>
      <c r="K415" s="137" t="s">
        <v>334</v>
      </c>
      <c r="L415" s="135" t="s">
        <v>288</v>
      </c>
      <c r="M415" s="249"/>
    </row>
    <row r="416" spans="1:13">
      <c r="A416" s="51"/>
      <c r="B416" s="42"/>
      <c r="C416" s="294"/>
      <c r="D416" s="263"/>
      <c r="E416" s="255"/>
      <c r="F416" s="252"/>
      <c r="G416" s="263"/>
      <c r="H416" s="251"/>
      <c r="I416" s="266"/>
      <c r="J416" s="63" t="s">
        <v>101</v>
      </c>
      <c r="K416" s="137" t="s">
        <v>334</v>
      </c>
      <c r="L416" s="135" t="s">
        <v>288</v>
      </c>
      <c r="M416" s="249"/>
    </row>
    <row r="417" spans="1:13" ht="18" customHeight="1">
      <c r="A417" s="51"/>
      <c r="B417" s="42"/>
      <c r="C417" s="293" t="s">
        <v>509</v>
      </c>
      <c r="D417" s="262" t="s">
        <v>147</v>
      </c>
      <c r="E417" s="262" t="s">
        <v>139</v>
      </c>
      <c r="F417" s="250" t="s">
        <v>498</v>
      </c>
      <c r="G417" s="262" t="s">
        <v>151</v>
      </c>
      <c r="H417" s="250" t="s">
        <v>934</v>
      </c>
      <c r="I417" s="250" t="s">
        <v>513</v>
      </c>
      <c r="J417" s="63" t="s">
        <v>98</v>
      </c>
      <c r="K417" s="137" t="s">
        <v>334</v>
      </c>
      <c r="L417" s="135" t="s">
        <v>288</v>
      </c>
      <c r="M417" s="249" t="str">
        <f>IF(OR(L417="大",L418="大",L419="大",L420="大",L417="不明",L418="不明",L419="不明",L420="不明"),"大",IF(OR(L417="中",L418="中",L419="中",L420="中"),"中",IF(OR(L417="小",L418="小",L419="小",L420="小"),"小","無")))</f>
        <v>小</v>
      </c>
    </row>
    <row r="418" spans="1:13" ht="47.25">
      <c r="A418" s="51"/>
      <c r="B418" s="42"/>
      <c r="C418" s="294"/>
      <c r="D418" s="263"/>
      <c r="E418" s="254"/>
      <c r="F418" s="251"/>
      <c r="G418" s="263"/>
      <c r="H418" s="251"/>
      <c r="I418" s="251"/>
      <c r="J418" s="63" t="s">
        <v>99</v>
      </c>
      <c r="K418" s="137" t="s">
        <v>823</v>
      </c>
      <c r="L418" s="135" t="s">
        <v>314</v>
      </c>
      <c r="M418" s="249"/>
    </row>
    <row r="419" spans="1:13">
      <c r="A419" s="51"/>
      <c r="B419" s="42"/>
      <c r="C419" s="294"/>
      <c r="D419" s="263"/>
      <c r="E419" s="254"/>
      <c r="F419" s="251"/>
      <c r="G419" s="263"/>
      <c r="H419" s="251"/>
      <c r="I419" s="251"/>
      <c r="J419" s="63" t="s">
        <v>111</v>
      </c>
      <c r="K419" s="137" t="s">
        <v>334</v>
      </c>
      <c r="L419" s="135" t="s">
        <v>288</v>
      </c>
      <c r="M419" s="249"/>
    </row>
    <row r="420" spans="1:13">
      <c r="A420" s="51"/>
      <c r="B420" s="42"/>
      <c r="C420" s="294"/>
      <c r="D420" s="263"/>
      <c r="E420" s="255"/>
      <c r="F420" s="252"/>
      <c r="G420" s="263"/>
      <c r="H420" s="251"/>
      <c r="I420" s="251"/>
      <c r="J420" s="63" t="s">
        <v>101</v>
      </c>
      <c r="K420" s="137" t="s">
        <v>334</v>
      </c>
      <c r="L420" s="135" t="s">
        <v>288</v>
      </c>
      <c r="M420" s="249"/>
    </row>
    <row r="421" spans="1:13" ht="18" customHeight="1">
      <c r="A421" s="51"/>
      <c r="B421" s="42"/>
      <c r="C421" s="293" t="s">
        <v>509</v>
      </c>
      <c r="D421" s="262" t="s">
        <v>147</v>
      </c>
      <c r="E421" s="262" t="s">
        <v>139</v>
      </c>
      <c r="F421" s="250" t="s">
        <v>498</v>
      </c>
      <c r="G421" s="262" t="s">
        <v>151</v>
      </c>
      <c r="H421" s="250" t="s">
        <v>934</v>
      </c>
      <c r="I421" s="250" t="s">
        <v>503</v>
      </c>
      <c r="J421" s="63" t="s">
        <v>98</v>
      </c>
      <c r="K421" s="137" t="s">
        <v>334</v>
      </c>
      <c r="L421" s="135" t="s">
        <v>288</v>
      </c>
      <c r="M421" s="249" t="str">
        <f>IF(OR(L421="大",L422="大",L423="大",L424="大",L421="不明",L422="不明",L423="不明",L424="不明"),"大",IF(OR(L421="中",L422="中",L423="中",L424="中"),"中",IF(OR(L421="小",L422="小",L423="小",L424="小"),"小","無")))</f>
        <v>小</v>
      </c>
    </row>
    <row r="422" spans="1:13" ht="47.25">
      <c r="A422" s="51"/>
      <c r="B422" s="42"/>
      <c r="C422" s="294"/>
      <c r="D422" s="263"/>
      <c r="E422" s="254"/>
      <c r="F422" s="251"/>
      <c r="G422" s="263"/>
      <c r="H422" s="251"/>
      <c r="I422" s="251"/>
      <c r="J422" s="63" t="s">
        <v>99</v>
      </c>
      <c r="K422" s="137" t="s">
        <v>823</v>
      </c>
      <c r="L422" s="135" t="s">
        <v>314</v>
      </c>
      <c r="M422" s="249"/>
    </row>
    <row r="423" spans="1:13">
      <c r="A423" s="51"/>
      <c r="B423" s="42"/>
      <c r="C423" s="294"/>
      <c r="D423" s="263"/>
      <c r="E423" s="254"/>
      <c r="F423" s="251"/>
      <c r="G423" s="263"/>
      <c r="H423" s="251"/>
      <c r="I423" s="251"/>
      <c r="J423" s="63" t="s">
        <v>111</v>
      </c>
      <c r="K423" s="137" t="s">
        <v>334</v>
      </c>
      <c r="L423" s="135" t="s">
        <v>288</v>
      </c>
      <c r="M423" s="249"/>
    </row>
    <row r="424" spans="1:13">
      <c r="A424" s="51"/>
      <c r="B424" s="42"/>
      <c r="C424" s="295"/>
      <c r="D424" s="264"/>
      <c r="E424" s="255"/>
      <c r="F424" s="252"/>
      <c r="G424" s="264"/>
      <c r="H424" s="252"/>
      <c r="I424" s="252"/>
      <c r="J424" s="63" t="s">
        <v>101</v>
      </c>
      <c r="K424" s="137" t="s">
        <v>334</v>
      </c>
      <c r="L424" s="135" t="s">
        <v>288</v>
      </c>
      <c r="M424" s="249"/>
    </row>
    <row r="425" spans="1:13">
      <c r="A425" s="51"/>
      <c r="B425" s="42"/>
      <c r="D425" s="12"/>
      <c r="E425" s="12"/>
      <c r="G425" s="12"/>
      <c r="L425" s="47"/>
    </row>
    <row r="426" spans="1:13" ht="31.5">
      <c r="A426" s="51"/>
      <c r="B426" s="42"/>
      <c r="C426" s="60" t="s">
        <v>84</v>
      </c>
      <c r="D426" s="60" t="s">
        <v>85</v>
      </c>
      <c r="E426" s="60" t="s">
        <v>121</v>
      </c>
      <c r="F426" s="60" t="s">
        <v>87</v>
      </c>
      <c r="G426" s="60" t="s">
        <v>122</v>
      </c>
      <c r="H426" s="60" t="s">
        <v>277</v>
      </c>
      <c r="I426" s="60" t="s">
        <v>90</v>
      </c>
      <c r="J426" s="319" t="s">
        <v>92</v>
      </c>
      <c r="K426" s="323"/>
      <c r="L426" s="134" t="s">
        <v>93</v>
      </c>
      <c r="M426" s="60" t="s">
        <v>94</v>
      </c>
    </row>
    <row r="427" spans="1:13" ht="18" customHeight="1">
      <c r="A427" s="51"/>
      <c r="B427" s="42"/>
      <c r="C427" s="293" t="s">
        <v>509</v>
      </c>
      <c r="D427" s="262" t="s">
        <v>152</v>
      </c>
      <c r="E427" s="262" t="s">
        <v>153</v>
      </c>
      <c r="F427" s="250" t="s">
        <v>498</v>
      </c>
      <c r="G427" s="262" t="s">
        <v>154</v>
      </c>
      <c r="H427" s="250" t="s">
        <v>950</v>
      </c>
      <c r="I427" s="265" t="s">
        <v>870</v>
      </c>
      <c r="J427" s="63" t="s">
        <v>98</v>
      </c>
      <c r="K427" s="137" t="s">
        <v>334</v>
      </c>
      <c r="L427" s="135" t="s">
        <v>288</v>
      </c>
      <c r="M427" s="249" t="str">
        <f>IF(OR(L427="大",L428="大",L429="大",L430="大",L427="不明",L428="不明",L429="不明",L430="不明"),"大",IF(OR(L427="中",L428="中",L429="中",L430="中"),"中",IF(OR(L427="小",L428="小",L429="小",L430="小"),"小","無")))</f>
        <v>中</v>
      </c>
    </row>
    <row r="428" spans="1:13" ht="63">
      <c r="A428" s="51"/>
      <c r="B428" s="42"/>
      <c r="C428" s="294"/>
      <c r="D428" s="263"/>
      <c r="E428" s="254"/>
      <c r="F428" s="251"/>
      <c r="G428" s="263"/>
      <c r="H428" s="251"/>
      <c r="I428" s="266"/>
      <c r="J428" s="63" t="s">
        <v>99</v>
      </c>
      <c r="K428" s="137" t="s">
        <v>830</v>
      </c>
      <c r="L428" s="135" t="s">
        <v>291</v>
      </c>
      <c r="M428" s="249"/>
    </row>
    <row r="429" spans="1:13" ht="31.5">
      <c r="A429" s="51"/>
      <c r="B429" s="42"/>
      <c r="C429" s="294"/>
      <c r="D429" s="263"/>
      <c r="E429" s="254"/>
      <c r="F429" s="251"/>
      <c r="G429" s="263"/>
      <c r="H429" s="251"/>
      <c r="I429" s="266"/>
      <c r="J429" s="63" t="s">
        <v>111</v>
      </c>
      <c r="K429" s="137" t="s">
        <v>924</v>
      </c>
      <c r="L429" s="135" t="s">
        <v>291</v>
      </c>
      <c r="M429" s="249"/>
    </row>
    <row r="430" spans="1:13">
      <c r="A430" s="51"/>
      <c r="B430" s="42"/>
      <c r="C430" s="294"/>
      <c r="D430" s="263"/>
      <c r="E430" s="255"/>
      <c r="F430" s="252"/>
      <c r="G430" s="263"/>
      <c r="H430" s="251"/>
      <c r="I430" s="266"/>
      <c r="J430" s="63" t="s">
        <v>101</v>
      </c>
      <c r="K430" s="137" t="s">
        <v>334</v>
      </c>
      <c r="L430" s="135" t="s">
        <v>288</v>
      </c>
      <c r="M430" s="249"/>
    </row>
    <row r="431" spans="1:13" ht="18" customHeight="1">
      <c r="A431" s="51"/>
      <c r="B431" s="42"/>
      <c r="C431" s="293" t="s">
        <v>509</v>
      </c>
      <c r="D431" s="262" t="s">
        <v>152</v>
      </c>
      <c r="E431" s="262" t="s">
        <v>153</v>
      </c>
      <c r="F431" s="250" t="s">
        <v>498</v>
      </c>
      <c r="G431" s="262" t="s">
        <v>154</v>
      </c>
      <c r="H431" s="250" t="s">
        <v>951</v>
      </c>
      <c r="I431" s="265" t="s">
        <v>870</v>
      </c>
      <c r="J431" s="63" t="s">
        <v>98</v>
      </c>
      <c r="K431" s="137" t="s">
        <v>334</v>
      </c>
      <c r="L431" s="135"/>
      <c r="M431" s="249" t="str">
        <f>IF(OR(L431="大",L432="大",L433="大",L434="大",L431="不明",L432="不明",L433="不明",L434="不明"),"大",IF(OR(L431="中",L432="中",L433="中",L434="中"),"中",IF(OR(L431="小",L432="小",L433="小",L434="小"),"小","無")))</f>
        <v>中</v>
      </c>
    </row>
    <row r="432" spans="1:13" ht="63">
      <c r="A432" s="51"/>
      <c r="B432" s="42"/>
      <c r="C432" s="294"/>
      <c r="D432" s="263"/>
      <c r="E432" s="254"/>
      <c r="F432" s="251"/>
      <c r="G432" s="263"/>
      <c r="H432" s="251"/>
      <c r="I432" s="266"/>
      <c r="J432" s="63" t="s">
        <v>99</v>
      </c>
      <c r="K432" s="137" t="s">
        <v>831</v>
      </c>
      <c r="L432" s="135" t="s">
        <v>291</v>
      </c>
      <c r="M432" s="249"/>
    </row>
    <row r="433" spans="1:13" ht="31.5">
      <c r="A433" s="51"/>
      <c r="B433" s="42"/>
      <c r="C433" s="294"/>
      <c r="D433" s="263"/>
      <c r="E433" s="254"/>
      <c r="F433" s="251"/>
      <c r="G433" s="263"/>
      <c r="H433" s="251"/>
      <c r="I433" s="266"/>
      <c r="J433" s="63" t="s">
        <v>111</v>
      </c>
      <c r="K433" s="137" t="s">
        <v>925</v>
      </c>
      <c r="L433" s="135" t="s">
        <v>291</v>
      </c>
      <c r="M433" s="249"/>
    </row>
    <row r="434" spans="1:13">
      <c r="A434" s="51"/>
      <c r="B434" s="42"/>
      <c r="C434" s="294"/>
      <c r="D434" s="263"/>
      <c r="E434" s="255"/>
      <c r="F434" s="252"/>
      <c r="G434" s="263"/>
      <c r="H434" s="251"/>
      <c r="I434" s="266"/>
      <c r="J434" s="63" t="s">
        <v>101</v>
      </c>
      <c r="K434" s="137" t="s">
        <v>334</v>
      </c>
      <c r="L434" s="135" t="s">
        <v>291</v>
      </c>
      <c r="M434" s="249"/>
    </row>
    <row r="435" spans="1:13" ht="18" customHeight="1">
      <c r="A435" s="51"/>
      <c r="B435" s="42"/>
      <c r="C435" s="293" t="s">
        <v>509</v>
      </c>
      <c r="D435" s="262" t="s">
        <v>152</v>
      </c>
      <c r="E435" s="262" t="s">
        <v>153</v>
      </c>
      <c r="F435" s="250" t="s">
        <v>498</v>
      </c>
      <c r="G435" s="262" t="s">
        <v>154</v>
      </c>
      <c r="H435" s="250" t="s">
        <v>514</v>
      </c>
      <c r="I435" s="265" t="s">
        <v>752</v>
      </c>
      <c r="J435" s="63" t="s">
        <v>98</v>
      </c>
      <c r="K435" s="137" t="s">
        <v>334</v>
      </c>
      <c r="L435" s="135"/>
      <c r="M435" s="308" t="str">
        <f>IF(OR(L435="大",L436="大",L437="大",L438="大",L435="不明",L436="不明",L437="不明",L438="不明"),"大",IF(OR(L435="中",L436="中",L437="中",L438="中"),"中",IF(OR(L435="小",L436="小",L437="小",L438="小"),"小","無")))</f>
        <v>中</v>
      </c>
    </row>
    <row r="436" spans="1:13" ht="63">
      <c r="A436" s="51"/>
      <c r="B436" s="42"/>
      <c r="C436" s="294"/>
      <c r="D436" s="263"/>
      <c r="E436" s="254"/>
      <c r="F436" s="251"/>
      <c r="G436" s="263"/>
      <c r="H436" s="251"/>
      <c r="I436" s="266"/>
      <c r="J436" s="63" t="s">
        <v>99</v>
      </c>
      <c r="K436" s="137" t="s">
        <v>830</v>
      </c>
      <c r="L436" s="135" t="s">
        <v>291</v>
      </c>
      <c r="M436" s="353"/>
    </row>
    <row r="437" spans="1:13" ht="63">
      <c r="A437" s="51"/>
      <c r="B437" s="42"/>
      <c r="C437" s="294"/>
      <c r="D437" s="263"/>
      <c r="E437" s="254"/>
      <c r="F437" s="251"/>
      <c r="G437" s="263"/>
      <c r="H437" s="251"/>
      <c r="I437" s="266"/>
      <c r="J437" s="63" t="s">
        <v>111</v>
      </c>
      <c r="K437" s="137" t="s">
        <v>832</v>
      </c>
      <c r="L437" s="135" t="s">
        <v>291</v>
      </c>
      <c r="M437" s="353"/>
    </row>
    <row r="438" spans="1:13">
      <c r="A438" s="51"/>
      <c r="B438" s="42"/>
      <c r="C438" s="294"/>
      <c r="D438" s="263"/>
      <c r="E438" s="255"/>
      <c r="F438" s="252"/>
      <c r="G438" s="263"/>
      <c r="H438" s="251"/>
      <c r="I438" s="266"/>
      <c r="J438" s="63" t="s">
        <v>101</v>
      </c>
      <c r="K438" s="137" t="s">
        <v>334</v>
      </c>
      <c r="L438" s="135"/>
      <c r="M438" s="354"/>
    </row>
    <row r="439" spans="1:13" ht="18.75" customHeight="1">
      <c r="A439" s="51"/>
      <c r="B439" s="42"/>
      <c r="C439" s="293" t="s">
        <v>509</v>
      </c>
      <c r="D439" s="262" t="s">
        <v>152</v>
      </c>
      <c r="E439" s="262" t="s">
        <v>153</v>
      </c>
      <c r="F439" s="250" t="s">
        <v>498</v>
      </c>
      <c r="G439" s="262" t="s">
        <v>154</v>
      </c>
      <c r="H439" s="250" t="s">
        <v>952</v>
      </c>
      <c r="I439" s="290" t="s">
        <v>515</v>
      </c>
      <c r="J439" s="63" t="s">
        <v>98</v>
      </c>
      <c r="K439" s="137" t="s">
        <v>334</v>
      </c>
      <c r="L439" s="135" t="s">
        <v>288</v>
      </c>
      <c r="M439" s="249" t="str">
        <f>IF(OR(L439="大",L440="大",L441="大",L442="大",L439="不明",L440="不明",L441="不明",L442="不明"),"大",IF(OR(L439="中",L440="中",L441="中",L442="中"),"中",IF(OR(L439="小",L440="小",L441="小",L442="小"),"小","無")))</f>
        <v>小</v>
      </c>
    </row>
    <row r="440" spans="1:13" ht="47.25">
      <c r="A440" s="51"/>
      <c r="B440" s="42"/>
      <c r="C440" s="294"/>
      <c r="D440" s="263"/>
      <c r="E440" s="254"/>
      <c r="F440" s="251"/>
      <c r="G440" s="263"/>
      <c r="H440" s="251"/>
      <c r="I440" s="291"/>
      <c r="J440" s="63" t="s">
        <v>99</v>
      </c>
      <c r="K440" s="137" t="s">
        <v>823</v>
      </c>
      <c r="L440" s="135" t="s">
        <v>314</v>
      </c>
      <c r="M440" s="249"/>
    </row>
    <row r="441" spans="1:13">
      <c r="A441" s="51"/>
      <c r="B441" s="42"/>
      <c r="C441" s="294"/>
      <c r="D441" s="263"/>
      <c r="E441" s="254"/>
      <c r="F441" s="251"/>
      <c r="G441" s="263"/>
      <c r="H441" s="251"/>
      <c r="I441" s="291"/>
      <c r="J441" s="63" t="s">
        <v>111</v>
      </c>
      <c r="K441" s="137" t="s">
        <v>334</v>
      </c>
      <c r="L441" s="135" t="s">
        <v>288</v>
      </c>
      <c r="M441" s="249"/>
    </row>
    <row r="442" spans="1:13">
      <c r="A442" s="51"/>
      <c r="B442" s="42"/>
      <c r="C442" s="294"/>
      <c r="D442" s="263"/>
      <c r="E442" s="255"/>
      <c r="F442" s="252"/>
      <c r="G442" s="263"/>
      <c r="H442" s="251"/>
      <c r="I442" s="291"/>
      <c r="J442" s="63" t="s">
        <v>101</v>
      </c>
      <c r="K442" s="137" t="s">
        <v>334</v>
      </c>
      <c r="L442" s="135" t="s">
        <v>288</v>
      </c>
      <c r="M442" s="249"/>
    </row>
    <row r="443" spans="1:13" ht="18.75" customHeight="1">
      <c r="A443" s="51"/>
      <c r="B443" s="42"/>
      <c r="C443" s="293" t="s">
        <v>509</v>
      </c>
      <c r="D443" s="262" t="s">
        <v>152</v>
      </c>
      <c r="E443" s="262" t="s">
        <v>153</v>
      </c>
      <c r="F443" s="250" t="s">
        <v>498</v>
      </c>
      <c r="G443" s="262" t="s">
        <v>154</v>
      </c>
      <c r="H443" s="250" t="s">
        <v>952</v>
      </c>
      <c r="I443" s="290" t="s">
        <v>516</v>
      </c>
      <c r="J443" s="63" t="s">
        <v>98</v>
      </c>
      <c r="K443" s="137" t="s">
        <v>334</v>
      </c>
      <c r="L443" s="135" t="s">
        <v>288</v>
      </c>
      <c r="M443" s="249" t="str">
        <f>IF(OR(L443="大",L444="大",L445="大",L446="大",L443="不明",L444="不明",L445="不明",L446="不明"),"大",IF(OR(L443="中",L444="中",L445="中",L446="中"),"中",IF(OR(L443="小",L444="小",L445="小",L446="小"),"小","無")))</f>
        <v>小</v>
      </c>
    </row>
    <row r="444" spans="1:13" ht="47.25">
      <c r="A444" s="51"/>
      <c r="B444" s="42"/>
      <c r="C444" s="294"/>
      <c r="D444" s="263"/>
      <c r="E444" s="254"/>
      <c r="F444" s="251"/>
      <c r="G444" s="263"/>
      <c r="H444" s="251"/>
      <c r="I444" s="291"/>
      <c r="J444" s="63" t="s">
        <v>99</v>
      </c>
      <c r="K444" s="137" t="s">
        <v>823</v>
      </c>
      <c r="L444" s="133" t="s">
        <v>314</v>
      </c>
      <c r="M444" s="325"/>
    </row>
    <row r="445" spans="1:13">
      <c r="A445" s="51"/>
      <c r="B445" s="42"/>
      <c r="C445" s="294"/>
      <c r="D445" s="263"/>
      <c r="E445" s="254"/>
      <c r="F445" s="251"/>
      <c r="G445" s="263"/>
      <c r="H445" s="251"/>
      <c r="I445" s="291"/>
      <c r="J445" s="63" t="s">
        <v>111</v>
      </c>
      <c r="K445" s="137" t="s">
        <v>334</v>
      </c>
      <c r="L445" s="133" t="s">
        <v>288</v>
      </c>
      <c r="M445" s="325"/>
    </row>
    <row r="446" spans="1:13">
      <c r="A446" s="51"/>
      <c r="B446" s="42"/>
      <c r="C446" s="295"/>
      <c r="D446" s="264"/>
      <c r="E446" s="255"/>
      <c r="F446" s="252"/>
      <c r="G446" s="264"/>
      <c r="H446" s="252"/>
      <c r="I446" s="292"/>
      <c r="J446" s="63" t="s">
        <v>101</v>
      </c>
      <c r="K446" s="137" t="s">
        <v>334</v>
      </c>
      <c r="L446" s="133" t="s">
        <v>288</v>
      </c>
      <c r="M446" s="325"/>
    </row>
    <row r="447" spans="1:13">
      <c r="A447" s="51"/>
      <c r="B447" s="42"/>
      <c r="D447" s="12"/>
      <c r="E447" s="12"/>
      <c r="G447" s="12"/>
      <c r="L447" s="47"/>
    </row>
    <row r="448" spans="1:13" ht="31.5">
      <c r="A448" s="51"/>
      <c r="B448" s="42"/>
      <c r="C448" s="60" t="s">
        <v>84</v>
      </c>
      <c r="D448" s="60" t="s">
        <v>85</v>
      </c>
      <c r="E448" s="60" t="s">
        <v>121</v>
      </c>
      <c r="F448" s="60" t="s">
        <v>87</v>
      </c>
      <c r="G448" s="60" t="s">
        <v>122</v>
      </c>
      <c r="H448" s="60" t="s">
        <v>277</v>
      </c>
      <c r="I448" s="60" t="s">
        <v>90</v>
      </c>
      <c r="J448" s="319" t="s">
        <v>92</v>
      </c>
      <c r="K448" s="323"/>
      <c r="L448" s="134" t="s">
        <v>93</v>
      </c>
      <c r="M448" s="60" t="s">
        <v>94</v>
      </c>
    </row>
    <row r="449" spans="1:13">
      <c r="A449" s="51"/>
      <c r="B449" s="42"/>
      <c r="C449" s="293" t="s">
        <v>509</v>
      </c>
      <c r="D449" s="262" t="s">
        <v>152</v>
      </c>
      <c r="E449" s="262" t="s">
        <v>139</v>
      </c>
      <c r="F449" s="250" t="s">
        <v>498</v>
      </c>
      <c r="G449" s="262" t="s">
        <v>155</v>
      </c>
      <c r="H449" s="250" t="s">
        <v>511</v>
      </c>
      <c r="I449" s="265" t="s">
        <v>156</v>
      </c>
      <c r="J449" s="63" t="s">
        <v>98</v>
      </c>
      <c r="K449" s="137" t="s">
        <v>334</v>
      </c>
      <c r="L449" s="135" t="s">
        <v>288</v>
      </c>
      <c r="M449" s="249" t="str">
        <f>IF(OR(L449="大",L450="大",L451="大",L452="大",L449="不明",L450="不明",L451="不明",L452="不明"),"大",IF(OR(L449="中",L450="中",L451="中",L452="中"),"中",IF(OR(L449="小",L450="小",L451="小",L452="小"),"小","無")))</f>
        <v>中</v>
      </c>
    </row>
    <row r="450" spans="1:13" ht="63">
      <c r="A450" s="51"/>
      <c r="B450" s="42"/>
      <c r="C450" s="294"/>
      <c r="D450" s="263"/>
      <c r="E450" s="254"/>
      <c r="F450" s="251"/>
      <c r="G450" s="263"/>
      <c r="H450" s="251"/>
      <c r="I450" s="266"/>
      <c r="J450" s="63" t="s">
        <v>99</v>
      </c>
      <c r="K450" s="137" t="s">
        <v>833</v>
      </c>
      <c r="L450" s="135" t="s">
        <v>291</v>
      </c>
      <c r="M450" s="249"/>
    </row>
    <row r="451" spans="1:13" ht="66.599999999999994" customHeight="1">
      <c r="A451" s="51"/>
      <c r="B451" s="42"/>
      <c r="C451" s="294"/>
      <c r="D451" s="263"/>
      <c r="E451" s="254"/>
      <c r="F451" s="251"/>
      <c r="G451" s="263"/>
      <c r="H451" s="251"/>
      <c r="I451" s="266"/>
      <c r="J451" s="63" t="s">
        <v>111</v>
      </c>
      <c r="K451" s="137" t="s">
        <v>834</v>
      </c>
      <c r="L451" s="135" t="s">
        <v>291</v>
      </c>
      <c r="M451" s="249"/>
    </row>
    <row r="452" spans="1:13">
      <c r="A452" s="51"/>
      <c r="B452" s="42"/>
      <c r="C452" s="294"/>
      <c r="D452" s="263"/>
      <c r="E452" s="255"/>
      <c r="F452" s="252"/>
      <c r="G452" s="263"/>
      <c r="H452" s="251"/>
      <c r="I452" s="266"/>
      <c r="J452" s="63" t="s">
        <v>101</v>
      </c>
      <c r="K452" s="137" t="s">
        <v>334</v>
      </c>
      <c r="L452" s="135" t="s">
        <v>288</v>
      </c>
      <c r="M452" s="249"/>
    </row>
    <row r="453" spans="1:13">
      <c r="A453" s="51"/>
      <c r="B453" s="42"/>
      <c r="C453" s="293" t="s">
        <v>509</v>
      </c>
      <c r="D453" s="262" t="s">
        <v>152</v>
      </c>
      <c r="E453" s="262" t="s">
        <v>139</v>
      </c>
      <c r="F453" s="250" t="s">
        <v>498</v>
      </c>
      <c r="G453" s="262" t="s">
        <v>155</v>
      </c>
      <c r="H453" s="250" t="s">
        <v>952</v>
      </c>
      <c r="I453" s="296" t="s">
        <v>157</v>
      </c>
      <c r="J453" s="63" t="s">
        <v>98</v>
      </c>
      <c r="K453" s="137" t="s">
        <v>334</v>
      </c>
      <c r="L453" s="135" t="s">
        <v>288</v>
      </c>
      <c r="M453" s="249" t="str">
        <f>IF(OR(L453="大",L454="大",L455="大",L456="大",L453="不明",L454="不明",L455="不明",L456="不明"),"大",IF(OR(L453="中",L454="中",L455="中",L456="中"),"中",IF(OR(L453="小",L454="小",L455="小",L456="小"),"小","無")))</f>
        <v>中</v>
      </c>
    </row>
    <row r="454" spans="1:13" ht="47.25">
      <c r="A454" s="51"/>
      <c r="B454" s="42"/>
      <c r="C454" s="294"/>
      <c r="D454" s="263"/>
      <c r="E454" s="254"/>
      <c r="F454" s="251"/>
      <c r="G454" s="263"/>
      <c r="H454" s="251"/>
      <c r="I454" s="297"/>
      <c r="J454" s="63" t="s">
        <v>99</v>
      </c>
      <c r="K454" s="137" t="s">
        <v>835</v>
      </c>
      <c r="L454" s="135" t="s">
        <v>314</v>
      </c>
      <c r="M454" s="249"/>
    </row>
    <row r="455" spans="1:13" ht="47.25">
      <c r="A455" s="51"/>
      <c r="B455" s="42"/>
      <c r="C455" s="294"/>
      <c r="D455" s="263"/>
      <c r="E455" s="254"/>
      <c r="F455" s="251"/>
      <c r="G455" s="263"/>
      <c r="H455" s="251"/>
      <c r="I455" s="297"/>
      <c r="J455" s="63" t="s">
        <v>111</v>
      </c>
      <c r="K455" s="137" t="s">
        <v>836</v>
      </c>
      <c r="L455" s="135" t="s">
        <v>291</v>
      </c>
      <c r="M455" s="249"/>
    </row>
    <row r="456" spans="1:13">
      <c r="A456" s="51"/>
      <c r="B456" s="42"/>
      <c r="C456" s="295"/>
      <c r="D456" s="264"/>
      <c r="E456" s="255"/>
      <c r="F456" s="252"/>
      <c r="G456" s="264"/>
      <c r="H456" s="252"/>
      <c r="I456" s="298"/>
      <c r="J456" s="63" t="s">
        <v>101</v>
      </c>
      <c r="K456" s="137" t="s">
        <v>334</v>
      </c>
      <c r="L456" s="135" t="s">
        <v>288</v>
      </c>
      <c r="M456" s="249"/>
    </row>
    <row r="457" spans="1:13">
      <c r="D457" s="12"/>
      <c r="E457" s="12"/>
      <c r="G457" s="12"/>
      <c r="L457" s="41"/>
      <c r="M457" s="41"/>
    </row>
    <row r="458" spans="1:13">
      <c r="D458" s="12"/>
      <c r="E458" s="12"/>
      <c r="G458" s="12"/>
      <c r="L458" s="138" t="s">
        <v>102</v>
      </c>
      <c r="M458" s="106" t="str">
        <f>IF(OR(M409="大",M413="大",M417="大",M421="大",M427="大",M431="大",M435="大",M439="大",M443="大",M449="大",M453="大"),"大",IF(OR(M409="中",M413="中",M417="中",M421="中",M427="中",M431="中",M435="中",M439="中",M443="中",M449="中",M453="中"),"中",IF(OR(M409="小",M413="小",M417="小",M421="小",M427="小",M431="小",M435="小",M439="小",M443="小",M449="小",M453="小"),"小","無")))</f>
        <v>中</v>
      </c>
    </row>
    <row r="459" spans="1:13">
      <c r="C459" s="10" t="s">
        <v>454</v>
      </c>
      <c r="D459" s="12"/>
      <c r="E459" s="12"/>
      <c r="G459" s="12"/>
    </row>
    <row r="460" spans="1:13">
      <c r="C460" s="10"/>
      <c r="D460" s="12"/>
      <c r="E460" s="12"/>
      <c r="G460" s="12"/>
    </row>
    <row r="461" spans="1:13" ht="19.5">
      <c r="A461" s="51"/>
      <c r="B461" s="52" t="s">
        <v>714</v>
      </c>
      <c r="C461" s="51"/>
      <c r="D461" s="53"/>
      <c r="E461" s="12"/>
      <c r="G461" s="12"/>
    </row>
    <row r="462" spans="1:13">
      <c r="A462" s="51"/>
      <c r="G462" s="12"/>
      <c r="L462" s="18"/>
    </row>
    <row r="463" spans="1:13" ht="16.5">
      <c r="A463" s="51"/>
      <c r="B463" s="42"/>
      <c r="C463" s="54" t="s">
        <v>455</v>
      </c>
      <c r="G463" s="12"/>
      <c r="L463" s="18"/>
    </row>
    <row r="464" spans="1:13">
      <c r="A464" s="51"/>
      <c r="B464" s="42"/>
      <c r="G464" s="12"/>
      <c r="L464" s="47"/>
    </row>
    <row r="465" spans="1:13" ht="31.5">
      <c r="A465" s="51"/>
      <c r="B465" s="42"/>
      <c r="C465" s="60" t="s">
        <v>84</v>
      </c>
      <c r="D465" s="60" t="s">
        <v>85</v>
      </c>
      <c r="E465" s="60" t="s">
        <v>121</v>
      </c>
      <c r="F465" s="60" t="s">
        <v>87</v>
      </c>
      <c r="G465" s="60" t="s">
        <v>122</v>
      </c>
      <c r="H465" s="60" t="s">
        <v>277</v>
      </c>
      <c r="I465" s="60" t="s">
        <v>90</v>
      </c>
      <c r="J465" s="319" t="s">
        <v>92</v>
      </c>
      <c r="K465" s="323"/>
      <c r="L465" s="134" t="s">
        <v>93</v>
      </c>
      <c r="M465" s="60" t="s">
        <v>94</v>
      </c>
    </row>
    <row r="466" spans="1:13">
      <c r="A466" s="51"/>
      <c r="B466" s="42"/>
      <c r="C466" s="370" t="s">
        <v>715</v>
      </c>
      <c r="D466" s="372" t="s">
        <v>123</v>
      </c>
      <c r="E466" s="262" t="s">
        <v>124</v>
      </c>
      <c r="F466" s="250" t="s">
        <v>716</v>
      </c>
      <c r="G466" s="290" t="s">
        <v>717</v>
      </c>
      <c r="H466" s="250" t="s">
        <v>718</v>
      </c>
      <c r="I466" s="265" t="s">
        <v>125</v>
      </c>
      <c r="J466" s="63" t="s">
        <v>98</v>
      </c>
      <c r="K466" s="136" t="s">
        <v>334</v>
      </c>
      <c r="L466" s="135" t="s">
        <v>288</v>
      </c>
      <c r="M466" s="249" t="str">
        <f>IF(OR(L466="大",L467="大",L468="大",L469="大",L466="不明",L467="不明",L468="不明",L469="不明"),"大",IF(OR(L466="中",L467="中",L468="中",L469="中"),"中",IF(OR(L466="小",L467="小",L468="小",L469="小"),"小","無")))</f>
        <v>大</v>
      </c>
    </row>
    <row r="467" spans="1:13" ht="47.25">
      <c r="A467" s="51"/>
      <c r="B467" s="42"/>
      <c r="C467" s="371"/>
      <c r="D467" s="373"/>
      <c r="E467" s="254"/>
      <c r="F467" s="251"/>
      <c r="G467" s="291"/>
      <c r="H467" s="251"/>
      <c r="I467" s="266"/>
      <c r="J467" s="63" t="s">
        <v>99</v>
      </c>
      <c r="K467" s="137" t="s">
        <v>837</v>
      </c>
      <c r="L467" s="135" t="s">
        <v>291</v>
      </c>
      <c r="M467" s="249"/>
    </row>
    <row r="468" spans="1:13" ht="63">
      <c r="A468" s="51"/>
      <c r="B468" s="42"/>
      <c r="C468" s="371"/>
      <c r="D468" s="373"/>
      <c r="E468" s="254"/>
      <c r="F468" s="251"/>
      <c r="G468" s="291"/>
      <c r="H468" s="251"/>
      <c r="I468" s="266"/>
      <c r="J468" s="63" t="s">
        <v>100</v>
      </c>
      <c r="K468" s="137" t="s">
        <v>838</v>
      </c>
      <c r="L468" s="135" t="s">
        <v>339</v>
      </c>
      <c r="M468" s="249"/>
    </row>
    <row r="469" spans="1:13">
      <c r="A469" s="51"/>
      <c r="B469" s="42"/>
      <c r="C469" s="371"/>
      <c r="D469" s="373"/>
      <c r="E469" s="255"/>
      <c r="F469" s="252"/>
      <c r="G469" s="291"/>
      <c r="H469" s="251"/>
      <c r="I469" s="266"/>
      <c r="J469" s="63" t="s">
        <v>101</v>
      </c>
      <c r="K469" s="137" t="s">
        <v>334</v>
      </c>
      <c r="L469" s="135" t="s">
        <v>288</v>
      </c>
      <c r="M469" s="249"/>
    </row>
    <row r="470" spans="1:13" ht="15" customHeight="1">
      <c r="A470" s="51"/>
      <c r="B470" s="42"/>
      <c r="C470" s="370" t="s">
        <v>715</v>
      </c>
      <c r="D470" s="372" t="s">
        <v>123</v>
      </c>
      <c r="E470" s="262" t="s">
        <v>124</v>
      </c>
      <c r="F470" s="250" t="s">
        <v>716</v>
      </c>
      <c r="G470" s="290" t="s">
        <v>717</v>
      </c>
      <c r="H470" s="250" t="s">
        <v>334</v>
      </c>
      <c r="I470" s="265" t="s">
        <v>126</v>
      </c>
      <c r="J470" s="63" t="s">
        <v>98</v>
      </c>
      <c r="K470" s="137" t="s">
        <v>334</v>
      </c>
      <c r="L470" s="135" t="s">
        <v>288</v>
      </c>
      <c r="M470" s="249" t="str">
        <f>IF(OR(L470="大",L471="大",L472="大",L473="大",L470="不明",L471="不明",L472="不明",L473="不明"),"大",IF(OR(L470="中",L471="中",L472="中",L473="中"),"中",IF(OR(L470="小",L471="小",L472="小",L473="小"),"小","無")))</f>
        <v>無</v>
      </c>
    </row>
    <row r="471" spans="1:13">
      <c r="A471" s="51"/>
      <c r="B471" s="42"/>
      <c r="C471" s="371"/>
      <c r="D471" s="373"/>
      <c r="E471" s="254"/>
      <c r="F471" s="251"/>
      <c r="G471" s="291"/>
      <c r="H471" s="251"/>
      <c r="I471" s="266"/>
      <c r="J471" s="63" t="s">
        <v>99</v>
      </c>
      <c r="K471" s="137" t="s">
        <v>334</v>
      </c>
      <c r="L471" s="135" t="s">
        <v>288</v>
      </c>
      <c r="M471" s="249"/>
    </row>
    <row r="472" spans="1:13">
      <c r="A472" s="51"/>
      <c r="B472" s="42"/>
      <c r="C472" s="371"/>
      <c r="D472" s="373"/>
      <c r="E472" s="254"/>
      <c r="F472" s="251"/>
      <c r="G472" s="291"/>
      <c r="H472" s="251"/>
      <c r="I472" s="266"/>
      <c r="J472" s="63" t="s">
        <v>100</v>
      </c>
      <c r="K472" s="137" t="s">
        <v>334</v>
      </c>
      <c r="L472" s="135" t="s">
        <v>288</v>
      </c>
      <c r="M472" s="249"/>
    </row>
    <row r="473" spans="1:13">
      <c r="A473" s="51"/>
      <c r="B473" s="42"/>
      <c r="C473" s="371"/>
      <c r="D473" s="373"/>
      <c r="E473" s="255"/>
      <c r="F473" s="252"/>
      <c r="G473" s="291"/>
      <c r="H473" s="251"/>
      <c r="I473" s="266"/>
      <c r="J473" s="63" t="s">
        <v>101</v>
      </c>
      <c r="K473" s="137" t="s">
        <v>334</v>
      </c>
      <c r="L473" s="135" t="s">
        <v>288</v>
      </c>
      <c r="M473" s="249"/>
    </row>
    <row r="474" spans="1:13" ht="15" customHeight="1">
      <c r="A474" s="51"/>
      <c r="B474" s="42"/>
      <c r="C474" s="370" t="s">
        <v>715</v>
      </c>
      <c r="D474" s="372" t="s">
        <v>123</v>
      </c>
      <c r="E474" s="262" t="s">
        <v>124</v>
      </c>
      <c r="F474" s="250" t="s">
        <v>716</v>
      </c>
      <c r="G474" s="290" t="s">
        <v>717</v>
      </c>
      <c r="H474" s="250" t="s">
        <v>911</v>
      </c>
      <c r="I474" s="265" t="s">
        <v>126</v>
      </c>
      <c r="J474" s="63" t="s">
        <v>98</v>
      </c>
      <c r="K474" s="137" t="s">
        <v>334</v>
      </c>
      <c r="L474" s="135" t="s">
        <v>288</v>
      </c>
      <c r="M474" s="249" t="str">
        <f>IF(OR(L474="大",L475="大",L476="大",L477="大",L474="不明",L475="不明",L476="不明",L477="不明"),"大",IF(OR(L474="中",L475="中",L476="中",L477="中"),"中",IF(OR(L474="小",L475="小",L476="小",L477="小"),"小","無")))</f>
        <v>大</v>
      </c>
    </row>
    <row r="475" spans="1:13" ht="63">
      <c r="A475" s="51"/>
      <c r="B475" s="42"/>
      <c r="C475" s="371"/>
      <c r="D475" s="373"/>
      <c r="E475" s="254"/>
      <c r="F475" s="251"/>
      <c r="G475" s="291"/>
      <c r="H475" s="251"/>
      <c r="I475" s="266"/>
      <c r="J475" s="63" t="s">
        <v>99</v>
      </c>
      <c r="K475" s="137" t="s">
        <v>839</v>
      </c>
      <c r="L475" s="135" t="s">
        <v>339</v>
      </c>
      <c r="M475" s="249"/>
    </row>
    <row r="476" spans="1:13" ht="78.75">
      <c r="A476" s="51"/>
      <c r="B476" s="42"/>
      <c r="C476" s="371"/>
      <c r="D476" s="373"/>
      <c r="E476" s="254"/>
      <c r="F476" s="251"/>
      <c r="G476" s="291"/>
      <c r="H476" s="251"/>
      <c r="I476" s="266"/>
      <c r="J476" s="63" t="s">
        <v>100</v>
      </c>
      <c r="K476" s="137" t="s">
        <v>840</v>
      </c>
      <c r="L476" s="135" t="s">
        <v>339</v>
      </c>
      <c r="M476" s="249"/>
    </row>
    <row r="477" spans="1:13">
      <c r="A477" s="51"/>
      <c r="B477" s="42"/>
      <c r="C477" s="371"/>
      <c r="D477" s="373"/>
      <c r="E477" s="255"/>
      <c r="F477" s="252"/>
      <c r="G477" s="291"/>
      <c r="H477" s="251"/>
      <c r="I477" s="266"/>
      <c r="J477" s="63" t="s">
        <v>101</v>
      </c>
      <c r="K477" s="137" t="s">
        <v>334</v>
      </c>
      <c r="L477" s="135" t="s">
        <v>288</v>
      </c>
      <c r="M477" s="249"/>
    </row>
    <row r="478" spans="1:13" ht="15" customHeight="1">
      <c r="A478" s="51"/>
      <c r="B478" s="42"/>
      <c r="C478" s="370" t="s">
        <v>715</v>
      </c>
      <c r="D478" s="372" t="s">
        <v>123</v>
      </c>
      <c r="E478" s="262" t="s">
        <v>124</v>
      </c>
      <c r="F478" s="250" t="s">
        <v>716</v>
      </c>
      <c r="G478" s="290" t="s">
        <v>717</v>
      </c>
      <c r="H478" s="250" t="s">
        <v>334</v>
      </c>
      <c r="I478" s="250" t="s">
        <v>719</v>
      </c>
      <c r="J478" s="63" t="s">
        <v>98</v>
      </c>
      <c r="K478" s="137" t="s">
        <v>334</v>
      </c>
      <c r="L478" s="135" t="s">
        <v>288</v>
      </c>
      <c r="M478" s="249" t="str">
        <f>IF(OR(L478="大",L479="大",L480="大",L481="大",L478="不明",L479="不明",L480="不明",L481="不明"),"大",IF(OR(L478="中",L479="中",L480="中",L481="中"),"中",IF(OR(L478="小",L479="小",L480="小",L481="小"),"小","無")))</f>
        <v>無</v>
      </c>
    </row>
    <row r="479" spans="1:13">
      <c r="A479" s="51"/>
      <c r="B479" s="42"/>
      <c r="C479" s="371"/>
      <c r="D479" s="373"/>
      <c r="E479" s="254"/>
      <c r="F479" s="251"/>
      <c r="G479" s="291"/>
      <c r="H479" s="251"/>
      <c r="I479" s="251"/>
      <c r="J479" s="63" t="s">
        <v>99</v>
      </c>
      <c r="K479" s="137" t="s">
        <v>334</v>
      </c>
      <c r="L479" s="135" t="s">
        <v>288</v>
      </c>
      <c r="M479" s="249"/>
    </row>
    <row r="480" spans="1:13">
      <c r="A480" s="51"/>
      <c r="B480" s="42"/>
      <c r="C480" s="371"/>
      <c r="D480" s="373"/>
      <c r="E480" s="254"/>
      <c r="F480" s="251"/>
      <c r="G480" s="291"/>
      <c r="H480" s="251"/>
      <c r="I480" s="251"/>
      <c r="J480" s="63" t="s">
        <v>100</v>
      </c>
      <c r="K480" s="137" t="s">
        <v>334</v>
      </c>
      <c r="L480" s="135" t="s">
        <v>288</v>
      </c>
      <c r="M480" s="249"/>
    </row>
    <row r="481" spans="1:13">
      <c r="A481" s="51"/>
      <c r="B481" s="42"/>
      <c r="C481" s="371"/>
      <c r="D481" s="373"/>
      <c r="E481" s="255"/>
      <c r="F481" s="252"/>
      <c r="G481" s="291"/>
      <c r="H481" s="251"/>
      <c r="I481" s="251"/>
      <c r="J481" s="63" t="s">
        <v>101</v>
      </c>
      <c r="K481" s="137" t="s">
        <v>334</v>
      </c>
      <c r="L481" s="135" t="s">
        <v>288</v>
      </c>
      <c r="M481" s="249"/>
    </row>
    <row r="482" spans="1:13" ht="15" customHeight="1">
      <c r="A482" s="51"/>
      <c r="B482" s="42"/>
      <c r="C482" s="370" t="s">
        <v>715</v>
      </c>
      <c r="D482" s="372" t="s">
        <v>123</v>
      </c>
      <c r="E482" s="262" t="s">
        <v>124</v>
      </c>
      <c r="F482" s="250" t="s">
        <v>716</v>
      </c>
      <c r="G482" s="290" t="s">
        <v>717</v>
      </c>
      <c r="H482" s="250" t="s">
        <v>720</v>
      </c>
      <c r="I482" s="290" t="s">
        <v>721</v>
      </c>
      <c r="J482" s="63" t="s">
        <v>98</v>
      </c>
      <c r="K482" s="137" t="s">
        <v>334</v>
      </c>
      <c r="L482" s="135" t="s">
        <v>288</v>
      </c>
      <c r="M482" s="249" t="str">
        <f>IF(OR(L482="大",L483="大",L484="大",L485="大",L482="不明",L483="不明",L484="不明",L485="不明"),"大",IF(OR(L482="中",L483="中",L484="中",L485="中"),"中",IF(OR(L482="小",L483="小",L484="小",L485="小"),"小","無")))</f>
        <v>小</v>
      </c>
    </row>
    <row r="483" spans="1:13" ht="31.5">
      <c r="A483" s="51"/>
      <c r="B483" s="42"/>
      <c r="C483" s="371"/>
      <c r="D483" s="373"/>
      <c r="E483" s="254"/>
      <c r="F483" s="251"/>
      <c r="G483" s="291"/>
      <c r="H483" s="251"/>
      <c r="I483" s="291"/>
      <c r="J483" s="63" t="s">
        <v>99</v>
      </c>
      <c r="K483" s="137" t="s">
        <v>841</v>
      </c>
      <c r="L483" s="135" t="s">
        <v>314</v>
      </c>
      <c r="M483" s="249"/>
    </row>
    <row r="484" spans="1:13" ht="47.25">
      <c r="A484" s="51"/>
      <c r="B484" s="42"/>
      <c r="C484" s="371"/>
      <c r="D484" s="373"/>
      <c r="E484" s="254"/>
      <c r="F484" s="251"/>
      <c r="G484" s="291"/>
      <c r="H484" s="251"/>
      <c r="I484" s="291"/>
      <c r="J484" s="63" t="s">
        <v>100</v>
      </c>
      <c r="K484" s="137" t="s">
        <v>842</v>
      </c>
      <c r="L484" s="135" t="s">
        <v>314</v>
      </c>
      <c r="M484" s="249"/>
    </row>
    <row r="485" spans="1:13">
      <c r="A485" s="51"/>
      <c r="B485" s="42"/>
      <c r="C485" s="371"/>
      <c r="D485" s="373"/>
      <c r="E485" s="255"/>
      <c r="F485" s="252"/>
      <c r="G485" s="291"/>
      <c r="H485" s="251"/>
      <c r="I485" s="291"/>
      <c r="J485" s="63" t="s">
        <v>101</v>
      </c>
      <c r="K485" s="137" t="s">
        <v>334</v>
      </c>
      <c r="L485" s="135" t="s">
        <v>288</v>
      </c>
      <c r="M485" s="249"/>
    </row>
    <row r="486" spans="1:13" ht="15" customHeight="1">
      <c r="A486" s="51"/>
      <c r="B486" s="42"/>
      <c r="C486" s="370" t="s">
        <v>715</v>
      </c>
      <c r="D486" s="372" t="s">
        <v>123</v>
      </c>
      <c r="E486" s="262" t="s">
        <v>124</v>
      </c>
      <c r="F486" s="250" t="s">
        <v>716</v>
      </c>
      <c r="G486" s="290" t="s">
        <v>717</v>
      </c>
      <c r="H486" s="250" t="s">
        <v>722</v>
      </c>
      <c r="I486" s="265" t="s">
        <v>127</v>
      </c>
      <c r="J486" s="63" t="s">
        <v>98</v>
      </c>
      <c r="K486" s="137" t="s">
        <v>334</v>
      </c>
      <c r="L486" s="135" t="s">
        <v>288</v>
      </c>
      <c r="M486" s="249" t="str">
        <f>IF(OR(L486="大",L487="大",L488="大",L489="大",L486="不明",L487="不明",L488="不明",L489="不明"),"大",IF(OR(L486="中",L487="中",L488="中",L489="中"),"中",IF(OR(L486="小",L487="小",L488="小",L489="小"),"小","無")))</f>
        <v>中</v>
      </c>
    </row>
    <row r="487" spans="1:13" ht="31.5">
      <c r="A487" s="51"/>
      <c r="B487" s="42"/>
      <c r="C487" s="371"/>
      <c r="D487" s="373"/>
      <c r="E487" s="254"/>
      <c r="F487" s="251"/>
      <c r="G487" s="291"/>
      <c r="H487" s="251"/>
      <c r="I487" s="266"/>
      <c r="J487" s="63" t="s">
        <v>99</v>
      </c>
      <c r="K487" s="137" t="s">
        <v>843</v>
      </c>
      <c r="L487" s="135" t="s">
        <v>314</v>
      </c>
      <c r="M487" s="249"/>
    </row>
    <row r="488" spans="1:13" ht="47.25">
      <c r="A488" s="51"/>
      <c r="B488" s="42"/>
      <c r="C488" s="371"/>
      <c r="D488" s="373"/>
      <c r="E488" s="254"/>
      <c r="F488" s="251"/>
      <c r="G488" s="291"/>
      <c r="H488" s="251"/>
      <c r="I488" s="266"/>
      <c r="J488" s="63" t="s">
        <v>100</v>
      </c>
      <c r="K488" s="137" t="s">
        <v>844</v>
      </c>
      <c r="L488" s="135" t="s">
        <v>291</v>
      </c>
      <c r="M488" s="249"/>
    </row>
    <row r="489" spans="1:13">
      <c r="A489" s="51"/>
      <c r="B489" s="42"/>
      <c r="C489" s="374"/>
      <c r="D489" s="375"/>
      <c r="E489" s="255"/>
      <c r="F489" s="252"/>
      <c r="G489" s="292"/>
      <c r="H489" s="252"/>
      <c r="I489" s="267"/>
      <c r="J489" s="63" t="s">
        <v>101</v>
      </c>
      <c r="K489" s="137" t="s">
        <v>334</v>
      </c>
      <c r="L489" s="135" t="s">
        <v>288</v>
      </c>
      <c r="M489" s="249"/>
    </row>
    <row r="490" spans="1:13">
      <c r="A490" s="51"/>
      <c r="G490" s="12"/>
      <c r="L490" s="41"/>
      <c r="M490" s="41"/>
    </row>
    <row r="491" spans="1:13">
      <c r="A491" s="51"/>
      <c r="G491" s="12"/>
      <c r="L491" s="138" t="s">
        <v>102</v>
      </c>
      <c r="M491" s="106" t="str">
        <f>IF(OR(M466="大",M470="大",M474="大",M478="大",M482="大",M486="大"),"大",IF(OR(M466="中",M470="中",M474="中",M478="中",M482="中",M486="中"),"中",IF(OR(M466="小",M470="小",M474="小",M478="小",M482="小",M486="小"),"小","無")))</f>
        <v>大</v>
      </c>
    </row>
    <row r="492" spans="1:13">
      <c r="A492" s="51"/>
      <c r="G492" s="12"/>
    </row>
    <row r="493" spans="1:13" ht="16.5">
      <c r="A493" s="51"/>
      <c r="B493" s="42"/>
      <c r="C493" s="54" t="s">
        <v>465</v>
      </c>
      <c r="G493" s="12"/>
    </row>
    <row r="494" spans="1:13">
      <c r="A494" s="51"/>
      <c r="B494" s="42"/>
      <c r="D494" s="12"/>
      <c r="E494" s="12"/>
      <c r="G494" s="12"/>
      <c r="L494" s="47"/>
    </row>
    <row r="495" spans="1:13" ht="31.5">
      <c r="A495" s="51"/>
      <c r="B495" s="42"/>
      <c r="C495" s="60" t="s">
        <v>84</v>
      </c>
      <c r="D495" s="60" t="s">
        <v>85</v>
      </c>
      <c r="E495" s="60" t="s">
        <v>121</v>
      </c>
      <c r="F495" s="60" t="s">
        <v>87</v>
      </c>
      <c r="G495" s="60" t="s">
        <v>122</v>
      </c>
      <c r="H495" s="60" t="s">
        <v>277</v>
      </c>
      <c r="I495" s="60" t="s">
        <v>90</v>
      </c>
      <c r="J495" s="319" t="s">
        <v>92</v>
      </c>
      <c r="K495" s="323"/>
      <c r="L495" s="134" t="s">
        <v>93</v>
      </c>
      <c r="M495" s="60" t="s">
        <v>94</v>
      </c>
    </row>
    <row r="496" spans="1:13">
      <c r="A496" s="51"/>
      <c r="B496" s="42"/>
      <c r="C496" s="370" t="s">
        <v>715</v>
      </c>
      <c r="D496" s="262" t="s">
        <v>129</v>
      </c>
      <c r="E496" s="262" t="s">
        <v>124</v>
      </c>
      <c r="F496" s="370" t="s">
        <v>715</v>
      </c>
      <c r="G496" s="262" t="s">
        <v>130</v>
      </c>
      <c r="H496" s="250" t="s">
        <v>426</v>
      </c>
      <c r="I496" s="265" t="s">
        <v>131</v>
      </c>
      <c r="J496" s="63" t="s">
        <v>98</v>
      </c>
      <c r="K496" s="137" t="s">
        <v>334</v>
      </c>
      <c r="L496" s="135" t="s">
        <v>288</v>
      </c>
      <c r="M496" s="249" t="str">
        <f>IF(OR(L496="大",L497="大",L498="大",L499="大",L496="不明",L497="不明",L498="不明",L499="不明"),"大",IF(OR(L496="中",L497="中",L498="中",L499="中"),"中",IF(OR(L496="小",L497="小",L498="小",L499="小"),"小","無")))</f>
        <v>中</v>
      </c>
    </row>
    <row r="497" spans="1:13" ht="47.25">
      <c r="A497" s="51"/>
      <c r="B497" s="42"/>
      <c r="C497" s="371"/>
      <c r="D497" s="263"/>
      <c r="E497" s="254"/>
      <c r="F497" s="371"/>
      <c r="G497" s="263"/>
      <c r="H497" s="251"/>
      <c r="I497" s="266"/>
      <c r="J497" s="63" t="s">
        <v>99</v>
      </c>
      <c r="K497" s="137" t="s">
        <v>845</v>
      </c>
      <c r="L497" s="135" t="s">
        <v>291</v>
      </c>
      <c r="M497" s="249"/>
    </row>
    <row r="498" spans="1:13" ht="63">
      <c r="A498" s="51"/>
      <c r="B498" s="42"/>
      <c r="C498" s="371"/>
      <c r="D498" s="263"/>
      <c r="E498" s="254"/>
      <c r="F498" s="371"/>
      <c r="G498" s="263"/>
      <c r="H498" s="251"/>
      <c r="I498" s="266"/>
      <c r="J498" s="63" t="s">
        <v>111</v>
      </c>
      <c r="K498" s="137" t="s">
        <v>846</v>
      </c>
      <c r="L498" s="135" t="s">
        <v>291</v>
      </c>
      <c r="M498" s="249"/>
    </row>
    <row r="499" spans="1:13">
      <c r="A499" s="51"/>
      <c r="B499" s="42"/>
      <c r="C499" s="371"/>
      <c r="D499" s="263"/>
      <c r="E499" s="255"/>
      <c r="F499" s="371"/>
      <c r="G499" s="263"/>
      <c r="H499" s="251"/>
      <c r="I499" s="266"/>
      <c r="J499" s="63" t="s">
        <v>101</v>
      </c>
      <c r="K499" s="137" t="s">
        <v>334</v>
      </c>
      <c r="L499" s="135" t="s">
        <v>288</v>
      </c>
      <c r="M499" s="249"/>
    </row>
    <row r="500" spans="1:13">
      <c r="A500" s="51"/>
      <c r="B500" s="42"/>
      <c r="C500" s="370" t="s">
        <v>715</v>
      </c>
      <c r="D500" s="262" t="s">
        <v>129</v>
      </c>
      <c r="E500" s="262" t="s">
        <v>124</v>
      </c>
      <c r="F500" s="370" t="s">
        <v>715</v>
      </c>
      <c r="G500" s="262" t="s">
        <v>130</v>
      </c>
      <c r="H500" s="250" t="s">
        <v>426</v>
      </c>
      <c r="I500" s="265" t="s">
        <v>749</v>
      </c>
      <c r="J500" s="63" t="s">
        <v>98</v>
      </c>
      <c r="K500" s="137" t="s">
        <v>334</v>
      </c>
      <c r="L500" s="135" t="s">
        <v>288</v>
      </c>
      <c r="M500" s="249" t="str">
        <f>IF(OR(L500="大",L501="大",L502="大",L503="大",L500="不明",L501="不明",L502="不明",L503="不明"),"大",IF(OR(L500="中",L501="中",L502="中",L503="中"),"中",IF(OR(L500="小",L501="小",L502="小",L503="小"),"小","無")))</f>
        <v>中</v>
      </c>
    </row>
    <row r="501" spans="1:13" ht="31.5">
      <c r="A501" s="51"/>
      <c r="B501" s="42"/>
      <c r="C501" s="371"/>
      <c r="D501" s="263"/>
      <c r="E501" s="254"/>
      <c r="F501" s="371"/>
      <c r="G501" s="263"/>
      <c r="H501" s="251"/>
      <c r="I501" s="266"/>
      <c r="J501" s="63" t="s">
        <v>99</v>
      </c>
      <c r="K501" s="137" t="s">
        <v>847</v>
      </c>
      <c r="L501" s="135" t="s">
        <v>291</v>
      </c>
      <c r="M501" s="249"/>
    </row>
    <row r="502" spans="1:13">
      <c r="A502" s="51"/>
      <c r="B502" s="42"/>
      <c r="C502" s="371"/>
      <c r="D502" s="263"/>
      <c r="E502" s="254"/>
      <c r="F502" s="371"/>
      <c r="G502" s="263"/>
      <c r="H502" s="251"/>
      <c r="I502" s="266"/>
      <c r="J502" s="63" t="s">
        <v>111</v>
      </c>
      <c r="K502" s="137" t="s">
        <v>334</v>
      </c>
      <c r="L502" s="135" t="s">
        <v>288</v>
      </c>
      <c r="M502" s="249"/>
    </row>
    <row r="503" spans="1:13">
      <c r="A503" s="51"/>
      <c r="B503" s="42"/>
      <c r="C503" s="371"/>
      <c r="D503" s="263"/>
      <c r="E503" s="255"/>
      <c r="F503" s="371"/>
      <c r="G503" s="263"/>
      <c r="H503" s="251"/>
      <c r="I503" s="266"/>
      <c r="J503" s="63" t="s">
        <v>101</v>
      </c>
      <c r="K503" s="137" t="s">
        <v>334</v>
      </c>
      <c r="L503" s="135" t="s">
        <v>288</v>
      </c>
      <c r="M503" s="249"/>
    </row>
    <row r="504" spans="1:13">
      <c r="A504" s="51"/>
      <c r="B504" s="42"/>
      <c r="C504" s="370" t="s">
        <v>715</v>
      </c>
      <c r="D504" s="262" t="s">
        <v>129</v>
      </c>
      <c r="E504" s="262" t="s">
        <v>124</v>
      </c>
      <c r="F504" s="370" t="s">
        <v>715</v>
      </c>
      <c r="G504" s="262" t="s">
        <v>130</v>
      </c>
      <c r="H504" s="250" t="s">
        <v>722</v>
      </c>
      <c r="I504" s="265" t="s">
        <v>132</v>
      </c>
      <c r="J504" s="63" t="s">
        <v>98</v>
      </c>
      <c r="K504" s="137" t="s">
        <v>334</v>
      </c>
      <c r="L504" s="135" t="s">
        <v>288</v>
      </c>
      <c r="M504" s="249" t="str">
        <f>IF(OR(L504="大",L505="大",L506="大",L507="大",L504="不明",L505="不明",L506="不明",L507="不明"),"大",IF(OR(L504="中",L505="中",L506="中",L507="中"),"中",IF(OR(L504="小",L505="小",L506="小",L507="小"),"小","無")))</f>
        <v>中</v>
      </c>
    </row>
    <row r="505" spans="1:13" ht="31.5">
      <c r="A505" s="51"/>
      <c r="B505" s="42"/>
      <c r="C505" s="371"/>
      <c r="D505" s="263"/>
      <c r="E505" s="254"/>
      <c r="F505" s="371"/>
      <c r="G505" s="263"/>
      <c r="H505" s="251"/>
      <c r="I505" s="266"/>
      <c r="J505" s="63" t="s">
        <v>99</v>
      </c>
      <c r="K505" s="137" t="s">
        <v>848</v>
      </c>
      <c r="L505" s="135" t="s">
        <v>314</v>
      </c>
      <c r="M505" s="249"/>
    </row>
    <row r="506" spans="1:13" ht="47.25">
      <c r="A506" s="51"/>
      <c r="B506" s="42"/>
      <c r="C506" s="371"/>
      <c r="D506" s="263"/>
      <c r="E506" s="254"/>
      <c r="F506" s="371"/>
      <c r="G506" s="263"/>
      <c r="H506" s="251"/>
      <c r="I506" s="266"/>
      <c r="J506" s="63" t="s">
        <v>111</v>
      </c>
      <c r="K506" s="137" t="s">
        <v>849</v>
      </c>
      <c r="L506" s="135" t="s">
        <v>291</v>
      </c>
      <c r="M506" s="249"/>
    </row>
    <row r="507" spans="1:13">
      <c r="A507" s="51"/>
      <c r="B507" s="42"/>
      <c r="C507" s="371"/>
      <c r="D507" s="263"/>
      <c r="E507" s="255"/>
      <c r="F507" s="371"/>
      <c r="G507" s="263"/>
      <c r="H507" s="251"/>
      <c r="I507" s="266"/>
      <c r="J507" s="63" t="s">
        <v>101</v>
      </c>
      <c r="K507" s="137" t="s">
        <v>334</v>
      </c>
      <c r="L507" s="135" t="s">
        <v>288</v>
      </c>
      <c r="M507" s="249"/>
    </row>
    <row r="508" spans="1:13">
      <c r="A508" s="51"/>
      <c r="B508" s="42"/>
      <c r="C508" s="370" t="s">
        <v>715</v>
      </c>
      <c r="D508" s="262" t="s">
        <v>129</v>
      </c>
      <c r="E508" s="262" t="s">
        <v>124</v>
      </c>
      <c r="F508" s="370" t="s">
        <v>715</v>
      </c>
      <c r="G508" s="262" t="s">
        <v>130</v>
      </c>
      <c r="H508" s="250" t="s">
        <v>334</v>
      </c>
      <c r="I508" s="296" t="s">
        <v>133</v>
      </c>
      <c r="J508" s="63" t="s">
        <v>98</v>
      </c>
      <c r="K508" s="137" t="s">
        <v>334</v>
      </c>
      <c r="L508" s="135" t="s">
        <v>288</v>
      </c>
      <c r="M508" s="249" t="str">
        <f>IF(OR(L508="大",L509="大",L510="大",L511="大",L508="不明",L509="不明",L510="不明",L511="不明"),"大",IF(OR(L508="中",L509="中",L510="中",L511="中"),"中",IF(OR(L508="小",L509="小",L510="小",L511="小"),"小","無")))</f>
        <v>無</v>
      </c>
    </row>
    <row r="509" spans="1:13">
      <c r="A509" s="51"/>
      <c r="B509" s="42"/>
      <c r="C509" s="371"/>
      <c r="D509" s="263"/>
      <c r="E509" s="254"/>
      <c r="F509" s="371"/>
      <c r="G509" s="263"/>
      <c r="H509" s="251"/>
      <c r="I509" s="297"/>
      <c r="J509" s="63" t="s">
        <v>99</v>
      </c>
      <c r="K509" s="137" t="s">
        <v>334</v>
      </c>
      <c r="L509" s="135" t="s">
        <v>288</v>
      </c>
      <c r="M509" s="249"/>
    </row>
    <row r="510" spans="1:13">
      <c r="A510" s="51"/>
      <c r="B510" s="42"/>
      <c r="C510" s="371"/>
      <c r="D510" s="263"/>
      <c r="E510" s="254"/>
      <c r="F510" s="371"/>
      <c r="G510" s="263"/>
      <c r="H510" s="251"/>
      <c r="I510" s="297"/>
      <c r="J510" s="63" t="s">
        <v>111</v>
      </c>
      <c r="K510" s="137" t="s">
        <v>334</v>
      </c>
      <c r="L510" s="135" t="s">
        <v>288</v>
      </c>
      <c r="M510" s="249"/>
    </row>
    <row r="511" spans="1:13">
      <c r="A511" s="51"/>
      <c r="B511" s="42"/>
      <c r="C511" s="371"/>
      <c r="D511" s="263"/>
      <c r="E511" s="255"/>
      <c r="F511" s="371"/>
      <c r="G511" s="263"/>
      <c r="H511" s="251"/>
      <c r="I511" s="297"/>
      <c r="J511" s="63" t="s">
        <v>101</v>
      </c>
      <c r="K511" s="137" t="s">
        <v>334</v>
      </c>
      <c r="L511" s="135" t="s">
        <v>288</v>
      </c>
      <c r="M511" s="249"/>
    </row>
    <row r="512" spans="1:13" ht="15" customHeight="1">
      <c r="A512" s="51"/>
      <c r="B512" s="42"/>
      <c r="C512" s="370" t="s">
        <v>715</v>
      </c>
      <c r="D512" s="262" t="s">
        <v>129</v>
      </c>
      <c r="E512" s="262" t="s">
        <v>124</v>
      </c>
      <c r="F512" s="370" t="s">
        <v>715</v>
      </c>
      <c r="G512" s="262" t="s">
        <v>130</v>
      </c>
      <c r="H512" s="250" t="s">
        <v>334</v>
      </c>
      <c r="I512" s="250" t="s">
        <v>719</v>
      </c>
      <c r="J512" s="63" t="s">
        <v>98</v>
      </c>
      <c r="K512" s="137" t="s">
        <v>334</v>
      </c>
      <c r="L512" s="135" t="s">
        <v>288</v>
      </c>
      <c r="M512" s="249" t="str">
        <f>IF(OR(L512="大",L513="大",L514="大",L515="大",L512="不明",L513="不明",L514="不明",L515="不明"),"大",IF(OR(L512="中",L513="中",L514="中",L515="中"),"中",IF(OR(L512="小",L513="小",L514="小",L515="小"),"小","無")))</f>
        <v>無</v>
      </c>
    </row>
    <row r="513" spans="1:13">
      <c r="A513" s="51"/>
      <c r="B513" s="42"/>
      <c r="C513" s="371"/>
      <c r="D513" s="263"/>
      <c r="E513" s="254"/>
      <c r="F513" s="371"/>
      <c r="G513" s="263"/>
      <c r="H513" s="251"/>
      <c r="I513" s="251"/>
      <c r="J513" s="63" t="s">
        <v>99</v>
      </c>
      <c r="K513" s="137" t="s">
        <v>334</v>
      </c>
      <c r="L513" s="135" t="s">
        <v>288</v>
      </c>
      <c r="M513" s="249"/>
    </row>
    <row r="514" spans="1:13">
      <c r="A514" s="51"/>
      <c r="B514" s="42"/>
      <c r="C514" s="371"/>
      <c r="D514" s="263"/>
      <c r="E514" s="254"/>
      <c r="F514" s="371"/>
      <c r="G514" s="263"/>
      <c r="H514" s="251"/>
      <c r="I514" s="251"/>
      <c r="J514" s="63" t="s">
        <v>111</v>
      </c>
      <c r="K514" s="137" t="s">
        <v>334</v>
      </c>
      <c r="L514" s="135" t="s">
        <v>288</v>
      </c>
      <c r="M514" s="249"/>
    </row>
    <row r="515" spans="1:13">
      <c r="A515" s="51"/>
      <c r="B515" s="42"/>
      <c r="C515" s="371"/>
      <c r="D515" s="263"/>
      <c r="E515" s="255"/>
      <c r="F515" s="371"/>
      <c r="G515" s="263"/>
      <c r="H515" s="251"/>
      <c r="I515" s="251"/>
      <c r="J515" s="63" t="s">
        <v>101</v>
      </c>
      <c r="K515" s="137" t="s">
        <v>334</v>
      </c>
      <c r="L515" s="135" t="s">
        <v>288</v>
      </c>
      <c r="M515" s="249"/>
    </row>
    <row r="516" spans="1:13" ht="15" customHeight="1">
      <c r="A516" s="51"/>
      <c r="B516" s="42"/>
      <c r="C516" s="370" t="s">
        <v>715</v>
      </c>
      <c r="D516" s="262" t="s">
        <v>129</v>
      </c>
      <c r="E516" s="262" t="s">
        <v>124</v>
      </c>
      <c r="F516" s="370" t="s">
        <v>715</v>
      </c>
      <c r="G516" s="262" t="s">
        <v>130</v>
      </c>
      <c r="H516" s="250" t="s">
        <v>448</v>
      </c>
      <c r="I516" s="290" t="s">
        <v>721</v>
      </c>
      <c r="J516" s="63" t="s">
        <v>98</v>
      </c>
      <c r="K516" s="137" t="s">
        <v>334</v>
      </c>
      <c r="L516" s="135" t="s">
        <v>288</v>
      </c>
      <c r="M516" s="249" t="str">
        <f>IF(OR(L516="大",L517="大",L518="大",L519="大",L516="不明",L517="不明",L518="不明",L519="不明"),"大",IF(OR(L516="中",L517="中",L518="中",L519="中"),"中",IF(OR(L516="小",L517="小",L518="小",L519="小"),"小","無")))</f>
        <v>小</v>
      </c>
    </row>
    <row r="517" spans="1:13" ht="31.5">
      <c r="A517" s="51"/>
      <c r="B517" s="42"/>
      <c r="C517" s="371"/>
      <c r="D517" s="263"/>
      <c r="E517" s="254"/>
      <c r="F517" s="371"/>
      <c r="G517" s="263"/>
      <c r="H517" s="251"/>
      <c r="I517" s="291"/>
      <c r="J517" s="63" t="s">
        <v>99</v>
      </c>
      <c r="K517" s="137" t="s">
        <v>850</v>
      </c>
      <c r="L517" s="135" t="s">
        <v>314</v>
      </c>
      <c r="M517" s="249"/>
    </row>
    <row r="518" spans="1:13" ht="47.25">
      <c r="A518" s="51"/>
      <c r="B518" s="42"/>
      <c r="C518" s="371"/>
      <c r="D518" s="263"/>
      <c r="E518" s="254"/>
      <c r="F518" s="371"/>
      <c r="G518" s="263"/>
      <c r="H518" s="251"/>
      <c r="I518" s="291"/>
      <c r="J518" s="63" t="s">
        <v>111</v>
      </c>
      <c r="K518" s="137" t="s">
        <v>842</v>
      </c>
      <c r="L518" s="135" t="s">
        <v>314</v>
      </c>
      <c r="M518" s="249"/>
    </row>
    <row r="519" spans="1:13">
      <c r="A519" s="51"/>
      <c r="B519" s="42"/>
      <c r="C519" s="371"/>
      <c r="D519" s="263"/>
      <c r="E519" s="255"/>
      <c r="F519" s="371"/>
      <c r="G519" s="263"/>
      <c r="H519" s="251"/>
      <c r="I519" s="291"/>
      <c r="J519" s="63" t="s">
        <v>101</v>
      </c>
      <c r="K519" s="137" t="s">
        <v>334</v>
      </c>
      <c r="L519" s="135" t="s">
        <v>288</v>
      </c>
      <c r="M519" s="249"/>
    </row>
    <row r="520" spans="1:13">
      <c r="A520" s="51"/>
      <c r="B520" s="42"/>
      <c r="C520" s="370" t="s">
        <v>715</v>
      </c>
      <c r="D520" s="262" t="s">
        <v>129</v>
      </c>
      <c r="E520" s="262" t="s">
        <v>124</v>
      </c>
      <c r="F520" s="370" t="s">
        <v>715</v>
      </c>
      <c r="G520" s="262" t="s">
        <v>130</v>
      </c>
      <c r="H520" s="250" t="s">
        <v>427</v>
      </c>
      <c r="I520" s="265" t="s">
        <v>134</v>
      </c>
      <c r="J520" s="63" t="s">
        <v>98</v>
      </c>
      <c r="K520" s="137" t="s">
        <v>334</v>
      </c>
      <c r="L520" s="135" t="s">
        <v>288</v>
      </c>
      <c r="M520" s="249" t="str">
        <f>IF(OR(L520="大",L521="大",L522="大",L523="大",L520="不明",L521="不明",L522="不明",L523="不明"),"大",IF(OR(L520="中",L521="中",L522="中",L523="中"),"中",IF(OR(L520="小",L521="小",L522="小",L523="小"),"小","無")))</f>
        <v>中</v>
      </c>
    </row>
    <row r="521" spans="1:13" ht="31.5">
      <c r="A521" s="51"/>
      <c r="B521" s="42"/>
      <c r="C521" s="371"/>
      <c r="D521" s="263"/>
      <c r="E521" s="254"/>
      <c r="F521" s="371"/>
      <c r="G521" s="263"/>
      <c r="H521" s="251"/>
      <c r="I521" s="266"/>
      <c r="J521" s="63" t="s">
        <v>99</v>
      </c>
      <c r="K521" s="137" t="s">
        <v>851</v>
      </c>
      <c r="L521" s="135" t="s">
        <v>291</v>
      </c>
      <c r="M521" s="249"/>
    </row>
    <row r="522" spans="1:13" ht="47.25">
      <c r="A522" s="51"/>
      <c r="B522" s="42"/>
      <c r="C522" s="371"/>
      <c r="D522" s="263"/>
      <c r="E522" s="254"/>
      <c r="F522" s="371"/>
      <c r="G522" s="263"/>
      <c r="H522" s="251"/>
      <c r="I522" s="266"/>
      <c r="J522" s="63" t="s">
        <v>111</v>
      </c>
      <c r="K522" s="137" t="s">
        <v>723</v>
      </c>
      <c r="L522" s="135" t="s">
        <v>291</v>
      </c>
      <c r="M522" s="249"/>
    </row>
    <row r="523" spans="1:13">
      <c r="A523" s="51"/>
      <c r="B523" s="42"/>
      <c r="C523" s="371"/>
      <c r="D523" s="263"/>
      <c r="E523" s="255"/>
      <c r="F523" s="371"/>
      <c r="G523" s="263"/>
      <c r="H523" s="251"/>
      <c r="I523" s="266"/>
      <c r="J523" s="63" t="s">
        <v>101</v>
      </c>
      <c r="K523" s="137" t="s">
        <v>334</v>
      </c>
      <c r="L523" s="135" t="s">
        <v>288</v>
      </c>
      <c r="M523" s="249"/>
    </row>
    <row r="524" spans="1:13">
      <c r="A524" s="51"/>
      <c r="B524" s="42"/>
      <c r="C524" s="370" t="s">
        <v>715</v>
      </c>
      <c r="D524" s="262" t="s">
        <v>129</v>
      </c>
      <c r="E524" s="262" t="s">
        <v>124</v>
      </c>
      <c r="F524" s="370" t="s">
        <v>715</v>
      </c>
      <c r="G524" s="262" t="s">
        <v>130</v>
      </c>
      <c r="H524" s="250" t="s">
        <v>334</v>
      </c>
      <c r="I524" s="265" t="s">
        <v>134</v>
      </c>
      <c r="J524" s="63" t="s">
        <v>98</v>
      </c>
      <c r="K524" s="137" t="s">
        <v>334</v>
      </c>
      <c r="L524" s="135" t="s">
        <v>288</v>
      </c>
      <c r="M524" s="249" t="str">
        <f>IF(OR(L524="大",L525="大",L526="大",L527="大",L524="不明",L525="不明",L526="不明",L527="不明"),"大",IF(OR(L524="中",L525="中",L526="中",L527="中"),"中",IF(OR(L524="小",L525="小",L526="小",L527="小"),"小","無")))</f>
        <v>無</v>
      </c>
    </row>
    <row r="525" spans="1:13">
      <c r="A525" s="51"/>
      <c r="B525" s="42"/>
      <c r="C525" s="371"/>
      <c r="D525" s="263"/>
      <c r="E525" s="254"/>
      <c r="F525" s="371"/>
      <c r="G525" s="263"/>
      <c r="H525" s="251"/>
      <c r="I525" s="266"/>
      <c r="J525" s="63" t="s">
        <v>99</v>
      </c>
      <c r="K525" s="137" t="s">
        <v>334</v>
      </c>
      <c r="L525" s="135" t="s">
        <v>288</v>
      </c>
      <c r="M525" s="249"/>
    </row>
    <row r="526" spans="1:13">
      <c r="A526" s="51"/>
      <c r="B526" s="42"/>
      <c r="C526" s="371"/>
      <c r="D526" s="263"/>
      <c r="E526" s="254"/>
      <c r="F526" s="371"/>
      <c r="G526" s="263"/>
      <c r="H526" s="251"/>
      <c r="I526" s="266"/>
      <c r="J526" s="63" t="s">
        <v>111</v>
      </c>
      <c r="K526" s="137" t="s">
        <v>334</v>
      </c>
      <c r="L526" s="135" t="s">
        <v>288</v>
      </c>
      <c r="M526" s="249"/>
    </row>
    <row r="527" spans="1:13">
      <c r="A527" s="51"/>
      <c r="B527" s="42"/>
      <c r="C527" s="374"/>
      <c r="D527" s="264"/>
      <c r="E527" s="255"/>
      <c r="F527" s="374"/>
      <c r="G527" s="264"/>
      <c r="H527" s="252"/>
      <c r="I527" s="267"/>
      <c r="J527" s="63" t="s">
        <v>101</v>
      </c>
      <c r="K527" s="137" t="s">
        <v>334</v>
      </c>
      <c r="L527" s="135" t="s">
        <v>288</v>
      </c>
      <c r="M527" s="249"/>
    </row>
    <row r="528" spans="1:13">
      <c r="A528" s="51"/>
      <c r="B528" s="42"/>
      <c r="D528" s="12"/>
      <c r="E528" s="12"/>
      <c r="G528" s="12"/>
      <c r="L528" s="47"/>
    </row>
    <row r="529" spans="1:13" ht="31.5">
      <c r="A529" s="51"/>
      <c r="B529" s="42"/>
      <c r="C529" s="60" t="s">
        <v>84</v>
      </c>
      <c r="D529" s="60" t="s">
        <v>85</v>
      </c>
      <c r="E529" s="60" t="s">
        <v>121</v>
      </c>
      <c r="F529" s="60" t="s">
        <v>87</v>
      </c>
      <c r="G529" s="60" t="s">
        <v>122</v>
      </c>
      <c r="H529" s="60" t="s">
        <v>277</v>
      </c>
      <c r="I529" s="60" t="s">
        <v>90</v>
      </c>
      <c r="J529" s="319" t="s">
        <v>92</v>
      </c>
      <c r="K529" s="323"/>
      <c r="L529" s="134" t="s">
        <v>93</v>
      </c>
      <c r="M529" s="60" t="s">
        <v>94</v>
      </c>
    </row>
    <row r="530" spans="1:13">
      <c r="A530" s="51"/>
      <c r="B530" s="42"/>
      <c r="C530" s="370" t="s">
        <v>715</v>
      </c>
      <c r="D530" s="262" t="s">
        <v>135</v>
      </c>
      <c r="E530" s="290" t="s">
        <v>510</v>
      </c>
      <c r="F530" s="370" t="s">
        <v>724</v>
      </c>
      <c r="G530" s="262" t="s">
        <v>469</v>
      </c>
      <c r="H530" s="250" t="s">
        <v>426</v>
      </c>
      <c r="I530" s="265" t="s">
        <v>136</v>
      </c>
      <c r="J530" s="63" t="s">
        <v>98</v>
      </c>
      <c r="K530" s="137" t="s">
        <v>334</v>
      </c>
      <c r="L530" s="135" t="s">
        <v>288</v>
      </c>
      <c r="M530" s="308" t="str">
        <f>IF(OR(L530="大",L531="大",L532="大",L533="大",L530="不明",L531="不明",L532="不明",L533="不明"),"大",IF(OR(L530="中",L531="中",L532="中",L533="中"),"中",IF(OR(L530="小",L531="小",L532="小",L533="小"),"小","無")))</f>
        <v>中</v>
      </c>
    </row>
    <row r="531" spans="1:13" ht="78.75">
      <c r="A531" s="51"/>
      <c r="B531" s="42"/>
      <c r="C531" s="371"/>
      <c r="D531" s="263"/>
      <c r="E531" s="291"/>
      <c r="F531" s="371"/>
      <c r="G531" s="263"/>
      <c r="H531" s="251"/>
      <c r="I531" s="266"/>
      <c r="J531" s="63" t="s">
        <v>99</v>
      </c>
      <c r="K531" s="137" t="s">
        <v>852</v>
      </c>
      <c r="L531" s="135" t="s">
        <v>291</v>
      </c>
      <c r="M531" s="353"/>
    </row>
    <row r="532" spans="1:13" ht="47.25">
      <c r="A532" s="51"/>
      <c r="B532" s="42"/>
      <c r="C532" s="371"/>
      <c r="D532" s="263"/>
      <c r="E532" s="291"/>
      <c r="F532" s="371"/>
      <c r="G532" s="263"/>
      <c r="H532" s="251"/>
      <c r="I532" s="266"/>
      <c r="J532" s="63" t="s">
        <v>111</v>
      </c>
      <c r="K532" s="137" t="s">
        <v>853</v>
      </c>
      <c r="L532" s="135" t="s">
        <v>291</v>
      </c>
      <c r="M532" s="353"/>
    </row>
    <row r="533" spans="1:13">
      <c r="A533" s="51"/>
      <c r="B533" s="42"/>
      <c r="C533" s="371"/>
      <c r="D533" s="263"/>
      <c r="E533" s="292"/>
      <c r="F533" s="371"/>
      <c r="G533" s="263"/>
      <c r="H533" s="251"/>
      <c r="I533" s="266"/>
      <c r="J533" s="63" t="s">
        <v>101</v>
      </c>
      <c r="K533" s="137" t="s">
        <v>334</v>
      </c>
      <c r="L533" s="135" t="s">
        <v>288</v>
      </c>
      <c r="M533" s="354"/>
    </row>
    <row r="534" spans="1:13" ht="15" customHeight="1">
      <c r="A534" s="51"/>
      <c r="B534" s="42"/>
      <c r="C534" s="370" t="s">
        <v>715</v>
      </c>
      <c r="D534" s="262" t="s">
        <v>137</v>
      </c>
      <c r="E534" s="290" t="s">
        <v>510</v>
      </c>
      <c r="F534" s="370" t="s">
        <v>724</v>
      </c>
      <c r="G534" s="262" t="s">
        <v>469</v>
      </c>
      <c r="H534" s="250" t="s">
        <v>334</v>
      </c>
      <c r="I534" s="250" t="s">
        <v>719</v>
      </c>
      <c r="J534" s="63" t="s">
        <v>98</v>
      </c>
      <c r="K534" s="137" t="s">
        <v>334</v>
      </c>
      <c r="L534" s="135" t="s">
        <v>288</v>
      </c>
      <c r="M534" s="249" t="str">
        <f>IF(OR(L534="大",L535="大",L536="大",L537="大",L534="不明",L535="不明",L536="不明",L537="不明"),"大",IF(OR(L534="中",L535="中",L536="中",L537="中"),"中",IF(OR(L534="小",L535="小",L536="小",L537="小"),"小","無")))</f>
        <v>無</v>
      </c>
    </row>
    <row r="535" spans="1:13">
      <c r="A535" s="51"/>
      <c r="B535" s="42"/>
      <c r="C535" s="371"/>
      <c r="D535" s="263"/>
      <c r="E535" s="291"/>
      <c r="F535" s="371"/>
      <c r="G535" s="263"/>
      <c r="H535" s="251"/>
      <c r="I535" s="251"/>
      <c r="J535" s="63" t="s">
        <v>99</v>
      </c>
      <c r="K535" s="137" t="s">
        <v>334</v>
      </c>
      <c r="L535" s="135" t="s">
        <v>288</v>
      </c>
      <c r="M535" s="249"/>
    </row>
    <row r="536" spans="1:13">
      <c r="A536" s="51"/>
      <c r="B536" s="42"/>
      <c r="C536" s="371"/>
      <c r="D536" s="263"/>
      <c r="E536" s="291"/>
      <c r="F536" s="371"/>
      <c r="G536" s="263"/>
      <c r="H536" s="251"/>
      <c r="I536" s="251"/>
      <c r="J536" s="63" t="s">
        <v>111</v>
      </c>
      <c r="K536" s="137" t="s">
        <v>334</v>
      </c>
      <c r="L536" s="135" t="s">
        <v>288</v>
      </c>
      <c r="M536" s="249"/>
    </row>
    <row r="537" spans="1:13">
      <c r="A537" s="51"/>
      <c r="B537" s="42"/>
      <c r="C537" s="371"/>
      <c r="D537" s="263"/>
      <c r="E537" s="292"/>
      <c r="F537" s="371"/>
      <c r="G537" s="263"/>
      <c r="H537" s="251"/>
      <c r="I537" s="251"/>
      <c r="J537" s="63" t="s">
        <v>101</v>
      </c>
      <c r="K537" s="137" t="s">
        <v>334</v>
      </c>
      <c r="L537" s="135" t="s">
        <v>288</v>
      </c>
      <c r="M537" s="249"/>
    </row>
    <row r="538" spans="1:13" ht="15" customHeight="1">
      <c r="A538" s="51"/>
      <c r="B538" s="42"/>
      <c r="C538" s="370" t="s">
        <v>715</v>
      </c>
      <c r="D538" s="262" t="s">
        <v>137</v>
      </c>
      <c r="E538" s="290" t="s">
        <v>510</v>
      </c>
      <c r="F538" s="370" t="s">
        <v>724</v>
      </c>
      <c r="G538" s="262" t="s">
        <v>469</v>
      </c>
      <c r="H538" s="250" t="s">
        <v>448</v>
      </c>
      <c r="I538" s="290" t="s">
        <v>721</v>
      </c>
      <c r="J538" s="63" t="s">
        <v>98</v>
      </c>
      <c r="K538" s="137" t="s">
        <v>334</v>
      </c>
      <c r="L538" s="135" t="s">
        <v>288</v>
      </c>
      <c r="M538" s="249" t="str">
        <f>IF(OR(L538="大",L539="大",L540="大",L541="大",L538="不明",L539="不明",L540="不明",L541="不明"),"大",IF(OR(L538="中",L539="中",L540="中",L541="中"),"中",IF(OR(L538="小",L539="小",L540="小",L541="小"),"小","無")))</f>
        <v>小</v>
      </c>
    </row>
    <row r="539" spans="1:13" ht="31.5">
      <c r="A539" s="51"/>
      <c r="B539" s="42"/>
      <c r="C539" s="371"/>
      <c r="D539" s="263"/>
      <c r="E539" s="291"/>
      <c r="F539" s="371"/>
      <c r="G539" s="263"/>
      <c r="H539" s="251"/>
      <c r="I539" s="291"/>
      <c r="J539" s="63" t="s">
        <v>99</v>
      </c>
      <c r="K539" s="137" t="s">
        <v>850</v>
      </c>
      <c r="L539" s="135" t="s">
        <v>314</v>
      </c>
      <c r="M539" s="249"/>
    </row>
    <row r="540" spans="1:13" ht="47.25">
      <c r="A540" s="51"/>
      <c r="B540" s="42"/>
      <c r="C540" s="371"/>
      <c r="D540" s="263"/>
      <c r="E540" s="291"/>
      <c r="F540" s="371"/>
      <c r="G540" s="263"/>
      <c r="H540" s="251"/>
      <c r="I540" s="291"/>
      <c r="J540" s="63" t="s">
        <v>111</v>
      </c>
      <c r="K540" s="137" t="s">
        <v>842</v>
      </c>
      <c r="L540" s="135" t="s">
        <v>314</v>
      </c>
      <c r="M540" s="249"/>
    </row>
    <row r="541" spans="1:13">
      <c r="A541" s="51"/>
      <c r="B541" s="42"/>
      <c r="C541" s="374"/>
      <c r="D541" s="264"/>
      <c r="E541" s="292"/>
      <c r="F541" s="374"/>
      <c r="G541" s="264"/>
      <c r="H541" s="252"/>
      <c r="I541" s="292"/>
      <c r="J541" s="63" t="s">
        <v>101</v>
      </c>
      <c r="K541" s="137" t="s">
        <v>334</v>
      </c>
      <c r="L541" s="135" t="s">
        <v>288</v>
      </c>
      <c r="M541" s="249"/>
    </row>
    <row r="542" spans="1:13">
      <c r="A542" s="51"/>
      <c r="B542" s="42"/>
      <c r="D542" s="12"/>
      <c r="E542" s="12"/>
      <c r="G542" s="12"/>
      <c r="L542" s="47"/>
    </row>
    <row r="543" spans="1:13" ht="31.5">
      <c r="A543" s="51"/>
      <c r="B543" s="42"/>
      <c r="C543" s="60" t="s">
        <v>84</v>
      </c>
      <c r="D543" s="60" t="s">
        <v>85</v>
      </c>
      <c r="E543" s="60" t="s">
        <v>121</v>
      </c>
      <c r="F543" s="60" t="s">
        <v>87</v>
      </c>
      <c r="G543" s="60" t="s">
        <v>122</v>
      </c>
      <c r="H543" s="60" t="s">
        <v>277</v>
      </c>
      <c r="I543" s="60" t="s">
        <v>90</v>
      </c>
      <c r="J543" s="319" t="s">
        <v>92</v>
      </c>
      <c r="K543" s="323"/>
      <c r="L543" s="134" t="s">
        <v>93</v>
      </c>
      <c r="M543" s="60" t="s">
        <v>94</v>
      </c>
    </row>
    <row r="544" spans="1:13" ht="15" customHeight="1">
      <c r="A544" s="51"/>
      <c r="B544" s="42"/>
      <c r="C544" s="370" t="s">
        <v>715</v>
      </c>
      <c r="D544" s="262" t="s">
        <v>138</v>
      </c>
      <c r="E544" s="262" t="s">
        <v>139</v>
      </c>
      <c r="F544" s="370" t="s">
        <v>724</v>
      </c>
      <c r="G544" s="262" t="s">
        <v>140</v>
      </c>
      <c r="H544" s="250" t="s">
        <v>426</v>
      </c>
      <c r="I544" s="265" t="s">
        <v>141</v>
      </c>
      <c r="J544" s="63" t="s">
        <v>98</v>
      </c>
      <c r="K544" s="137" t="s">
        <v>334</v>
      </c>
      <c r="L544" s="135" t="s">
        <v>288</v>
      </c>
      <c r="M544" s="249" t="str">
        <f>IF(OR(L544="大",L545="大",L546="大",L547="大",L544="不明",L545="不明",L546="不明",L547="不明"),"大",IF(OR(L544="中",L545="中",L546="中",L547="中"),"中",IF(OR(L544="小",L545="小",L546="小",L547="小"),"小","無")))</f>
        <v>中</v>
      </c>
    </row>
    <row r="545" spans="1:13" ht="63">
      <c r="A545" s="51"/>
      <c r="B545" s="42"/>
      <c r="C545" s="371"/>
      <c r="D545" s="263"/>
      <c r="E545" s="254"/>
      <c r="F545" s="371"/>
      <c r="G545" s="263"/>
      <c r="H545" s="251"/>
      <c r="I545" s="266"/>
      <c r="J545" s="63" t="s">
        <v>99</v>
      </c>
      <c r="K545" s="137" t="s">
        <v>854</v>
      </c>
      <c r="L545" s="135" t="s">
        <v>291</v>
      </c>
      <c r="M545" s="249"/>
    </row>
    <row r="546" spans="1:13" ht="47.25">
      <c r="A546" s="51"/>
      <c r="B546" s="42"/>
      <c r="C546" s="371"/>
      <c r="D546" s="263"/>
      <c r="E546" s="254"/>
      <c r="F546" s="371"/>
      <c r="G546" s="263"/>
      <c r="H546" s="251"/>
      <c r="I546" s="266"/>
      <c r="J546" s="63" t="s">
        <v>111</v>
      </c>
      <c r="K546" s="137" t="s">
        <v>855</v>
      </c>
      <c r="L546" s="135" t="s">
        <v>291</v>
      </c>
      <c r="M546" s="249"/>
    </row>
    <row r="547" spans="1:13">
      <c r="A547" s="51"/>
      <c r="B547" s="42"/>
      <c r="C547" s="371"/>
      <c r="D547" s="263"/>
      <c r="E547" s="255"/>
      <c r="F547" s="371"/>
      <c r="G547" s="263"/>
      <c r="H547" s="251"/>
      <c r="I547" s="266"/>
      <c r="J547" s="63" t="s">
        <v>101</v>
      </c>
      <c r="K547" s="137" t="s">
        <v>334</v>
      </c>
      <c r="L547" s="135" t="s">
        <v>288</v>
      </c>
      <c r="M547" s="249"/>
    </row>
    <row r="548" spans="1:13" ht="15" customHeight="1">
      <c r="A548" s="51"/>
      <c r="B548" s="42"/>
      <c r="C548" s="370" t="s">
        <v>715</v>
      </c>
      <c r="D548" s="262" t="s">
        <v>142</v>
      </c>
      <c r="E548" s="290" t="s">
        <v>510</v>
      </c>
      <c r="F548" s="370" t="s">
        <v>724</v>
      </c>
      <c r="G548" s="262" t="s">
        <v>140</v>
      </c>
      <c r="H548" s="250" t="s">
        <v>334</v>
      </c>
      <c r="I548" s="296" t="s">
        <v>141</v>
      </c>
      <c r="J548" s="63" t="s">
        <v>98</v>
      </c>
      <c r="K548" s="137" t="s">
        <v>334</v>
      </c>
      <c r="L548" s="135" t="s">
        <v>288</v>
      </c>
      <c r="M548" s="249" t="str">
        <f>IF(OR(L548="大",L549="大",L550="大",L551="大",L548="不明",L549="不明",L550="不明",L551="不明"),"大",IF(OR(L548="中",L549="中",L550="中",L551="中"),"中",IF(OR(L548="小",L549="小",L550="小",L551="小"),"小","無")))</f>
        <v>無</v>
      </c>
    </row>
    <row r="549" spans="1:13">
      <c r="A549" s="51"/>
      <c r="B549" s="42"/>
      <c r="C549" s="371"/>
      <c r="D549" s="254"/>
      <c r="E549" s="291"/>
      <c r="F549" s="371"/>
      <c r="G549" s="254"/>
      <c r="H549" s="251"/>
      <c r="I549" s="254"/>
      <c r="J549" s="63" t="s">
        <v>99</v>
      </c>
      <c r="K549" s="137" t="s">
        <v>334</v>
      </c>
      <c r="L549" s="135" t="s">
        <v>288</v>
      </c>
      <c r="M549" s="249"/>
    </row>
    <row r="550" spans="1:13">
      <c r="A550" s="51"/>
      <c r="B550" s="42"/>
      <c r="C550" s="371"/>
      <c r="D550" s="254"/>
      <c r="E550" s="291"/>
      <c r="F550" s="371"/>
      <c r="G550" s="254"/>
      <c r="H550" s="251"/>
      <c r="I550" s="254"/>
      <c r="J550" s="63" t="s">
        <v>111</v>
      </c>
      <c r="K550" s="137" t="s">
        <v>334</v>
      </c>
      <c r="L550" s="135" t="s">
        <v>288</v>
      </c>
      <c r="M550" s="249"/>
    </row>
    <row r="551" spans="1:13">
      <c r="A551" s="51"/>
      <c r="B551" s="42"/>
      <c r="C551" s="371"/>
      <c r="D551" s="255"/>
      <c r="E551" s="292"/>
      <c r="F551" s="371"/>
      <c r="G551" s="255"/>
      <c r="H551" s="251"/>
      <c r="I551" s="255"/>
      <c r="J551" s="63" t="s">
        <v>101</v>
      </c>
      <c r="K551" s="137" t="s">
        <v>334</v>
      </c>
      <c r="L551" s="135" t="s">
        <v>288</v>
      </c>
      <c r="M551" s="249"/>
    </row>
    <row r="552" spans="1:13" ht="15" customHeight="1">
      <c r="A552" s="51"/>
      <c r="B552" s="42"/>
      <c r="C552" s="370" t="s">
        <v>715</v>
      </c>
      <c r="D552" s="262" t="s">
        <v>143</v>
      </c>
      <c r="E552" s="290" t="s">
        <v>510</v>
      </c>
      <c r="F552" s="370" t="s">
        <v>724</v>
      </c>
      <c r="G552" s="262" t="s">
        <v>140</v>
      </c>
      <c r="H552" s="250" t="s">
        <v>448</v>
      </c>
      <c r="I552" s="296" t="s">
        <v>141</v>
      </c>
      <c r="J552" s="63" t="s">
        <v>98</v>
      </c>
      <c r="K552" s="137" t="s">
        <v>334</v>
      </c>
      <c r="L552" s="135" t="s">
        <v>288</v>
      </c>
      <c r="M552" s="249" t="s">
        <v>288</v>
      </c>
    </row>
    <row r="553" spans="1:13" ht="47.25">
      <c r="A553" s="51"/>
      <c r="B553" s="42"/>
      <c r="C553" s="371"/>
      <c r="D553" s="254"/>
      <c r="E553" s="291"/>
      <c r="F553" s="371"/>
      <c r="G553" s="254"/>
      <c r="H553" s="251"/>
      <c r="I553" s="254"/>
      <c r="J553" s="63" t="s">
        <v>99</v>
      </c>
      <c r="K553" s="137" t="s">
        <v>856</v>
      </c>
      <c r="L553" s="135" t="s">
        <v>314</v>
      </c>
      <c r="M553" s="249"/>
    </row>
    <row r="554" spans="1:13" ht="63">
      <c r="A554" s="51"/>
      <c r="B554" s="42"/>
      <c r="C554" s="371"/>
      <c r="D554" s="254"/>
      <c r="E554" s="291"/>
      <c r="F554" s="371"/>
      <c r="G554" s="254"/>
      <c r="H554" s="251"/>
      <c r="I554" s="254"/>
      <c r="J554" s="63" t="s">
        <v>111</v>
      </c>
      <c r="K554" s="137" t="s">
        <v>857</v>
      </c>
      <c r="L554" s="135" t="s">
        <v>291</v>
      </c>
      <c r="M554" s="249"/>
    </row>
    <row r="555" spans="1:13">
      <c r="A555" s="51"/>
      <c r="B555" s="42"/>
      <c r="C555" s="374"/>
      <c r="D555" s="255"/>
      <c r="E555" s="292"/>
      <c r="F555" s="374"/>
      <c r="G555" s="255"/>
      <c r="H555" s="252"/>
      <c r="I555" s="255"/>
      <c r="J555" s="63" t="s">
        <v>101</v>
      </c>
      <c r="K555" s="137" t="s">
        <v>334</v>
      </c>
      <c r="L555" s="135" t="s">
        <v>288</v>
      </c>
      <c r="M555" s="249"/>
    </row>
    <row r="556" spans="1:13">
      <c r="A556" s="51"/>
      <c r="D556" s="12"/>
      <c r="E556" s="12"/>
      <c r="G556" s="12"/>
      <c r="L556" s="41"/>
      <c r="M556" s="41"/>
    </row>
    <row r="557" spans="1:13">
      <c r="A557" s="51"/>
      <c r="D557" s="12"/>
      <c r="E557" s="12"/>
      <c r="G557" s="12"/>
      <c r="L557" s="138" t="s">
        <v>102</v>
      </c>
      <c r="M557" s="106" t="str">
        <f>IF(OR(M496="大",M500="大",M504="大",M508="大",M512="大",M516="大",M520="大",M524="大",M530="大",M534="大",M538="大",M544="大",M548="大",M552="大"),"大",IF(OR(M496="中",M500="中",M504="中",M508="中",M512="中",M516="中",M520="中",M524="中",M530="中",M534="中",M538="中",M544="中",M548="中",M552="中"),"中",IF(OR(M496="小",M500="小",M504="小",M508="小",M512="小",M516="小",M520="小",M524="小",M530="小",M534="小",M538="小",M544="小",M548="小",M552="小"),"小","無")))</f>
        <v>中</v>
      </c>
    </row>
    <row r="558" spans="1:13">
      <c r="A558" s="51"/>
    </row>
    <row r="559" spans="1:13" ht="16.5">
      <c r="A559" s="51"/>
      <c r="B559" s="42"/>
      <c r="C559" s="54" t="s">
        <v>472</v>
      </c>
    </row>
    <row r="560" spans="1:13">
      <c r="A560" s="51"/>
      <c r="B560" s="42"/>
      <c r="D560" s="12"/>
      <c r="E560" s="12"/>
      <c r="G560" s="12"/>
      <c r="L560" s="47"/>
    </row>
    <row r="561" spans="1:13" ht="31.5">
      <c r="A561" s="51"/>
      <c r="B561" s="42"/>
      <c r="C561" s="60" t="s">
        <v>84</v>
      </c>
      <c r="D561" s="60" t="s">
        <v>85</v>
      </c>
      <c r="E561" s="60" t="s">
        <v>121</v>
      </c>
      <c r="F561" s="60" t="s">
        <v>87</v>
      </c>
      <c r="G561" s="60" t="s">
        <v>122</v>
      </c>
      <c r="H561" s="60" t="s">
        <v>277</v>
      </c>
      <c r="I561" s="60" t="s">
        <v>90</v>
      </c>
      <c r="J561" s="319" t="s">
        <v>92</v>
      </c>
      <c r="K561" s="323"/>
      <c r="L561" s="134" t="s">
        <v>93</v>
      </c>
      <c r="M561" s="60" t="s">
        <v>94</v>
      </c>
    </row>
    <row r="562" spans="1:13" ht="15" customHeight="1">
      <c r="A562" s="51"/>
      <c r="B562" s="42"/>
      <c r="C562" s="370" t="s">
        <v>715</v>
      </c>
      <c r="D562" s="262" t="s">
        <v>147</v>
      </c>
      <c r="E562" s="262" t="s">
        <v>139</v>
      </c>
      <c r="F562" s="370" t="s">
        <v>724</v>
      </c>
      <c r="G562" s="262" t="s">
        <v>148</v>
      </c>
      <c r="H562" s="250" t="s">
        <v>427</v>
      </c>
      <c r="I562" s="265" t="s">
        <v>149</v>
      </c>
      <c r="J562" s="63" t="s">
        <v>98</v>
      </c>
      <c r="K562" s="137" t="s">
        <v>334</v>
      </c>
      <c r="L562" s="135" t="s">
        <v>288</v>
      </c>
      <c r="M562" s="249" t="str">
        <f>IF(OR(L562="大",L563="大",L564="大",L565="大",L562="不明",L563="不明",L564="不明",L565="不明"),"大",IF(OR(L562="中",L563="中",L564="中",L565="中"),"中",IF(OR(L562="小",L563="小",L564="小",L565="小"),"小","無")))</f>
        <v>大</v>
      </c>
    </row>
    <row r="563" spans="1:13" ht="94.5">
      <c r="A563" s="51"/>
      <c r="B563" s="42"/>
      <c r="C563" s="371"/>
      <c r="D563" s="263"/>
      <c r="E563" s="254"/>
      <c r="F563" s="371"/>
      <c r="G563" s="263"/>
      <c r="H563" s="251"/>
      <c r="I563" s="266"/>
      <c r="J563" s="63" t="s">
        <v>99</v>
      </c>
      <c r="K563" s="137" t="s">
        <v>795</v>
      </c>
      <c r="L563" s="135" t="s">
        <v>339</v>
      </c>
      <c r="M563" s="249"/>
    </row>
    <row r="564" spans="1:13" ht="63">
      <c r="A564" s="51"/>
      <c r="B564" s="42"/>
      <c r="C564" s="371"/>
      <c r="D564" s="263"/>
      <c r="E564" s="254"/>
      <c r="F564" s="371"/>
      <c r="G564" s="263"/>
      <c r="H564" s="251"/>
      <c r="I564" s="266"/>
      <c r="J564" s="63" t="s">
        <v>111</v>
      </c>
      <c r="K564" s="137" t="s">
        <v>858</v>
      </c>
      <c r="L564" s="135" t="s">
        <v>339</v>
      </c>
      <c r="M564" s="249"/>
    </row>
    <row r="565" spans="1:13">
      <c r="A565" s="51"/>
      <c r="B565" s="42"/>
      <c r="C565" s="371"/>
      <c r="D565" s="263"/>
      <c r="E565" s="255"/>
      <c r="F565" s="371"/>
      <c r="G565" s="263"/>
      <c r="H565" s="251"/>
      <c r="I565" s="266"/>
      <c r="J565" s="63" t="s">
        <v>101</v>
      </c>
      <c r="K565" s="137" t="s">
        <v>334</v>
      </c>
      <c r="L565" s="135" t="s">
        <v>288</v>
      </c>
      <c r="M565" s="249"/>
    </row>
    <row r="566" spans="1:13" ht="15" customHeight="1">
      <c r="A566" s="51"/>
      <c r="B566" s="42"/>
      <c r="C566" s="370" t="s">
        <v>715</v>
      </c>
      <c r="D566" s="262" t="s">
        <v>147</v>
      </c>
      <c r="E566" s="262" t="s">
        <v>139</v>
      </c>
      <c r="F566" s="370" t="s">
        <v>724</v>
      </c>
      <c r="G566" s="262" t="s">
        <v>150</v>
      </c>
      <c r="H566" s="250" t="s">
        <v>334</v>
      </c>
      <c r="I566" s="265" t="s">
        <v>149</v>
      </c>
      <c r="J566" s="63" t="s">
        <v>98</v>
      </c>
      <c r="K566" s="137" t="s">
        <v>334</v>
      </c>
      <c r="L566" s="135" t="s">
        <v>288</v>
      </c>
      <c r="M566" s="249" t="str">
        <f>IF(OR(L566="大",L567="大",L568="大",L569="大",L566="不明",L567="不明",L568="不明",L569="不明"),"大",IF(OR(L566="中",L567="中",L568="中",L569="中"),"中",IF(OR(L566="小",L567="小",L568="小",L569="小"),"小","無")))</f>
        <v>無</v>
      </c>
    </row>
    <row r="567" spans="1:13">
      <c r="A567" s="51"/>
      <c r="B567" s="42"/>
      <c r="C567" s="371"/>
      <c r="D567" s="263"/>
      <c r="E567" s="254"/>
      <c r="F567" s="371"/>
      <c r="G567" s="263"/>
      <c r="H567" s="251"/>
      <c r="I567" s="266"/>
      <c r="J567" s="63" t="s">
        <v>99</v>
      </c>
      <c r="K567" s="137" t="s">
        <v>334</v>
      </c>
      <c r="L567" s="135" t="s">
        <v>288</v>
      </c>
      <c r="M567" s="249"/>
    </row>
    <row r="568" spans="1:13">
      <c r="A568" s="51"/>
      <c r="B568" s="42"/>
      <c r="C568" s="371"/>
      <c r="D568" s="263"/>
      <c r="E568" s="254"/>
      <c r="F568" s="371"/>
      <c r="G568" s="263"/>
      <c r="H568" s="251"/>
      <c r="I568" s="266"/>
      <c r="J568" s="63" t="s">
        <v>111</v>
      </c>
      <c r="K568" s="137" t="s">
        <v>334</v>
      </c>
      <c r="L568" s="135" t="s">
        <v>288</v>
      </c>
      <c r="M568" s="249"/>
    </row>
    <row r="569" spans="1:13">
      <c r="A569" s="51"/>
      <c r="B569" s="42"/>
      <c r="C569" s="371"/>
      <c r="D569" s="263"/>
      <c r="E569" s="255"/>
      <c r="F569" s="371"/>
      <c r="G569" s="263"/>
      <c r="H569" s="251"/>
      <c r="I569" s="266"/>
      <c r="J569" s="63" t="s">
        <v>101</v>
      </c>
      <c r="K569" s="137" t="s">
        <v>334</v>
      </c>
      <c r="L569" s="135" t="s">
        <v>288</v>
      </c>
      <c r="M569" s="249"/>
    </row>
    <row r="570" spans="1:13" ht="15" customHeight="1">
      <c r="A570" s="51"/>
      <c r="B570" s="42"/>
      <c r="C570" s="370" t="s">
        <v>715</v>
      </c>
      <c r="D570" s="262" t="s">
        <v>147</v>
      </c>
      <c r="E570" s="262" t="s">
        <v>139</v>
      </c>
      <c r="F570" s="370" t="s">
        <v>724</v>
      </c>
      <c r="G570" s="262" t="s">
        <v>151</v>
      </c>
      <c r="H570" s="250" t="s">
        <v>334</v>
      </c>
      <c r="I570" s="250" t="s">
        <v>719</v>
      </c>
      <c r="J570" s="63" t="s">
        <v>98</v>
      </c>
      <c r="K570" s="137" t="s">
        <v>334</v>
      </c>
      <c r="L570" s="135" t="s">
        <v>288</v>
      </c>
      <c r="M570" s="249" t="str">
        <f>IF(OR(L570="大",L571="大",L572="大",L573="大",L570="不明",L571="不明",L572="不明",L573="不明"),"大",IF(OR(L570="中",L571="中",L572="中",L573="中"),"中",IF(OR(L570="小",L571="小",L572="小",L573="小"),"小","無")))</f>
        <v>無</v>
      </c>
    </row>
    <row r="571" spans="1:13">
      <c r="A571" s="51"/>
      <c r="B571" s="42"/>
      <c r="C571" s="371"/>
      <c r="D571" s="263"/>
      <c r="E571" s="254"/>
      <c r="F571" s="371"/>
      <c r="G571" s="263"/>
      <c r="H571" s="251"/>
      <c r="I571" s="251"/>
      <c r="J571" s="63" t="s">
        <v>99</v>
      </c>
      <c r="K571" s="137" t="s">
        <v>334</v>
      </c>
      <c r="L571" s="135" t="s">
        <v>288</v>
      </c>
      <c r="M571" s="249"/>
    </row>
    <row r="572" spans="1:13">
      <c r="A572" s="51"/>
      <c r="B572" s="42"/>
      <c r="C572" s="371"/>
      <c r="D572" s="263"/>
      <c r="E572" s="254"/>
      <c r="F572" s="371"/>
      <c r="G572" s="263"/>
      <c r="H572" s="251"/>
      <c r="I572" s="251"/>
      <c r="J572" s="63" t="s">
        <v>111</v>
      </c>
      <c r="K572" s="137" t="s">
        <v>334</v>
      </c>
      <c r="L572" s="135" t="s">
        <v>288</v>
      </c>
      <c r="M572" s="249"/>
    </row>
    <row r="573" spans="1:13">
      <c r="A573" s="51"/>
      <c r="B573" s="42"/>
      <c r="C573" s="371"/>
      <c r="D573" s="263"/>
      <c r="E573" s="255"/>
      <c r="F573" s="371"/>
      <c r="G573" s="263"/>
      <c r="H573" s="251"/>
      <c r="I573" s="251"/>
      <c r="J573" s="63" t="s">
        <v>101</v>
      </c>
      <c r="K573" s="137" t="s">
        <v>334</v>
      </c>
      <c r="L573" s="135" t="s">
        <v>288</v>
      </c>
      <c r="M573" s="249"/>
    </row>
    <row r="574" spans="1:13" ht="15" customHeight="1">
      <c r="A574" s="51"/>
      <c r="B574" s="42"/>
      <c r="C574" s="370" t="s">
        <v>715</v>
      </c>
      <c r="D574" s="262" t="s">
        <v>147</v>
      </c>
      <c r="E574" s="262" t="s">
        <v>139</v>
      </c>
      <c r="F574" s="370" t="s">
        <v>724</v>
      </c>
      <c r="G574" s="262" t="s">
        <v>151</v>
      </c>
      <c r="H574" s="250" t="s">
        <v>580</v>
      </c>
      <c r="I574" s="290" t="s">
        <v>721</v>
      </c>
      <c r="J574" s="63" t="s">
        <v>98</v>
      </c>
      <c r="K574" s="137" t="s">
        <v>334</v>
      </c>
      <c r="L574" s="135" t="s">
        <v>288</v>
      </c>
      <c r="M574" s="249" t="str">
        <f>IF(OR(L574="大",L575="大",L576="大",L577="大",L574="不明",L575="不明",L576="不明",L577="不明"),"大",IF(OR(L574="中",L575="中",L576="中",L577="中"),"中",IF(OR(L574="小",L575="小",L576="小",L577="小"),"小","無")))</f>
        <v>小</v>
      </c>
    </row>
    <row r="575" spans="1:13" ht="31.5">
      <c r="A575" s="51"/>
      <c r="B575" s="42"/>
      <c r="C575" s="371"/>
      <c r="D575" s="263"/>
      <c r="E575" s="254"/>
      <c r="F575" s="371"/>
      <c r="G575" s="263"/>
      <c r="H575" s="251"/>
      <c r="I575" s="291"/>
      <c r="J575" s="63" t="s">
        <v>99</v>
      </c>
      <c r="K575" s="137" t="s">
        <v>850</v>
      </c>
      <c r="L575" s="135" t="s">
        <v>314</v>
      </c>
      <c r="M575" s="249"/>
    </row>
    <row r="576" spans="1:13" ht="47.25">
      <c r="A576" s="51"/>
      <c r="B576" s="42"/>
      <c r="C576" s="371"/>
      <c r="D576" s="263"/>
      <c r="E576" s="254"/>
      <c r="F576" s="371"/>
      <c r="G576" s="263"/>
      <c r="H576" s="251"/>
      <c r="I576" s="291"/>
      <c r="J576" s="63" t="s">
        <v>111</v>
      </c>
      <c r="K576" s="137" t="s">
        <v>842</v>
      </c>
      <c r="L576" s="135" t="s">
        <v>314</v>
      </c>
      <c r="M576" s="249"/>
    </row>
    <row r="577" spans="1:13">
      <c r="A577" s="51"/>
      <c r="B577" s="42"/>
      <c r="C577" s="374"/>
      <c r="D577" s="264"/>
      <c r="E577" s="255"/>
      <c r="F577" s="374"/>
      <c r="G577" s="264"/>
      <c r="H577" s="252"/>
      <c r="I577" s="292"/>
      <c r="J577" s="63" t="s">
        <v>101</v>
      </c>
      <c r="K577" s="137" t="s">
        <v>334</v>
      </c>
      <c r="L577" s="135" t="s">
        <v>288</v>
      </c>
      <c r="M577" s="249"/>
    </row>
    <row r="578" spans="1:13">
      <c r="A578" s="51"/>
      <c r="B578" s="42"/>
      <c r="D578" s="12"/>
      <c r="E578" s="12"/>
      <c r="G578" s="12"/>
      <c r="L578" s="47"/>
    </row>
    <row r="579" spans="1:13" ht="31.5">
      <c r="A579" s="51"/>
      <c r="B579" s="42"/>
      <c r="C579" s="60" t="s">
        <v>84</v>
      </c>
      <c r="D579" s="60" t="s">
        <v>85</v>
      </c>
      <c r="E579" s="60" t="s">
        <v>121</v>
      </c>
      <c r="F579" s="60" t="s">
        <v>87</v>
      </c>
      <c r="G579" s="60" t="s">
        <v>122</v>
      </c>
      <c r="H579" s="60" t="s">
        <v>277</v>
      </c>
      <c r="I579" s="60" t="s">
        <v>90</v>
      </c>
      <c r="J579" s="319" t="s">
        <v>92</v>
      </c>
      <c r="K579" s="323"/>
      <c r="L579" s="134" t="s">
        <v>93</v>
      </c>
      <c r="M579" s="60" t="s">
        <v>94</v>
      </c>
    </row>
    <row r="580" spans="1:13" ht="15" customHeight="1">
      <c r="A580" s="51"/>
      <c r="B580" s="42"/>
      <c r="C580" s="370" t="s">
        <v>715</v>
      </c>
      <c r="D580" s="262" t="s">
        <v>152</v>
      </c>
      <c r="E580" s="262" t="s">
        <v>153</v>
      </c>
      <c r="F580" s="370" t="s">
        <v>724</v>
      </c>
      <c r="G580" s="262" t="s">
        <v>154</v>
      </c>
      <c r="H580" s="250" t="s">
        <v>427</v>
      </c>
      <c r="I580" s="265" t="s">
        <v>870</v>
      </c>
      <c r="J580" s="63" t="s">
        <v>98</v>
      </c>
      <c r="K580" s="137" t="s">
        <v>334</v>
      </c>
      <c r="L580" s="135" t="s">
        <v>288</v>
      </c>
      <c r="M580" s="249" t="str">
        <f>IF(OR(L580="大",L581="大",L582="大",L583="大",L580="不明",L581="不明",L582="不明",L583="不明"),"大",IF(OR(L580="中",L581="中",L582="中",L583="中"),"中",IF(OR(L580="小",L581="小",L582="小",L583="小"),"小","無")))</f>
        <v>大</v>
      </c>
    </row>
    <row r="581" spans="1:13" ht="126">
      <c r="A581" s="51"/>
      <c r="B581" s="42"/>
      <c r="C581" s="371"/>
      <c r="D581" s="263"/>
      <c r="E581" s="254"/>
      <c r="F581" s="371"/>
      <c r="G581" s="263"/>
      <c r="H581" s="251"/>
      <c r="I581" s="266"/>
      <c r="J581" s="63" t="s">
        <v>99</v>
      </c>
      <c r="K581" s="137" t="s">
        <v>859</v>
      </c>
      <c r="L581" s="135" t="s">
        <v>339</v>
      </c>
      <c r="M581" s="249"/>
    </row>
    <row r="582" spans="1:13" ht="78.75">
      <c r="A582" s="51"/>
      <c r="B582" s="42"/>
      <c r="C582" s="371"/>
      <c r="D582" s="263"/>
      <c r="E582" s="254"/>
      <c r="F582" s="371"/>
      <c r="G582" s="263"/>
      <c r="H582" s="251"/>
      <c r="I582" s="266"/>
      <c r="J582" s="63" t="s">
        <v>111</v>
      </c>
      <c r="K582" s="137" t="s">
        <v>860</v>
      </c>
      <c r="L582" s="135" t="s">
        <v>339</v>
      </c>
      <c r="M582" s="249"/>
    </row>
    <row r="583" spans="1:13">
      <c r="A583" s="51"/>
      <c r="B583" s="42"/>
      <c r="C583" s="371"/>
      <c r="D583" s="263"/>
      <c r="E583" s="255"/>
      <c r="F583" s="371"/>
      <c r="G583" s="263"/>
      <c r="H583" s="251"/>
      <c r="I583" s="266"/>
      <c r="J583" s="63" t="s">
        <v>101</v>
      </c>
      <c r="K583" s="137" t="s">
        <v>334</v>
      </c>
      <c r="L583" s="135" t="s">
        <v>288</v>
      </c>
      <c r="M583" s="249"/>
    </row>
    <row r="584" spans="1:13" ht="15" customHeight="1">
      <c r="A584" s="51"/>
      <c r="B584" s="42"/>
      <c r="C584" s="370" t="s">
        <v>715</v>
      </c>
      <c r="D584" s="262" t="s">
        <v>152</v>
      </c>
      <c r="E584" s="262" t="s">
        <v>153</v>
      </c>
      <c r="F584" s="370" t="s">
        <v>724</v>
      </c>
      <c r="G584" s="262" t="s">
        <v>154</v>
      </c>
      <c r="H584" s="250" t="s">
        <v>334</v>
      </c>
      <c r="I584" s="265" t="s">
        <v>870</v>
      </c>
      <c r="J584" s="63" t="s">
        <v>98</v>
      </c>
      <c r="K584" s="137" t="s">
        <v>334</v>
      </c>
      <c r="L584" s="135"/>
      <c r="M584" s="249" t="str">
        <f>IF(OR(L584="大",L585="大",L586="大",L587="大",L584="不明",L585="不明",L586="不明",L587="不明"),"大",IF(OR(L584="中",L585="中",L586="中",L587="中"),"中",IF(OR(L584="小",L585="小",L586="小",L587="小"),"小","無")))</f>
        <v>無</v>
      </c>
    </row>
    <row r="585" spans="1:13">
      <c r="A585" s="51"/>
      <c r="B585" s="42"/>
      <c r="C585" s="371"/>
      <c r="D585" s="263"/>
      <c r="E585" s="254"/>
      <c r="F585" s="371"/>
      <c r="G585" s="263"/>
      <c r="H585" s="251"/>
      <c r="I585" s="266"/>
      <c r="J585" s="63" t="s">
        <v>99</v>
      </c>
      <c r="K585" s="137" t="s">
        <v>334</v>
      </c>
      <c r="L585" s="135"/>
      <c r="M585" s="249"/>
    </row>
    <row r="586" spans="1:13">
      <c r="A586" s="51"/>
      <c r="B586" s="42"/>
      <c r="C586" s="371"/>
      <c r="D586" s="263"/>
      <c r="E586" s="254"/>
      <c r="F586" s="371"/>
      <c r="G586" s="263"/>
      <c r="H586" s="251"/>
      <c r="I586" s="266"/>
      <c r="J586" s="63" t="s">
        <v>111</v>
      </c>
      <c r="K586" s="137" t="s">
        <v>334</v>
      </c>
      <c r="L586" s="135"/>
      <c r="M586" s="249"/>
    </row>
    <row r="587" spans="1:13">
      <c r="A587" s="51"/>
      <c r="B587" s="42"/>
      <c r="C587" s="371"/>
      <c r="D587" s="263"/>
      <c r="E587" s="255"/>
      <c r="F587" s="371"/>
      <c r="G587" s="263"/>
      <c r="H587" s="251"/>
      <c r="I587" s="266"/>
      <c r="J587" s="63" t="s">
        <v>101</v>
      </c>
      <c r="K587" s="137" t="s">
        <v>334</v>
      </c>
      <c r="L587" s="135"/>
      <c r="M587" s="249"/>
    </row>
    <row r="588" spans="1:13" ht="15" customHeight="1">
      <c r="A588" s="51"/>
      <c r="B588" s="42"/>
      <c r="C588" s="370" t="s">
        <v>715</v>
      </c>
      <c r="D588" s="262" t="s">
        <v>152</v>
      </c>
      <c r="E588" s="262" t="s">
        <v>153</v>
      </c>
      <c r="F588" s="370" t="s">
        <v>724</v>
      </c>
      <c r="G588" s="262" t="s">
        <v>154</v>
      </c>
      <c r="H588" s="250" t="s">
        <v>914</v>
      </c>
      <c r="I588" s="265" t="s">
        <v>752</v>
      </c>
      <c r="J588" s="63" t="s">
        <v>98</v>
      </c>
      <c r="K588" s="137" t="s">
        <v>334</v>
      </c>
      <c r="L588" s="135" t="s">
        <v>288</v>
      </c>
      <c r="M588" s="308" t="str">
        <f>IF(OR(L588="大",L589="大",L590="大",L591="大",L588="不明",L589="不明",L590="不明",L591="不明"),"大",IF(OR(L588="中",L589="中",L590="中",L591="中"),"中",IF(OR(L588="小",L589="小",L590="小",L591="小"),"小","無")))</f>
        <v>大</v>
      </c>
    </row>
    <row r="589" spans="1:13" ht="47.25">
      <c r="A589" s="51"/>
      <c r="B589" s="42"/>
      <c r="C589" s="371"/>
      <c r="D589" s="263"/>
      <c r="E589" s="254"/>
      <c r="F589" s="371"/>
      <c r="G589" s="263"/>
      <c r="H589" s="251"/>
      <c r="I589" s="266"/>
      <c r="J589" s="63" t="s">
        <v>99</v>
      </c>
      <c r="K589" s="137" t="s">
        <v>799</v>
      </c>
      <c r="L589" s="135" t="s">
        <v>339</v>
      </c>
      <c r="M589" s="353"/>
    </row>
    <row r="590" spans="1:13" ht="78.75">
      <c r="A590" s="51"/>
      <c r="B590" s="42"/>
      <c r="C590" s="371"/>
      <c r="D590" s="263"/>
      <c r="E590" s="254"/>
      <c r="F590" s="371"/>
      <c r="G590" s="263"/>
      <c r="H590" s="251"/>
      <c r="I590" s="266"/>
      <c r="J590" s="63" t="s">
        <v>111</v>
      </c>
      <c r="K590" s="137" t="s">
        <v>915</v>
      </c>
      <c r="L590" s="135" t="s">
        <v>339</v>
      </c>
      <c r="M590" s="353"/>
    </row>
    <row r="591" spans="1:13">
      <c r="A591" s="51"/>
      <c r="B591" s="42"/>
      <c r="C591" s="371"/>
      <c r="D591" s="263"/>
      <c r="E591" s="255"/>
      <c r="F591" s="371"/>
      <c r="G591" s="263"/>
      <c r="H591" s="251"/>
      <c r="I591" s="266"/>
      <c r="J591" s="63" t="s">
        <v>101</v>
      </c>
      <c r="K591" s="137" t="s">
        <v>334</v>
      </c>
      <c r="L591" s="135" t="s">
        <v>288</v>
      </c>
      <c r="M591" s="354"/>
    </row>
    <row r="592" spans="1:13" ht="15" customHeight="1">
      <c r="A592" s="51"/>
      <c r="B592" s="42"/>
      <c r="C592" s="370" t="s">
        <v>715</v>
      </c>
      <c r="D592" s="262" t="s">
        <v>152</v>
      </c>
      <c r="E592" s="262" t="s">
        <v>153</v>
      </c>
      <c r="F592" s="370" t="s">
        <v>724</v>
      </c>
      <c r="G592" s="262" t="s">
        <v>154</v>
      </c>
      <c r="H592" s="250" t="s">
        <v>334</v>
      </c>
      <c r="I592" s="250" t="s">
        <v>719</v>
      </c>
      <c r="J592" s="63" t="s">
        <v>98</v>
      </c>
      <c r="K592" s="137" t="s">
        <v>334</v>
      </c>
      <c r="L592" s="135" t="s">
        <v>288</v>
      </c>
      <c r="M592" s="249" t="str">
        <f>IF(OR(L592="大",L593="大",L594="大",L595="大",L592="不明",L593="不明",L594="不明",L595="不明"),"大",IF(OR(L592="中",L593="中",L594="中",L595="中"),"中",IF(OR(L592="小",L593="小",L594="小",L595="小"),"小","無")))</f>
        <v>無</v>
      </c>
    </row>
    <row r="593" spans="1:13">
      <c r="A593" s="51"/>
      <c r="B593" s="42"/>
      <c r="C593" s="371"/>
      <c r="D593" s="263"/>
      <c r="E593" s="254"/>
      <c r="F593" s="371"/>
      <c r="G593" s="263"/>
      <c r="H593" s="251"/>
      <c r="I593" s="251"/>
      <c r="J593" s="63" t="s">
        <v>99</v>
      </c>
      <c r="K593" s="137" t="s">
        <v>334</v>
      </c>
      <c r="L593" s="135" t="s">
        <v>288</v>
      </c>
      <c r="M593" s="249"/>
    </row>
    <row r="594" spans="1:13">
      <c r="A594" s="51"/>
      <c r="B594" s="42"/>
      <c r="C594" s="371"/>
      <c r="D594" s="263"/>
      <c r="E594" s="254"/>
      <c r="F594" s="371"/>
      <c r="G594" s="263"/>
      <c r="H594" s="251"/>
      <c r="I594" s="251"/>
      <c r="J594" s="63" t="s">
        <v>111</v>
      </c>
      <c r="K594" s="137" t="s">
        <v>334</v>
      </c>
      <c r="L594" s="135" t="s">
        <v>288</v>
      </c>
      <c r="M594" s="249"/>
    </row>
    <row r="595" spans="1:13">
      <c r="A595" s="51"/>
      <c r="B595" s="42"/>
      <c r="C595" s="371"/>
      <c r="D595" s="263"/>
      <c r="E595" s="255"/>
      <c r="F595" s="371"/>
      <c r="G595" s="263"/>
      <c r="H595" s="251"/>
      <c r="I595" s="251"/>
      <c r="J595" s="63" t="s">
        <v>101</v>
      </c>
      <c r="K595" s="137" t="s">
        <v>334</v>
      </c>
      <c r="L595" s="135" t="s">
        <v>288</v>
      </c>
      <c r="M595" s="249"/>
    </row>
    <row r="596" spans="1:13" ht="15" customHeight="1">
      <c r="A596" s="51"/>
      <c r="B596" s="42"/>
      <c r="C596" s="370" t="s">
        <v>715</v>
      </c>
      <c r="D596" s="262" t="s">
        <v>152</v>
      </c>
      <c r="E596" s="262" t="s">
        <v>153</v>
      </c>
      <c r="F596" s="370" t="s">
        <v>724</v>
      </c>
      <c r="G596" s="262" t="s">
        <v>154</v>
      </c>
      <c r="H596" s="250" t="s">
        <v>448</v>
      </c>
      <c r="I596" s="290" t="s">
        <v>721</v>
      </c>
      <c r="J596" s="63" t="s">
        <v>98</v>
      </c>
      <c r="K596" s="137" t="s">
        <v>334</v>
      </c>
      <c r="L596" s="135" t="s">
        <v>288</v>
      </c>
      <c r="M596" s="249" t="str">
        <f>IF(OR(L596="大",L597="大",L598="大",L599="大",L596="不明",L597="不明",L598="不明",L599="不明"),"大",IF(OR(L596="中",L597="中",L598="中",L599="中"),"中",IF(OR(L596="小",L597="小",L598="小",L599="小"),"小","無")))</f>
        <v>小</v>
      </c>
    </row>
    <row r="597" spans="1:13" ht="31.5">
      <c r="A597" s="51"/>
      <c r="B597" s="42"/>
      <c r="C597" s="371"/>
      <c r="D597" s="263"/>
      <c r="E597" s="254"/>
      <c r="F597" s="371"/>
      <c r="G597" s="263"/>
      <c r="H597" s="251"/>
      <c r="I597" s="291"/>
      <c r="J597" s="63" t="s">
        <v>99</v>
      </c>
      <c r="K597" s="137" t="s">
        <v>850</v>
      </c>
      <c r="L597" s="135" t="s">
        <v>314</v>
      </c>
      <c r="M597" s="325"/>
    </row>
    <row r="598" spans="1:13" ht="47.25">
      <c r="A598" s="51"/>
      <c r="B598" s="42"/>
      <c r="C598" s="371"/>
      <c r="D598" s="263"/>
      <c r="E598" s="254"/>
      <c r="F598" s="371"/>
      <c r="G598" s="263"/>
      <c r="H598" s="251"/>
      <c r="I598" s="291"/>
      <c r="J598" s="63" t="s">
        <v>111</v>
      </c>
      <c r="K598" s="137" t="s">
        <v>842</v>
      </c>
      <c r="L598" s="135" t="s">
        <v>314</v>
      </c>
      <c r="M598" s="325"/>
    </row>
    <row r="599" spans="1:13">
      <c r="A599" s="51"/>
      <c r="B599" s="42"/>
      <c r="C599" s="374"/>
      <c r="D599" s="264"/>
      <c r="E599" s="255"/>
      <c r="F599" s="374"/>
      <c r="G599" s="264"/>
      <c r="H599" s="252"/>
      <c r="I599" s="292"/>
      <c r="J599" s="63" t="s">
        <v>101</v>
      </c>
      <c r="K599" s="137" t="s">
        <v>334</v>
      </c>
      <c r="L599" s="135" t="s">
        <v>288</v>
      </c>
      <c r="M599" s="325"/>
    </row>
    <row r="600" spans="1:13">
      <c r="A600" s="51"/>
      <c r="B600" s="42"/>
      <c r="D600" s="12"/>
      <c r="E600" s="12"/>
      <c r="G600" s="12"/>
      <c r="L600" s="47"/>
    </row>
    <row r="601" spans="1:13" ht="31.5">
      <c r="A601" s="51"/>
      <c r="B601" s="42"/>
      <c r="C601" s="60" t="s">
        <v>84</v>
      </c>
      <c r="D601" s="60" t="s">
        <v>85</v>
      </c>
      <c r="E601" s="60" t="s">
        <v>121</v>
      </c>
      <c r="F601" s="60" t="s">
        <v>87</v>
      </c>
      <c r="G601" s="60" t="s">
        <v>122</v>
      </c>
      <c r="H601" s="60" t="s">
        <v>277</v>
      </c>
      <c r="I601" s="60" t="s">
        <v>90</v>
      </c>
      <c r="J601" s="319" t="s">
        <v>92</v>
      </c>
      <c r="K601" s="323"/>
      <c r="L601" s="134" t="s">
        <v>93</v>
      </c>
      <c r="M601" s="60" t="s">
        <v>94</v>
      </c>
    </row>
    <row r="602" spans="1:13" ht="15" customHeight="1">
      <c r="A602" s="51"/>
      <c r="B602" s="42"/>
      <c r="C602" s="370" t="s">
        <v>715</v>
      </c>
      <c r="D602" s="262" t="s">
        <v>152</v>
      </c>
      <c r="E602" s="262" t="s">
        <v>139</v>
      </c>
      <c r="F602" s="370" t="s">
        <v>724</v>
      </c>
      <c r="G602" s="262" t="s">
        <v>155</v>
      </c>
      <c r="H602" s="250" t="s">
        <v>426</v>
      </c>
      <c r="I602" s="265" t="s">
        <v>156</v>
      </c>
      <c r="J602" s="63" t="s">
        <v>98</v>
      </c>
      <c r="K602" s="137" t="s">
        <v>334</v>
      </c>
      <c r="L602" s="135" t="s">
        <v>288</v>
      </c>
      <c r="M602" s="249" t="str">
        <f>IF(OR(L602="大",L603="大",L604="大",L605="大",L602="不明",L603="不明",L604="不明",L605="不明"),"大",IF(OR(L602="中",L603="中",L604="中",L605="中"),"中",IF(OR(L602="小",L603="小",L604="小",L605="小"),"小","無")))</f>
        <v>大</v>
      </c>
    </row>
    <row r="603" spans="1:13" ht="78.75">
      <c r="A603" s="51"/>
      <c r="B603" s="42"/>
      <c r="C603" s="371"/>
      <c r="D603" s="263"/>
      <c r="E603" s="254"/>
      <c r="F603" s="371"/>
      <c r="G603" s="263"/>
      <c r="H603" s="251"/>
      <c r="I603" s="266"/>
      <c r="J603" s="63" t="s">
        <v>99</v>
      </c>
      <c r="K603" s="137" t="s">
        <v>861</v>
      </c>
      <c r="L603" s="135" t="s">
        <v>291</v>
      </c>
      <c r="M603" s="249"/>
    </row>
    <row r="604" spans="1:13" ht="110.25">
      <c r="A604" s="51"/>
      <c r="B604" s="42"/>
      <c r="C604" s="371"/>
      <c r="D604" s="263"/>
      <c r="E604" s="254"/>
      <c r="F604" s="371"/>
      <c r="G604" s="263"/>
      <c r="H604" s="251"/>
      <c r="I604" s="266"/>
      <c r="J604" s="63" t="s">
        <v>111</v>
      </c>
      <c r="K604" s="137" t="s">
        <v>862</v>
      </c>
      <c r="L604" s="135" t="s">
        <v>339</v>
      </c>
      <c r="M604" s="249"/>
    </row>
    <row r="605" spans="1:13">
      <c r="A605" s="51"/>
      <c r="B605" s="42"/>
      <c r="C605" s="371"/>
      <c r="D605" s="263"/>
      <c r="E605" s="255"/>
      <c r="F605" s="371"/>
      <c r="G605" s="263"/>
      <c r="H605" s="251"/>
      <c r="I605" s="266"/>
      <c r="J605" s="63" t="s">
        <v>101</v>
      </c>
      <c r="K605" s="137" t="s">
        <v>334</v>
      </c>
      <c r="L605" s="135" t="s">
        <v>288</v>
      </c>
      <c r="M605" s="249"/>
    </row>
    <row r="606" spans="1:13" ht="15" customHeight="1">
      <c r="A606" s="51"/>
      <c r="B606" s="42"/>
      <c r="C606" s="370" t="s">
        <v>715</v>
      </c>
      <c r="D606" s="262" t="s">
        <v>152</v>
      </c>
      <c r="E606" s="262" t="s">
        <v>139</v>
      </c>
      <c r="F606" s="370" t="s">
        <v>724</v>
      </c>
      <c r="G606" s="262" t="s">
        <v>155</v>
      </c>
      <c r="H606" s="250" t="s">
        <v>334</v>
      </c>
      <c r="I606" s="296" t="s">
        <v>157</v>
      </c>
      <c r="J606" s="63" t="s">
        <v>98</v>
      </c>
      <c r="K606" s="137" t="s">
        <v>334</v>
      </c>
      <c r="L606" s="135" t="s">
        <v>288</v>
      </c>
      <c r="M606" s="249" t="str">
        <f>IF(OR(L606="大",L607="大",L608="大",L609="大",L606="不明",L607="不明",L608="不明",L609="不明"),"大",IF(OR(L606="中",L607="中",L608="中",L609="中"),"中",IF(OR(L606="小",L607="小",L608="小",L609="小"),"小","無")))</f>
        <v>無</v>
      </c>
    </row>
    <row r="607" spans="1:13">
      <c r="A607" s="51"/>
      <c r="B607" s="42"/>
      <c r="C607" s="371"/>
      <c r="D607" s="263"/>
      <c r="E607" s="254"/>
      <c r="F607" s="371"/>
      <c r="G607" s="263"/>
      <c r="H607" s="251"/>
      <c r="I607" s="297"/>
      <c r="J607" s="63" t="s">
        <v>99</v>
      </c>
      <c r="K607" s="137" t="s">
        <v>334</v>
      </c>
      <c r="L607" s="135" t="s">
        <v>288</v>
      </c>
      <c r="M607" s="249"/>
    </row>
    <row r="608" spans="1:13">
      <c r="A608" s="51"/>
      <c r="B608" s="42"/>
      <c r="C608" s="371"/>
      <c r="D608" s="263"/>
      <c r="E608" s="254"/>
      <c r="F608" s="371"/>
      <c r="G608" s="263"/>
      <c r="H608" s="251"/>
      <c r="I608" s="297"/>
      <c r="J608" s="63" t="s">
        <v>111</v>
      </c>
      <c r="K608" s="137" t="s">
        <v>334</v>
      </c>
      <c r="L608" s="135" t="s">
        <v>288</v>
      </c>
      <c r="M608" s="249"/>
    </row>
    <row r="609" spans="1:13">
      <c r="A609" s="51"/>
      <c r="B609" s="42"/>
      <c r="C609" s="374"/>
      <c r="D609" s="264"/>
      <c r="E609" s="255"/>
      <c r="F609" s="374"/>
      <c r="G609" s="264"/>
      <c r="H609" s="252"/>
      <c r="I609" s="298"/>
      <c r="J609" s="63" t="s">
        <v>101</v>
      </c>
      <c r="K609" s="137" t="s">
        <v>334</v>
      </c>
      <c r="L609" s="135" t="s">
        <v>288</v>
      </c>
      <c r="M609" s="249"/>
    </row>
    <row r="610" spans="1:13">
      <c r="D610" s="12"/>
      <c r="E610" s="12"/>
      <c r="G610" s="12"/>
      <c r="L610" s="41"/>
      <c r="M610" s="41"/>
    </row>
    <row r="611" spans="1:13">
      <c r="L611" s="138" t="s">
        <v>102</v>
      </c>
      <c r="M611" s="106" t="str">
        <f>IF(OR(M562="大",M566="大",M570="大",M574="大",M580="大",M584="大",M588="大",M592="大",M596="大",M602="大",M606="大"),"大",IF(OR(M562="中",M566="中",M570="中",M574="中",M580="中",M584="中",M588="中",M592="中",M596="中",M602="中",M606="中"),"中",IF(OR(M562="小",M566="小",M570="小",M574="小",M580="小",M584="小",M588="小",M592="小",M596="小",M602="小",M606="小"),"小","無")))</f>
        <v>大</v>
      </c>
    </row>
  </sheetData>
  <mergeCells count="1020">
    <mergeCell ref="C602:C605"/>
    <mergeCell ref="D602:D605"/>
    <mergeCell ref="E602:E605"/>
    <mergeCell ref="F602:F605"/>
    <mergeCell ref="G602:G605"/>
    <mergeCell ref="H602:H605"/>
    <mergeCell ref="I602:I605"/>
    <mergeCell ref="M602:M605"/>
    <mergeCell ref="C606:C609"/>
    <mergeCell ref="D606:D609"/>
    <mergeCell ref="E606:E609"/>
    <mergeCell ref="F606:F609"/>
    <mergeCell ref="G606:G609"/>
    <mergeCell ref="H606:H609"/>
    <mergeCell ref="I606:I609"/>
    <mergeCell ref="M606:M609"/>
    <mergeCell ref="C596:C599"/>
    <mergeCell ref="D596:D599"/>
    <mergeCell ref="E596:E599"/>
    <mergeCell ref="F596:F599"/>
    <mergeCell ref="G596:G599"/>
    <mergeCell ref="H596:H599"/>
    <mergeCell ref="I596:I599"/>
    <mergeCell ref="M596:M599"/>
    <mergeCell ref="J601:K601"/>
    <mergeCell ref="C588:C591"/>
    <mergeCell ref="D588:D591"/>
    <mergeCell ref="E588:E591"/>
    <mergeCell ref="F588:F591"/>
    <mergeCell ref="G588:G591"/>
    <mergeCell ref="H588:H591"/>
    <mergeCell ref="I588:I591"/>
    <mergeCell ref="M588:M591"/>
    <mergeCell ref="C592:C595"/>
    <mergeCell ref="D592:D595"/>
    <mergeCell ref="E592:E595"/>
    <mergeCell ref="F592:F595"/>
    <mergeCell ref="G592:G595"/>
    <mergeCell ref="H592:H595"/>
    <mergeCell ref="I592:I595"/>
    <mergeCell ref="M592:M595"/>
    <mergeCell ref="C580:C583"/>
    <mergeCell ref="D580:D583"/>
    <mergeCell ref="E580:E583"/>
    <mergeCell ref="F580:F583"/>
    <mergeCell ref="G580:G583"/>
    <mergeCell ref="H580:H583"/>
    <mergeCell ref="I580:I583"/>
    <mergeCell ref="M580:M583"/>
    <mergeCell ref="C584:C587"/>
    <mergeCell ref="D584:D587"/>
    <mergeCell ref="E584:E587"/>
    <mergeCell ref="F584:F587"/>
    <mergeCell ref="G584:G587"/>
    <mergeCell ref="H584:H587"/>
    <mergeCell ref="I584:I587"/>
    <mergeCell ref="M584:M587"/>
    <mergeCell ref="C574:C577"/>
    <mergeCell ref="D574:D577"/>
    <mergeCell ref="E574:E577"/>
    <mergeCell ref="F574:F577"/>
    <mergeCell ref="G574:G577"/>
    <mergeCell ref="H574:H577"/>
    <mergeCell ref="I574:I577"/>
    <mergeCell ref="M574:M577"/>
    <mergeCell ref="J579:K579"/>
    <mergeCell ref="C566:C569"/>
    <mergeCell ref="D566:D569"/>
    <mergeCell ref="E566:E569"/>
    <mergeCell ref="F566:F569"/>
    <mergeCell ref="G566:G569"/>
    <mergeCell ref="H566:H569"/>
    <mergeCell ref="I566:I569"/>
    <mergeCell ref="M566:M569"/>
    <mergeCell ref="C570:C573"/>
    <mergeCell ref="D570:D573"/>
    <mergeCell ref="E570:E573"/>
    <mergeCell ref="F570:F573"/>
    <mergeCell ref="G570:G573"/>
    <mergeCell ref="H570:H573"/>
    <mergeCell ref="I570:I573"/>
    <mergeCell ref="M570:M573"/>
    <mergeCell ref="J561:K561"/>
    <mergeCell ref="C562:C565"/>
    <mergeCell ref="D562:D565"/>
    <mergeCell ref="E562:E565"/>
    <mergeCell ref="F562:F565"/>
    <mergeCell ref="G562:G565"/>
    <mergeCell ref="H562:H565"/>
    <mergeCell ref="I562:I565"/>
    <mergeCell ref="M562:M565"/>
    <mergeCell ref="C548:C551"/>
    <mergeCell ref="D548:D551"/>
    <mergeCell ref="E548:E551"/>
    <mergeCell ref="F548:F551"/>
    <mergeCell ref="G548:G551"/>
    <mergeCell ref="H548:H551"/>
    <mergeCell ref="I548:I551"/>
    <mergeCell ref="M548:M551"/>
    <mergeCell ref="C552:C555"/>
    <mergeCell ref="D552:D555"/>
    <mergeCell ref="E552:E555"/>
    <mergeCell ref="F552:F555"/>
    <mergeCell ref="G552:G555"/>
    <mergeCell ref="H552:H555"/>
    <mergeCell ref="I552:I555"/>
    <mergeCell ref="M552:M555"/>
    <mergeCell ref="J543:K543"/>
    <mergeCell ref="C544:C547"/>
    <mergeCell ref="D544:D547"/>
    <mergeCell ref="E544:E547"/>
    <mergeCell ref="F544:F547"/>
    <mergeCell ref="G544:G547"/>
    <mergeCell ref="H544:H547"/>
    <mergeCell ref="I544:I547"/>
    <mergeCell ref="M544:M547"/>
    <mergeCell ref="C534:C537"/>
    <mergeCell ref="D534:D537"/>
    <mergeCell ref="E534:E537"/>
    <mergeCell ref="F534:F537"/>
    <mergeCell ref="G534:G537"/>
    <mergeCell ref="H534:H537"/>
    <mergeCell ref="I534:I537"/>
    <mergeCell ref="M534:M537"/>
    <mergeCell ref="C538:C541"/>
    <mergeCell ref="D538:D541"/>
    <mergeCell ref="E538:E541"/>
    <mergeCell ref="F538:F541"/>
    <mergeCell ref="G538:G541"/>
    <mergeCell ref="H538:H541"/>
    <mergeCell ref="I538:I541"/>
    <mergeCell ref="M538:M541"/>
    <mergeCell ref="J529:K529"/>
    <mergeCell ref="C530:C533"/>
    <mergeCell ref="D530:D533"/>
    <mergeCell ref="E530:E533"/>
    <mergeCell ref="F530:F533"/>
    <mergeCell ref="G530:G533"/>
    <mergeCell ref="H530:H533"/>
    <mergeCell ref="I530:I533"/>
    <mergeCell ref="M530:M533"/>
    <mergeCell ref="C520:C523"/>
    <mergeCell ref="D520:D523"/>
    <mergeCell ref="E520:E523"/>
    <mergeCell ref="F520:F523"/>
    <mergeCell ref="G520:G523"/>
    <mergeCell ref="H520:H523"/>
    <mergeCell ref="I520:I523"/>
    <mergeCell ref="M520:M523"/>
    <mergeCell ref="C524:C527"/>
    <mergeCell ref="D524:D527"/>
    <mergeCell ref="E524:E527"/>
    <mergeCell ref="F524:F527"/>
    <mergeCell ref="G524:G527"/>
    <mergeCell ref="H524:H527"/>
    <mergeCell ref="I524:I527"/>
    <mergeCell ref="M524:M527"/>
    <mergeCell ref="C512:C515"/>
    <mergeCell ref="D512:D515"/>
    <mergeCell ref="E512:E515"/>
    <mergeCell ref="F512:F515"/>
    <mergeCell ref="G512:G515"/>
    <mergeCell ref="H512:H515"/>
    <mergeCell ref="I512:I515"/>
    <mergeCell ref="M512:M515"/>
    <mergeCell ref="C516:C519"/>
    <mergeCell ref="D516:D519"/>
    <mergeCell ref="E516:E519"/>
    <mergeCell ref="F516:F519"/>
    <mergeCell ref="G516:G519"/>
    <mergeCell ref="H516:H519"/>
    <mergeCell ref="I516:I519"/>
    <mergeCell ref="M516:M519"/>
    <mergeCell ref="C504:C507"/>
    <mergeCell ref="D504:D507"/>
    <mergeCell ref="E504:E507"/>
    <mergeCell ref="F504:F507"/>
    <mergeCell ref="G504:G507"/>
    <mergeCell ref="H504:H507"/>
    <mergeCell ref="I504:I507"/>
    <mergeCell ref="M504:M507"/>
    <mergeCell ref="C508:C511"/>
    <mergeCell ref="D508:D511"/>
    <mergeCell ref="E508:E511"/>
    <mergeCell ref="F508:F511"/>
    <mergeCell ref="G508:G511"/>
    <mergeCell ref="H508:H511"/>
    <mergeCell ref="I508:I511"/>
    <mergeCell ref="M508:M511"/>
    <mergeCell ref="C496:C499"/>
    <mergeCell ref="D496:D499"/>
    <mergeCell ref="E496:E499"/>
    <mergeCell ref="F496:F499"/>
    <mergeCell ref="G496:G499"/>
    <mergeCell ref="H496:H499"/>
    <mergeCell ref="I496:I499"/>
    <mergeCell ref="M496:M499"/>
    <mergeCell ref="C500:C503"/>
    <mergeCell ref="D500:D503"/>
    <mergeCell ref="E500:E503"/>
    <mergeCell ref="F500:F503"/>
    <mergeCell ref="G500:G503"/>
    <mergeCell ref="H500:H503"/>
    <mergeCell ref="I500:I503"/>
    <mergeCell ref="M500:M503"/>
    <mergeCell ref="C486:C489"/>
    <mergeCell ref="D486:D489"/>
    <mergeCell ref="E486:E489"/>
    <mergeCell ref="F486:F489"/>
    <mergeCell ref="G486:G489"/>
    <mergeCell ref="H486:H489"/>
    <mergeCell ref="I486:I489"/>
    <mergeCell ref="M486:M489"/>
    <mergeCell ref="J495:K495"/>
    <mergeCell ref="C478:C481"/>
    <mergeCell ref="D478:D481"/>
    <mergeCell ref="E478:E481"/>
    <mergeCell ref="F478:F481"/>
    <mergeCell ref="G478:G481"/>
    <mergeCell ref="H478:H481"/>
    <mergeCell ref="I478:I481"/>
    <mergeCell ref="M478:M481"/>
    <mergeCell ref="C482:C485"/>
    <mergeCell ref="D482:D485"/>
    <mergeCell ref="E482:E485"/>
    <mergeCell ref="F482:F485"/>
    <mergeCell ref="G482:G485"/>
    <mergeCell ref="H482:H485"/>
    <mergeCell ref="I482:I485"/>
    <mergeCell ref="M482:M485"/>
    <mergeCell ref="C470:C473"/>
    <mergeCell ref="D470:D473"/>
    <mergeCell ref="E470:E473"/>
    <mergeCell ref="F470:F473"/>
    <mergeCell ref="G470:G473"/>
    <mergeCell ref="H470:H473"/>
    <mergeCell ref="I470:I473"/>
    <mergeCell ref="M470:M473"/>
    <mergeCell ref="C474:C477"/>
    <mergeCell ref="D474:D477"/>
    <mergeCell ref="E474:E477"/>
    <mergeCell ref="F474:F477"/>
    <mergeCell ref="G474:G477"/>
    <mergeCell ref="H474:H477"/>
    <mergeCell ref="I474:I477"/>
    <mergeCell ref="M474:M477"/>
    <mergeCell ref="J465:K465"/>
    <mergeCell ref="C466:C469"/>
    <mergeCell ref="D466:D469"/>
    <mergeCell ref="E466:E469"/>
    <mergeCell ref="F466:F469"/>
    <mergeCell ref="G466:G469"/>
    <mergeCell ref="H466:H469"/>
    <mergeCell ref="I466:I469"/>
    <mergeCell ref="M466:M469"/>
    <mergeCell ref="I449:I452"/>
    <mergeCell ref="M449:M452"/>
    <mergeCell ref="C453:C456"/>
    <mergeCell ref="D453:D456"/>
    <mergeCell ref="E453:E456"/>
    <mergeCell ref="F453:F456"/>
    <mergeCell ref="G453:G456"/>
    <mergeCell ref="H453:H456"/>
    <mergeCell ref="I453:I456"/>
    <mergeCell ref="M453:M456"/>
    <mergeCell ref="C449:C452"/>
    <mergeCell ref="D449:D452"/>
    <mergeCell ref="E449:E452"/>
    <mergeCell ref="F449:F452"/>
    <mergeCell ref="G449:G452"/>
    <mergeCell ref="H449:H452"/>
    <mergeCell ref="I439:I442"/>
    <mergeCell ref="M439:M442"/>
    <mergeCell ref="C443:C446"/>
    <mergeCell ref="D443:D446"/>
    <mergeCell ref="E443:E446"/>
    <mergeCell ref="F443:F446"/>
    <mergeCell ref="G443:G446"/>
    <mergeCell ref="H443:H446"/>
    <mergeCell ref="I443:I446"/>
    <mergeCell ref="M443:M446"/>
    <mergeCell ref="C439:C442"/>
    <mergeCell ref="D439:D442"/>
    <mergeCell ref="E439:E442"/>
    <mergeCell ref="F439:F442"/>
    <mergeCell ref="G439:G442"/>
    <mergeCell ref="H439:H442"/>
    <mergeCell ref="I431:I434"/>
    <mergeCell ref="M431:M434"/>
    <mergeCell ref="C435:C438"/>
    <mergeCell ref="D435:D438"/>
    <mergeCell ref="E435:E438"/>
    <mergeCell ref="F435:F438"/>
    <mergeCell ref="G435:G438"/>
    <mergeCell ref="H435:H438"/>
    <mergeCell ref="I435:I438"/>
    <mergeCell ref="M435:M438"/>
    <mergeCell ref="C431:C434"/>
    <mergeCell ref="D431:D434"/>
    <mergeCell ref="E431:E434"/>
    <mergeCell ref="F431:F434"/>
    <mergeCell ref="G431:G434"/>
    <mergeCell ref="H431:H434"/>
    <mergeCell ref="I421:I424"/>
    <mergeCell ref="M421:M424"/>
    <mergeCell ref="C427:C430"/>
    <mergeCell ref="D427:D430"/>
    <mergeCell ref="E427:E430"/>
    <mergeCell ref="F427:F430"/>
    <mergeCell ref="G427:G430"/>
    <mergeCell ref="H427:H430"/>
    <mergeCell ref="I427:I430"/>
    <mergeCell ref="M427:M430"/>
    <mergeCell ref="C421:C424"/>
    <mergeCell ref="D421:D424"/>
    <mergeCell ref="E421:E424"/>
    <mergeCell ref="F421:F424"/>
    <mergeCell ref="G421:G424"/>
    <mergeCell ref="H421:H424"/>
    <mergeCell ref="I413:I416"/>
    <mergeCell ref="M413:M416"/>
    <mergeCell ref="C417:C420"/>
    <mergeCell ref="D417:D420"/>
    <mergeCell ref="E417:E420"/>
    <mergeCell ref="F417:F420"/>
    <mergeCell ref="G417:G420"/>
    <mergeCell ref="H417:H420"/>
    <mergeCell ref="I417:I420"/>
    <mergeCell ref="M417:M420"/>
    <mergeCell ref="C413:C416"/>
    <mergeCell ref="D413:D416"/>
    <mergeCell ref="E413:E416"/>
    <mergeCell ref="F413:F416"/>
    <mergeCell ref="G413:G416"/>
    <mergeCell ref="H413:H416"/>
    <mergeCell ref="C409:C412"/>
    <mergeCell ref="D409:D412"/>
    <mergeCell ref="E409:E412"/>
    <mergeCell ref="F409:F412"/>
    <mergeCell ref="G409:G412"/>
    <mergeCell ref="H409:H412"/>
    <mergeCell ref="I409:I412"/>
    <mergeCell ref="M409:M412"/>
    <mergeCell ref="C399:C402"/>
    <mergeCell ref="D399:D402"/>
    <mergeCell ref="E399:E402"/>
    <mergeCell ref="F399:F402"/>
    <mergeCell ref="G399:G402"/>
    <mergeCell ref="H399:H402"/>
    <mergeCell ref="C395:C398"/>
    <mergeCell ref="D395:D398"/>
    <mergeCell ref="E395:E398"/>
    <mergeCell ref="F395:F398"/>
    <mergeCell ref="G395:G398"/>
    <mergeCell ref="H395:H398"/>
    <mergeCell ref="I395:I398"/>
    <mergeCell ref="M395:M398"/>
    <mergeCell ref="I399:I402"/>
    <mergeCell ref="M399:M402"/>
    <mergeCell ref="I385:I388"/>
    <mergeCell ref="M385:M388"/>
    <mergeCell ref="J390:K390"/>
    <mergeCell ref="C391:C394"/>
    <mergeCell ref="D391:D394"/>
    <mergeCell ref="E391:E394"/>
    <mergeCell ref="F391:F394"/>
    <mergeCell ref="G391:G394"/>
    <mergeCell ref="H391:H394"/>
    <mergeCell ref="I391:I394"/>
    <mergeCell ref="C385:C388"/>
    <mergeCell ref="D385:D388"/>
    <mergeCell ref="E385:E388"/>
    <mergeCell ref="F385:F388"/>
    <mergeCell ref="G385:G388"/>
    <mergeCell ref="H385:H388"/>
    <mergeCell ref="M391:M394"/>
    <mergeCell ref="M377:M380"/>
    <mergeCell ref="C381:C384"/>
    <mergeCell ref="D381:D384"/>
    <mergeCell ref="E381:E384"/>
    <mergeCell ref="F381:F384"/>
    <mergeCell ref="G381:G384"/>
    <mergeCell ref="H381:H384"/>
    <mergeCell ref="I381:I384"/>
    <mergeCell ref="M381:M384"/>
    <mergeCell ref="J376:K376"/>
    <mergeCell ref="C377:C380"/>
    <mergeCell ref="D377:D380"/>
    <mergeCell ref="E377:E380"/>
    <mergeCell ref="F377:F380"/>
    <mergeCell ref="G377:G380"/>
    <mergeCell ref="H377:H380"/>
    <mergeCell ref="I377:I380"/>
    <mergeCell ref="I367:I370"/>
    <mergeCell ref="M367:M370"/>
    <mergeCell ref="C371:C374"/>
    <mergeCell ref="D371:D374"/>
    <mergeCell ref="E371:E374"/>
    <mergeCell ref="F371:F374"/>
    <mergeCell ref="G371:G374"/>
    <mergeCell ref="H371:H374"/>
    <mergeCell ref="I371:I374"/>
    <mergeCell ref="M371:M374"/>
    <mergeCell ref="C367:C370"/>
    <mergeCell ref="D367:D370"/>
    <mergeCell ref="E367:E370"/>
    <mergeCell ref="F367:F370"/>
    <mergeCell ref="G367:G370"/>
    <mergeCell ref="H367:H370"/>
    <mergeCell ref="I359:I362"/>
    <mergeCell ref="M359:M362"/>
    <mergeCell ref="C363:C366"/>
    <mergeCell ref="D363:D366"/>
    <mergeCell ref="E363:E366"/>
    <mergeCell ref="F363:F366"/>
    <mergeCell ref="G363:G366"/>
    <mergeCell ref="H363:H366"/>
    <mergeCell ref="I363:I366"/>
    <mergeCell ref="M363:M366"/>
    <mergeCell ref="C359:C362"/>
    <mergeCell ref="D359:D362"/>
    <mergeCell ref="E359:E362"/>
    <mergeCell ref="F359:F362"/>
    <mergeCell ref="G359:G362"/>
    <mergeCell ref="H359:H362"/>
    <mergeCell ref="I351:I354"/>
    <mergeCell ref="M351:M354"/>
    <mergeCell ref="C355:C358"/>
    <mergeCell ref="D355:D358"/>
    <mergeCell ref="E355:E358"/>
    <mergeCell ref="F355:F358"/>
    <mergeCell ref="G355:G358"/>
    <mergeCell ref="H355:H358"/>
    <mergeCell ref="I355:I358"/>
    <mergeCell ref="M355:M358"/>
    <mergeCell ref="C351:C354"/>
    <mergeCell ref="D351:D354"/>
    <mergeCell ref="E351:E354"/>
    <mergeCell ref="F351:F354"/>
    <mergeCell ref="G351:G354"/>
    <mergeCell ref="H351:H354"/>
    <mergeCell ref="M343:M346"/>
    <mergeCell ref="C347:C350"/>
    <mergeCell ref="D347:D350"/>
    <mergeCell ref="E347:E350"/>
    <mergeCell ref="F347:F350"/>
    <mergeCell ref="G347:G350"/>
    <mergeCell ref="H347:H350"/>
    <mergeCell ref="I347:I350"/>
    <mergeCell ref="M347:M350"/>
    <mergeCell ref="J342:K342"/>
    <mergeCell ref="C343:C346"/>
    <mergeCell ref="D343:D346"/>
    <mergeCell ref="E343:E346"/>
    <mergeCell ref="F343:F346"/>
    <mergeCell ref="G343:G346"/>
    <mergeCell ref="H343:H346"/>
    <mergeCell ref="I343:I346"/>
    <mergeCell ref="I329:I332"/>
    <mergeCell ref="M329:M332"/>
    <mergeCell ref="C333:C336"/>
    <mergeCell ref="D333:D336"/>
    <mergeCell ref="E333:E336"/>
    <mergeCell ref="F333:F336"/>
    <mergeCell ref="G333:G336"/>
    <mergeCell ref="H333:H336"/>
    <mergeCell ref="I333:I336"/>
    <mergeCell ref="M333:M336"/>
    <mergeCell ref="C329:C332"/>
    <mergeCell ref="D329:D332"/>
    <mergeCell ref="E329:E332"/>
    <mergeCell ref="F329:F332"/>
    <mergeCell ref="G329:G332"/>
    <mergeCell ref="H329:H332"/>
    <mergeCell ref="I321:I324"/>
    <mergeCell ref="M321:M324"/>
    <mergeCell ref="C325:C328"/>
    <mergeCell ref="D325:D328"/>
    <mergeCell ref="E325:E328"/>
    <mergeCell ref="F325:F328"/>
    <mergeCell ref="G325:G328"/>
    <mergeCell ref="H325:H328"/>
    <mergeCell ref="I325:I328"/>
    <mergeCell ref="M325:M328"/>
    <mergeCell ref="C321:C324"/>
    <mergeCell ref="D321:D324"/>
    <mergeCell ref="E321:E324"/>
    <mergeCell ref="F321:F324"/>
    <mergeCell ref="G321:G324"/>
    <mergeCell ref="H321:H324"/>
    <mergeCell ref="M313:M316"/>
    <mergeCell ref="C317:C320"/>
    <mergeCell ref="D317:D320"/>
    <mergeCell ref="E317:E320"/>
    <mergeCell ref="F317:F320"/>
    <mergeCell ref="G317:G320"/>
    <mergeCell ref="H317:H320"/>
    <mergeCell ref="I317:I320"/>
    <mergeCell ref="M317:M320"/>
    <mergeCell ref="J312:K312"/>
    <mergeCell ref="C313:C316"/>
    <mergeCell ref="D313:D316"/>
    <mergeCell ref="E313:E316"/>
    <mergeCell ref="F313:F316"/>
    <mergeCell ref="G313:G316"/>
    <mergeCell ref="H313:H316"/>
    <mergeCell ref="I313:I316"/>
    <mergeCell ref="I296:I299"/>
    <mergeCell ref="M296:M299"/>
    <mergeCell ref="C300:C303"/>
    <mergeCell ref="D300:D303"/>
    <mergeCell ref="E300:E303"/>
    <mergeCell ref="F300:F303"/>
    <mergeCell ref="G300:G303"/>
    <mergeCell ref="H300:H303"/>
    <mergeCell ref="I300:I303"/>
    <mergeCell ref="M300:M303"/>
    <mergeCell ref="C296:C299"/>
    <mergeCell ref="D296:D299"/>
    <mergeCell ref="E296:E299"/>
    <mergeCell ref="F296:F299"/>
    <mergeCell ref="G296:G299"/>
    <mergeCell ref="H296:H299"/>
    <mergeCell ref="I286:I289"/>
    <mergeCell ref="M286:M289"/>
    <mergeCell ref="C290:C293"/>
    <mergeCell ref="D290:D293"/>
    <mergeCell ref="E290:E293"/>
    <mergeCell ref="F290:F293"/>
    <mergeCell ref="G290:G293"/>
    <mergeCell ref="H290:H293"/>
    <mergeCell ref="I290:I293"/>
    <mergeCell ref="M290:M293"/>
    <mergeCell ref="C286:C289"/>
    <mergeCell ref="D286:D289"/>
    <mergeCell ref="E286:E289"/>
    <mergeCell ref="F286:F289"/>
    <mergeCell ref="G286:G289"/>
    <mergeCell ref="H286:H289"/>
    <mergeCell ref="I278:I281"/>
    <mergeCell ref="M278:M281"/>
    <mergeCell ref="C282:C285"/>
    <mergeCell ref="D282:D285"/>
    <mergeCell ref="E282:E285"/>
    <mergeCell ref="F282:F285"/>
    <mergeCell ref="G282:G285"/>
    <mergeCell ref="H282:H285"/>
    <mergeCell ref="I282:I285"/>
    <mergeCell ref="M282:M285"/>
    <mergeCell ref="C278:C281"/>
    <mergeCell ref="D278:D281"/>
    <mergeCell ref="E278:E281"/>
    <mergeCell ref="F278:F281"/>
    <mergeCell ref="G278:G281"/>
    <mergeCell ref="H278:H281"/>
    <mergeCell ref="I268:I271"/>
    <mergeCell ref="M268:M271"/>
    <mergeCell ref="C274:C277"/>
    <mergeCell ref="D274:D277"/>
    <mergeCell ref="E274:E277"/>
    <mergeCell ref="F274:F277"/>
    <mergeCell ref="G274:G277"/>
    <mergeCell ref="H274:H277"/>
    <mergeCell ref="I274:I277"/>
    <mergeCell ref="M274:M277"/>
    <mergeCell ref="C268:C271"/>
    <mergeCell ref="D268:D271"/>
    <mergeCell ref="E268:E271"/>
    <mergeCell ref="F268:F271"/>
    <mergeCell ref="G268:G271"/>
    <mergeCell ref="H268:H271"/>
    <mergeCell ref="I260:I263"/>
    <mergeCell ref="M260:M263"/>
    <mergeCell ref="C264:C267"/>
    <mergeCell ref="D264:D267"/>
    <mergeCell ref="E264:E267"/>
    <mergeCell ref="F264:F267"/>
    <mergeCell ref="G264:G267"/>
    <mergeCell ref="H264:H267"/>
    <mergeCell ref="I264:I267"/>
    <mergeCell ref="M264:M267"/>
    <mergeCell ref="C260:C263"/>
    <mergeCell ref="D260:D263"/>
    <mergeCell ref="E260:E263"/>
    <mergeCell ref="F260:F263"/>
    <mergeCell ref="G260:G263"/>
    <mergeCell ref="H260:H263"/>
    <mergeCell ref="I246:I249"/>
    <mergeCell ref="M246:M249"/>
    <mergeCell ref="C256:C259"/>
    <mergeCell ref="D256:D259"/>
    <mergeCell ref="E256:E259"/>
    <mergeCell ref="F256:F259"/>
    <mergeCell ref="G256:G259"/>
    <mergeCell ref="H256:H259"/>
    <mergeCell ref="I256:I259"/>
    <mergeCell ref="M256:M259"/>
    <mergeCell ref="C246:C249"/>
    <mergeCell ref="D246:D249"/>
    <mergeCell ref="E246:E249"/>
    <mergeCell ref="F246:F249"/>
    <mergeCell ref="G246:G249"/>
    <mergeCell ref="H246:H249"/>
    <mergeCell ref="M238:M241"/>
    <mergeCell ref="C242:C245"/>
    <mergeCell ref="D242:D245"/>
    <mergeCell ref="E242:E245"/>
    <mergeCell ref="F242:F245"/>
    <mergeCell ref="G242:G245"/>
    <mergeCell ref="H242:H245"/>
    <mergeCell ref="I242:I245"/>
    <mergeCell ref="M242:M245"/>
    <mergeCell ref="J237:K237"/>
    <mergeCell ref="C238:C241"/>
    <mergeCell ref="D238:D241"/>
    <mergeCell ref="E238:E241"/>
    <mergeCell ref="F238:F241"/>
    <mergeCell ref="G238:G241"/>
    <mergeCell ref="H238:H241"/>
    <mergeCell ref="I238:I241"/>
    <mergeCell ref="C232:C235"/>
    <mergeCell ref="D232:D235"/>
    <mergeCell ref="E232:E235"/>
    <mergeCell ref="F232:F235"/>
    <mergeCell ref="G232:G235"/>
    <mergeCell ref="H232:H235"/>
    <mergeCell ref="C228:C231"/>
    <mergeCell ref="D228:D231"/>
    <mergeCell ref="E228:E231"/>
    <mergeCell ref="F228:F231"/>
    <mergeCell ref="G228:G231"/>
    <mergeCell ref="H228:H231"/>
    <mergeCell ref="I228:I231"/>
    <mergeCell ref="M228:M231"/>
    <mergeCell ref="I232:I235"/>
    <mergeCell ref="M232:M235"/>
    <mergeCell ref="J223:K223"/>
    <mergeCell ref="C224:C227"/>
    <mergeCell ref="D224:D227"/>
    <mergeCell ref="E224:E227"/>
    <mergeCell ref="F224:F227"/>
    <mergeCell ref="G224:G227"/>
    <mergeCell ref="H224:H227"/>
    <mergeCell ref="I224:I227"/>
    <mergeCell ref="M214:M217"/>
    <mergeCell ref="C218:C221"/>
    <mergeCell ref="D218:D221"/>
    <mergeCell ref="F218:F221"/>
    <mergeCell ref="G218:G221"/>
    <mergeCell ref="H218:H221"/>
    <mergeCell ref="I218:I221"/>
    <mergeCell ref="M218:M221"/>
    <mergeCell ref="C214:C217"/>
    <mergeCell ref="D214:D217"/>
    <mergeCell ref="F214:F217"/>
    <mergeCell ref="G214:G217"/>
    <mergeCell ref="H214:H217"/>
    <mergeCell ref="I214:I217"/>
    <mergeCell ref="M224:M227"/>
    <mergeCell ref="M206:M209"/>
    <mergeCell ref="C210:C213"/>
    <mergeCell ref="D210:D213"/>
    <mergeCell ref="F210:F213"/>
    <mergeCell ref="G210:G213"/>
    <mergeCell ref="H210:H213"/>
    <mergeCell ref="I210:I213"/>
    <mergeCell ref="M210:M213"/>
    <mergeCell ref="C206:C209"/>
    <mergeCell ref="D206:D209"/>
    <mergeCell ref="F206:F209"/>
    <mergeCell ref="G206:G209"/>
    <mergeCell ref="H206:H209"/>
    <mergeCell ref="I206:I209"/>
    <mergeCell ref="M198:M201"/>
    <mergeCell ref="C202:C205"/>
    <mergeCell ref="D202:D205"/>
    <mergeCell ref="F202:F205"/>
    <mergeCell ref="G202:G205"/>
    <mergeCell ref="H202:H205"/>
    <mergeCell ref="I202:I205"/>
    <mergeCell ref="M202:M205"/>
    <mergeCell ref="C198:C201"/>
    <mergeCell ref="D198:D201"/>
    <mergeCell ref="F198:F201"/>
    <mergeCell ref="G198:G201"/>
    <mergeCell ref="H198:H201"/>
    <mergeCell ref="I198:I201"/>
    <mergeCell ref="M190:M193"/>
    <mergeCell ref="C194:C197"/>
    <mergeCell ref="D194:D197"/>
    <mergeCell ref="F194:F197"/>
    <mergeCell ref="G194:G197"/>
    <mergeCell ref="H194:H197"/>
    <mergeCell ref="I194:I197"/>
    <mergeCell ref="M194:M197"/>
    <mergeCell ref="J189:K189"/>
    <mergeCell ref="C190:C193"/>
    <mergeCell ref="D190:D193"/>
    <mergeCell ref="F190:F193"/>
    <mergeCell ref="G190:G193"/>
    <mergeCell ref="H190:H193"/>
    <mergeCell ref="I190:I193"/>
    <mergeCell ref="I176:I179"/>
    <mergeCell ref="M176:M179"/>
    <mergeCell ref="C180:C183"/>
    <mergeCell ref="D180:D183"/>
    <mergeCell ref="E180:E183"/>
    <mergeCell ref="F180:F183"/>
    <mergeCell ref="G180:G183"/>
    <mergeCell ref="H180:H183"/>
    <mergeCell ref="I180:I183"/>
    <mergeCell ref="M180:M183"/>
    <mergeCell ref="C176:C179"/>
    <mergeCell ref="D176:D179"/>
    <mergeCell ref="E176:E179"/>
    <mergeCell ref="F176:F179"/>
    <mergeCell ref="G176:G179"/>
    <mergeCell ref="H176:H179"/>
    <mergeCell ref="M168:M171"/>
    <mergeCell ref="C172:C175"/>
    <mergeCell ref="D172:D175"/>
    <mergeCell ref="E172:E175"/>
    <mergeCell ref="F172:F175"/>
    <mergeCell ref="G172:G175"/>
    <mergeCell ref="H172:H175"/>
    <mergeCell ref="I172:I175"/>
    <mergeCell ref="M172:M175"/>
    <mergeCell ref="C168:C171"/>
    <mergeCell ref="D168:D171"/>
    <mergeCell ref="E168:E171"/>
    <mergeCell ref="F168:F171"/>
    <mergeCell ref="G168:G171"/>
    <mergeCell ref="H168:H171"/>
    <mergeCell ref="M160:M163"/>
    <mergeCell ref="C164:C167"/>
    <mergeCell ref="D164:D167"/>
    <mergeCell ref="E164:E167"/>
    <mergeCell ref="F164:F167"/>
    <mergeCell ref="G164:G167"/>
    <mergeCell ref="H164:H167"/>
    <mergeCell ref="I164:I167"/>
    <mergeCell ref="M164:M167"/>
    <mergeCell ref="C160:C163"/>
    <mergeCell ref="D160:D163"/>
    <mergeCell ref="E160:E163"/>
    <mergeCell ref="F160:F163"/>
    <mergeCell ref="G160:G163"/>
    <mergeCell ref="H160:H163"/>
    <mergeCell ref="I160:I163"/>
    <mergeCell ref="I144:I147"/>
    <mergeCell ref="M144:M147"/>
    <mergeCell ref="C148:C151"/>
    <mergeCell ref="D148:D151"/>
    <mergeCell ref="E148:E151"/>
    <mergeCell ref="F148:F151"/>
    <mergeCell ref="G148:G151"/>
    <mergeCell ref="H148:H151"/>
    <mergeCell ref="I148:I151"/>
    <mergeCell ref="M148:M151"/>
    <mergeCell ref="C144:C147"/>
    <mergeCell ref="D144:D147"/>
    <mergeCell ref="E144:E147"/>
    <mergeCell ref="F144:F147"/>
    <mergeCell ref="G144:G147"/>
    <mergeCell ref="H144:H147"/>
    <mergeCell ref="C138:C141"/>
    <mergeCell ref="D138:D141"/>
    <mergeCell ref="E138:E141"/>
    <mergeCell ref="F138:F141"/>
    <mergeCell ref="G138:G141"/>
    <mergeCell ref="H138:H141"/>
    <mergeCell ref="I138:I141"/>
    <mergeCell ref="M138:M141"/>
    <mergeCell ref="C134:C137"/>
    <mergeCell ref="D134:D137"/>
    <mergeCell ref="E134:E137"/>
    <mergeCell ref="F134:F137"/>
    <mergeCell ref="G134:G137"/>
    <mergeCell ref="H134:H137"/>
    <mergeCell ref="I126:I129"/>
    <mergeCell ref="M126:M129"/>
    <mergeCell ref="C130:C133"/>
    <mergeCell ref="D130:D133"/>
    <mergeCell ref="E130:E133"/>
    <mergeCell ref="F130:F133"/>
    <mergeCell ref="G130:G133"/>
    <mergeCell ref="H130:H133"/>
    <mergeCell ref="I130:I133"/>
    <mergeCell ref="M130:M133"/>
    <mergeCell ref="C126:C129"/>
    <mergeCell ref="D126:D129"/>
    <mergeCell ref="E126:E129"/>
    <mergeCell ref="F126:F129"/>
    <mergeCell ref="G126:G129"/>
    <mergeCell ref="H126:H129"/>
    <mergeCell ref="M116:M119"/>
    <mergeCell ref="C122:C125"/>
    <mergeCell ref="D122:D125"/>
    <mergeCell ref="E122:E125"/>
    <mergeCell ref="F122:F125"/>
    <mergeCell ref="G122:G125"/>
    <mergeCell ref="H122:H125"/>
    <mergeCell ref="I122:I125"/>
    <mergeCell ref="M122:M125"/>
    <mergeCell ref="C116:C119"/>
    <mergeCell ref="D116:D119"/>
    <mergeCell ref="E116:E119"/>
    <mergeCell ref="F116:F119"/>
    <mergeCell ref="G116:G119"/>
    <mergeCell ref="H116:H119"/>
    <mergeCell ref="J121:K121"/>
    <mergeCell ref="I134:I137"/>
    <mergeCell ref="M134:M137"/>
    <mergeCell ref="M108:M111"/>
    <mergeCell ref="C112:C115"/>
    <mergeCell ref="D112:D115"/>
    <mergeCell ref="E112:E115"/>
    <mergeCell ref="F112:F115"/>
    <mergeCell ref="G112:G115"/>
    <mergeCell ref="H112:H115"/>
    <mergeCell ref="I112:I115"/>
    <mergeCell ref="M112:M115"/>
    <mergeCell ref="C108:C111"/>
    <mergeCell ref="D108:D111"/>
    <mergeCell ref="E108:E111"/>
    <mergeCell ref="F108:F111"/>
    <mergeCell ref="G108:G111"/>
    <mergeCell ref="H108:H111"/>
    <mergeCell ref="I94:I97"/>
    <mergeCell ref="M94:M97"/>
    <mergeCell ref="C104:C107"/>
    <mergeCell ref="D104:D107"/>
    <mergeCell ref="E104:E107"/>
    <mergeCell ref="F104:F107"/>
    <mergeCell ref="G104:G107"/>
    <mergeCell ref="H104:H107"/>
    <mergeCell ref="I104:I107"/>
    <mergeCell ref="M104:M107"/>
    <mergeCell ref="C94:C97"/>
    <mergeCell ref="D94:D97"/>
    <mergeCell ref="E94:E97"/>
    <mergeCell ref="F94:F97"/>
    <mergeCell ref="G94:G97"/>
    <mergeCell ref="H94:H97"/>
    <mergeCell ref="M86:M89"/>
    <mergeCell ref="C90:C93"/>
    <mergeCell ref="D90:D93"/>
    <mergeCell ref="E90:E93"/>
    <mergeCell ref="F90:F93"/>
    <mergeCell ref="G90:G93"/>
    <mergeCell ref="H90:H93"/>
    <mergeCell ref="I90:I93"/>
    <mergeCell ref="M90:M93"/>
    <mergeCell ref="J85:K85"/>
    <mergeCell ref="C86:C89"/>
    <mergeCell ref="D86:D89"/>
    <mergeCell ref="E86:E89"/>
    <mergeCell ref="F86:F89"/>
    <mergeCell ref="G86:G89"/>
    <mergeCell ref="H86:H89"/>
    <mergeCell ref="I86:I89"/>
    <mergeCell ref="C80:C83"/>
    <mergeCell ref="D80:D83"/>
    <mergeCell ref="E80:E83"/>
    <mergeCell ref="F80:F83"/>
    <mergeCell ref="G80:G83"/>
    <mergeCell ref="H80:H83"/>
    <mergeCell ref="C76:C79"/>
    <mergeCell ref="D76:D79"/>
    <mergeCell ref="E76:E79"/>
    <mergeCell ref="F76:F79"/>
    <mergeCell ref="G76:G79"/>
    <mergeCell ref="H76:H79"/>
    <mergeCell ref="I76:I79"/>
    <mergeCell ref="M76:M79"/>
    <mergeCell ref="I80:I83"/>
    <mergeCell ref="M80:M83"/>
    <mergeCell ref="I72:I75"/>
    <mergeCell ref="M42:M45"/>
    <mergeCell ref="M62:M65"/>
    <mergeCell ref="C66:C69"/>
    <mergeCell ref="D66:D69"/>
    <mergeCell ref="F66:F69"/>
    <mergeCell ref="G66:G69"/>
    <mergeCell ref="H66:H69"/>
    <mergeCell ref="I66:I69"/>
    <mergeCell ref="M66:M69"/>
    <mergeCell ref="C62:C65"/>
    <mergeCell ref="D62:D65"/>
    <mergeCell ref="F62:F65"/>
    <mergeCell ref="G62:G65"/>
    <mergeCell ref="H62:H65"/>
    <mergeCell ref="I62:I65"/>
    <mergeCell ref="M72:M75"/>
    <mergeCell ref="M54:M57"/>
    <mergeCell ref="C58:C61"/>
    <mergeCell ref="D58:D61"/>
    <mergeCell ref="F58:F61"/>
    <mergeCell ref="G58:G61"/>
    <mergeCell ref="H58:H61"/>
    <mergeCell ref="I58:I61"/>
    <mergeCell ref="M58:M61"/>
    <mergeCell ref="C54:C57"/>
    <mergeCell ref="D54:D57"/>
    <mergeCell ref="F54:F57"/>
    <mergeCell ref="G54:G57"/>
    <mergeCell ref="H54:H57"/>
    <mergeCell ref="I54:I57"/>
    <mergeCell ref="M24:M27"/>
    <mergeCell ref="C28:C31"/>
    <mergeCell ref="D28:D31"/>
    <mergeCell ref="E28:E31"/>
    <mergeCell ref="F28:F31"/>
    <mergeCell ref="G28:G31"/>
    <mergeCell ref="H28:H31"/>
    <mergeCell ref="I28:I31"/>
    <mergeCell ref="M28:M31"/>
    <mergeCell ref="C24:C27"/>
    <mergeCell ref="D24:D27"/>
    <mergeCell ref="E24:E27"/>
    <mergeCell ref="F24:F27"/>
    <mergeCell ref="G24:G27"/>
    <mergeCell ref="H24:H27"/>
    <mergeCell ref="M46:M49"/>
    <mergeCell ref="C50:C53"/>
    <mergeCell ref="D50:D53"/>
    <mergeCell ref="F50:F53"/>
    <mergeCell ref="G50:G53"/>
    <mergeCell ref="H50:H53"/>
    <mergeCell ref="I50:I53"/>
    <mergeCell ref="M50:M53"/>
    <mergeCell ref="C46:C49"/>
    <mergeCell ref="D46:D49"/>
    <mergeCell ref="F46:F49"/>
    <mergeCell ref="G46:G49"/>
    <mergeCell ref="H46:H49"/>
    <mergeCell ref="I46:I49"/>
    <mergeCell ref="M38:M41"/>
    <mergeCell ref="C42:C45"/>
    <mergeCell ref="D42:D45"/>
    <mergeCell ref="M16:M19"/>
    <mergeCell ref="C20:C23"/>
    <mergeCell ref="D20:D23"/>
    <mergeCell ref="E20:E23"/>
    <mergeCell ref="F20:F23"/>
    <mergeCell ref="G20:G23"/>
    <mergeCell ref="H20:H23"/>
    <mergeCell ref="I20:I23"/>
    <mergeCell ref="M20:M23"/>
    <mergeCell ref="C16:C19"/>
    <mergeCell ref="D16:D19"/>
    <mergeCell ref="E16:E19"/>
    <mergeCell ref="F16:F19"/>
    <mergeCell ref="G16:G19"/>
    <mergeCell ref="H16:H19"/>
    <mergeCell ref="M8:M11"/>
    <mergeCell ref="C12:C15"/>
    <mergeCell ref="D12:D15"/>
    <mergeCell ref="E12:E15"/>
    <mergeCell ref="F12:F15"/>
    <mergeCell ref="G12:G15"/>
    <mergeCell ref="H12:H15"/>
    <mergeCell ref="I12:I15"/>
    <mergeCell ref="M12:M15"/>
    <mergeCell ref="J255:K255"/>
    <mergeCell ref="J273:K273"/>
    <mergeCell ref="J295:K295"/>
    <mergeCell ref="J408:K408"/>
    <mergeCell ref="J426:K426"/>
    <mergeCell ref="J448:K448"/>
    <mergeCell ref="J7:K7"/>
    <mergeCell ref="C8:C11"/>
    <mergeCell ref="D8:D11"/>
    <mergeCell ref="E8:E11"/>
    <mergeCell ref="F8:F11"/>
    <mergeCell ref="G8:G11"/>
    <mergeCell ref="H8:H11"/>
    <mergeCell ref="I8:I11"/>
    <mergeCell ref="I16:I19"/>
    <mergeCell ref="I24:I27"/>
    <mergeCell ref="J71:K71"/>
    <mergeCell ref="C72:C75"/>
    <mergeCell ref="D72:D75"/>
    <mergeCell ref="E72:E75"/>
    <mergeCell ref="F72:F75"/>
    <mergeCell ref="G72:G75"/>
    <mergeCell ref="H72:H75"/>
    <mergeCell ref="J37:K37"/>
    <mergeCell ref="C38:C41"/>
    <mergeCell ref="D38:D41"/>
    <mergeCell ref="F38:F41"/>
    <mergeCell ref="G38:G41"/>
    <mergeCell ref="H38:H41"/>
    <mergeCell ref="I38:I41"/>
    <mergeCell ref="F42:F45"/>
    <mergeCell ref="G42:G45"/>
    <mergeCell ref="E38:E41"/>
    <mergeCell ref="E42:E45"/>
    <mergeCell ref="E46:E49"/>
    <mergeCell ref="E50:E53"/>
    <mergeCell ref="E54:E57"/>
    <mergeCell ref="E58:E61"/>
    <mergeCell ref="E62:E65"/>
    <mergeCell ref="E66:E69"/>
    <mergeCell ref="E190:E193"/>
    <mergeCell ref="E194:E197"/>
    <mergeCell ref="E198:E201"/>
    <mergeCell ref="E202:E205"/>
    <mergeCell ref="E206:E209"/>
    <mergeCell ref="E210:E213"/>
    <mergeCell ref="E214:E217"/>
    <mergeCell ref="E218:E221"/>
    <mergeCell ref="J143:K143"/>
    <mergeCell ref="H42:H45"/>
    <mergeCell ref="I42:I45"/>
    <mergeCell ref="J103:K103"/>
    <mergeCell ref="I108:I111"/>
    <mergeCell ref="I116:I119"/>
    <mergeCell ref="J159:K159"/>
    <mergeCell ref="I168:I171"/>
  </mergeCells>
  <phoneticPr fontId="1"/>
  <dataValidations disablePrompts="1" count="1">
    <dataValidation type="list" allowBlank="1" showInputMessage="1" showErrorMessage="1" sqref="L8:M31 L104:M119 L122:M141 L86:M97 L72:M83 L38:M69 L144:M151 L160:M183 L224:M235 L190:M221 L343:M374 L256:M271 L274:M293 L238:M249 L313:M336 L377:M388 L391:M402 L296:M303 L409:M424 L449:M456 L427:M446 L580:M599 L466:M489 L562:M577 L496:M527 L530:M541 L544:M555 L602:M609" xr:uid="{E39B5FF8-41D5-4F57-856E-080A788B7F02}">
      <formula1>"大,中,小,無"</formula1>
    </dataValidation>
  </dataValidations>
  <hyperlinks>
    <hyperlink ref="C1" location="'IV-2. AI倫理の影響分析'!A1" display="AI倫理の分析シートに戻る" xr:uid="{4DFBA526-E2A8-42B6-B07E-A120E2067C1E}"/>
    <hyperlink ref="C153" location="'IV-2. AI倫理の影響分析'!A1" display="AI倫理の分析シートに戻る" xr:uid="{147E7D9D-EC0F-4F88-A3D0-23E43F13E0F7}"/>
    <hyperlink ref="C306" location="'IV-2. AI倫理の影響分析'!A1" display="AI倫理の分析シートに戻る" xr:uid="{2D6A1ED5-61D5-403E-A51F-18B8D61126C3}"/>
    <hyperlink ref="C459" location="'IV-2. AI倫理の影響分析'!A1" display="AI倫理の分析シートに戻る" xr:uid="{0BBDC3BF-4DBC-4C09-99F1-BC985EB2A3F8}"/>
  </hyperlinks>
  <pageMargins left="0.7" right="0.7" top="0.75" bottom="0.75" header="0.3" footer="0.3"/>
  <pageSetup paperSize="9" orientation="portrait" horizontalDpi="1200" verticalDpi="1200" r:id="rId1"/>
  <headerFooter>
    <oddFooter>&amp;LFujitsu Restricted&amp;R©2024 Fujitsu Limited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7A5ED-D6F6-4890-B152-7206E20E7519}">
  <dimension ref="A1:N795"/>
  <sheetViews>
    <sheetView zoomScaleNormal="100" workbookViewId="0"/>
  </sheetViews>
  <sheetFormatPr defaultColWidth="9" defaultRowHeight="16.5"/>
  <cols>
    <col min="1" max="1" width="2.625" style="37" customWidth="1"/>
    <col min="2" max="2" width="4.625" style="37" customWidth="1"/>
    <col min="3" max="3" width="15.625" style="9" customWidth="1"/>
    <col min="4" max="5" width="25.625" style="9" customWidth="1"/>
    <col min="6" max="6" width="15.625" style="9" customWidth="1"/>
    <col min="7" max="7" width="25.625" style="9" customWidth="1"/>
    <col min="8" max="8" width="15.625" style="12" customWidth="1"/>
    <col min="9" max="9" width="25.625" style="9" customWidth="1"/>
    <col min="10" max="10" width="25.625" style="12" customWidth="1"/>
    <col min="11" max="11" width="15.625" style="9" customWidth="1"/>
    <col min="12" max="12" width="25.625" style="12" customWidth="1"/>
    <col min="13" max="14" width="10.625" style="9" customWidth="1"/>
    <col min="15" max="16384" width="9" style="9"/>
  </cols>
  <sheetData>
    <row r="1" spans="1:14">
      <c r="C1" s="10" t="s">
        <v>517</v>
      </c>
      <c r="I1" s="34" t="s">
        <v>953</v>
      </c>
    </row>
    <row r="3" spans="1:14" ht="19.5">
      <c r="A3" s="52" t="s">
        <v>518</v>
      </c>
      <c r="B3" s="97"/>
      <c r="C3" s="51"/>
    </row>
    <row r="4" spans="1:14">
      <c r="A4" s="97"/>
    </row>
    <row r="5" spans="1:14">
      <c r="A5" s="97"/>
      <c r="B5" s="9"/>
      <c r="C5" s="89" t="s">
        <v>264</v>
      </c>
    </row>
    <row r="6" spans="1:14">
      <c r="A6" s="97"/>
      <c r="C6" s="37"/>
    </row>
    <row r="7" spans="1:14">
      <c r="A7" s="97"/>
      <c r="B7" s="95"/>
      <c r="C7" s="54" t="s">
        <v>519</v>
      </c>
      <c r="D7" s="95"/>
    </row>
    <row r="8" spans="1:14">
      <c r="A8" s="97"/>
      <c r="B8" s="54"/>
    </row>
    <row r="9" spans="1:14" ht="31.5">
      <c r="A9" s="97"/>
      <c r="B9" s="54"/>
      <c r="C9" s="19" t="s">
        <v>84</v>
      </c>
      <c r="D9" s="19" t="s">
        <v>85</v>
      </c>
      <c r="E9" s="19" t="s">
        <v>121</v>
      </c>
      <c r="F9" s="19" t="s">
        <v>87</v>
      </c>
      <c r="G9" s="19" t="s">
        <v>122</v>
      </c>
      <c r="H9" s="23" t="s">
        <v>277</v>
      </c>
      <c r="I9" s="19" t="s">
        <v>90</v>
      </c>
      <c r="J9" s="23" t="s">
        <v>161</v>
      </c>
      <c r="K9" s="379" t="s">
        <v>92</v>
      </c>
      <c r="L9" s="380"/>
      <c r="M9" s="20" t="s">
        <v>93</v>
      </c>
      <c r="N9" s="19" t="s">
        <v>94</v>
      </c>
    </row>
    <row r="10" spans="1:14">
      <c r="A10" s="97"/>
      <c r="B10" s="54"/>
      <c r="C10" s="302" t="s">
        <v>162</v>
      </c>
      <c r="D10" s="302" t="s">
        <v>163</v>
      </c>
      <c r="E10" s="302" t="s">
        <v>164</v>
      </c>
      <c r="F10" s="250" t="s">
        <v>518</v>
      </c>
      <c r="G10" s="302" t="s">
        <v>165</v>
      </c>
      <c r="H10" s="250" t="s">
        <v>520</v>
      </c>
      <c r="I10" s="250" t="s">
        <v>521</v>
      </c>
      <c r="J10" s="311" t="s">
        <v>522</v>
      </c>
      <c r="K10" s="21" t="s">
        <v>98</v>
      </c>
      <c r="L10" s="22" t="s">
        <v>334</v>
      </c>
      <c r="M10" s="105" t="s">
        <v>288</v>
      </c>
      <c r="N10" s="249" t="str">
        <f>IF(OR(M10="大",M11="大",M12="大",M13="大",M10="不明",M11="不明",M12="不明",M13="不明"),"大",IF(OR(M10="中",M11="中",M12="中",M13="中"),"中",IF(OR(M10="小",M11="小",M12="小",M13="小"),"小","無")))</f>
        <v>小</v>
      </c>
    </row>
    <row r="11" spans="1:14">
      <c r="A11" s="97"/>
      <c r="B11" s="54"/>
      <c r="C11" s="303"/>
      <c r="D11" s="303"/>
      <c r="E11" s="303"/>
      <c r="F11" s="251"/>
      <c r="G11" s="303"/>
      <c r="H11" s="254"/>
      <c r="I11" s="254"/>
      <c r="J11" s="254"/>
      <c r="K11" s="21" t="s">
        <v>99</v>
      </c>
      <c r="L11" s="21" t="s">
        <v>523</v>
      </c>
      <c r="M11" s="105" t="s">
        <v>314</v>
      </c>
      <c r="N11" s="249"/>
    </row>
    <row r="12" spans="1:14">
      <c r="A12" s="97"/>
      <c r="B12" s="54"/>
      <c r="C12" s="303"/>
      <c r="D12" s="303"/>
      <c r="E12" s="303"/>
      <c r="F12" s="251"/>
      <c r="G12" s="303"/>
      <c r="H12" s="254"/>
      <c r="I12" s="254"/>
      <c r="J12" s="254"/>
      <c r="K12" s="21" t="s">
        <v>100</v>
      </c>
      <c r="L12" s="21" t="s">
        <v>334</v>
      </c>
      <c r="M12" s="105" t="s">
        <v>288</v>
      </c>
      <c r="N12" s="249"/>
    </row>
    <row r="13" spans="1:14">
      <c r="A13" s="97"/>
      <c r="B13" s="54"/>
      <c r="C13" s="303"/>
      <c r="D13" s="303"/>
      <c r="E13" s="303"/>
      <c r="F13" s="251"/>
      <c r="G13" s="303"/>
      <c r="H13" s="255"/>
      <c r="I13" s="255"/>
      <c r="J13" s="255"/>
      <c r="K13" s="21" t="s">
        <v>101</v>
      </c>
      <c r="L13" s="21" t="s">
        <v>334</v>
      </c>
      <c r="M13" s="105" t="s">
        <v>288</v>
      </c>
      <c r="N13" s="249"/>
    </row>
    <row r="14" spans="1:14" ht="18.75" customHeight="1">
      <c r="A14" s="97"/>
      <c r="B14" s="54"/>
      <c r="C14" s="302" t="s">
        <v>162</v>
      </c>
      <c r="D14" s="302" t="s">
        <v>163</v>
      </c>
      <c r="E14" s="302" t="s">
        <v>164</v>
      </c>
      <c r="F14" s="250" t="s">
        <v>518</v>
      </c>
      <c r="G14" s="302" t="s">
        <v>165</v>
      </c>
      <c r="H14" s="250" t="s">
        <v>520</v>
      </c>
      <c r="I14" s="250" t="s">
        <v>521</v>
      </c>
      <c r="J14" s="311" t="s">
        <v>522</v>
      </c>
      <c r="K14" s="21" t="s">
        <v>98</v>
      </c>
      <c r="L14" s="22" t="s">
        <v>334</v>
      </c>
      <c r="M14" s="105" t="s">
        <v>288</v>
      </c>
      <c r="N14" s="249" t="str">
        <f>IF(OR(M14="大",M15="大",M16="大",M17="大",M14="不明",M15="不明",M16="不明",M17="不明"),"大",IF(OR(M14="中",M15="中",M16="中",M17="中"),"中",IF(OR(M14="小",M15="小",M16="小",M17="小"),"小","無")))</f>
        <v>小</v>
      </c>
    </row>
    <row r="15" spans="1:14">
      <c r="A15" s="97"/>
      <c r="B15" s="54"/>
      <c r="C15" s="303"/>
      <c r="D15" s="303"/>
      <c r="E15" s="303"/>
      <c r="F15" s="251"/>
      <c r="G15" s="303"/>
      <c r="H15" s="254"/>
      <c r="I15" s="254"/>
      <c r="J15" s="254"/>
      <c r="K15" s="21" t="s">
        <v>99</v>
      </c>
      <c r="L15" s="21" t="s">
        <v>523</v>
      </c>
      <c r="M15" s="105" t="s">
        <v>314</v>
      </c>
      <c r="N15" s="249"/>
    </row>
    <row r="16" spans="1:14">
      <c r="A16" s="97"/>
      <c r="B16" s="54"/>
      <c r="C16" s="303"/>
      <c r="D16" s="303"/>
      <c r="E16" s="303"/>
      <c r="F16" s="251"/>
      <c r="G16" s="303"/>
      <c r="H16" s="254"/>
      <c r="I16" s="254"/>
      <c r="J16" s="254"/>
      <c r="K16" s="21" t="s">
        <v>100</v>
      </c>
      <c r="L16" s="21" t="s">
        <v>334</v>
      </c>
      <c r="M16" s="105" t="s">
        <v>288</v>
      </c>
      <c r="N16" s="249"/>
    </row>
    <row r="17" spans="1:14">
      <c r="A17" s="97"/>
      <c r="B17" s="54"/>
      <c r="C17" s="303"/>
      <c r="D17" s="303"/>
      <c r="E17" s="303"/>
      <c r="F17" s="251"/>
      <c r="G17" s="303"/>
      <c r="H17" s="255"/>
      <c r="I17" s="255"/>
      <c r="J17" s="255"/>
      <c r="K17" s="21" t="s">
        <v>101</v>
      </c>
      <c r="L17" s="21" t="s">
        <v>334</v>
      </c>
      <c r="M17" s="105" t="s">
        <v>288</v>
      </c>
      <c r="N17" s="249"/>
    </row>
    <row r="18" spans="1:14" ht="18.75" customHeight="1">
      <c r="A18" s="97"/>
      <c r="B18" s="54"/>
      <c r="C18" s="302" t="s">
        <v>162</v>
      </c>
      <c r="D18" s="302" t="s">
        <v>163</v>
      </c>
      <c r="E18" s="302" t="s">
        <v>164</v>
      </c>
      <c r="F18" s="250" t="s">
        <v>518</v>
      </c>
      <c r="G18" s="302" t="s">
        <v>165</v>
      </c>
      <c r="H18" s="250" t="s">
        <v>520</v>
      </c>
      <c r="I18" s="250" t="s">
        <v>521</v>
      </c>
      <c r="J18" s="311" t="s">
        <v>522</v>
      </c>
      <c r="K18" s="21" t="s">
        <v>98</v>
      </c>
      <c r="L18" s="22" t="s">
        <v>334</v>
      </c>
      <c r="M18" s="105" t="s">
        <v>288</v>
      </c>
      <c r="N18" s="249" t="str">
        <f>IF(OR(M18="大",M19="大",M20="大",M21="大",M18="不明",M19="不明",M20="不明",M21="不明"),"大",IF(OR(M18="中",M19="中",M20="中",M21="中"),"中",IF(OR(M18="小",M19="小",M20="小",M21="小"),"小","無")))</f>
        <v>小</v>
      </c>
    </row>
    <row r="19" spans="1:14">
      <c r="A19" s="97"/>
      <c r="B19" s="54"/>
      <c r="C19" s="303"/>
      <c r="D19" s="303"/>
      <c r="E19" s="303"/>
      <c r="F19" s="251"/>
      <c r="G19" s="303"/>
      <c r="H19" s="254"/>
      <c r="I19" s="254"/>
      <c r="J19" s="254"/>
      <c r="K19" s="21" t="s">
        <v>99</v>
      </c>
      <c r="L19" s="21" t="s">
        <v>523</v>
      </c>
      <c r="M19" s="105" t="s">
        <v>314</v>
      </c>
      <c r="N19" s="249"/>
    </row>
    <row r="20" spans="1:14">
      <c r="A20" s="97"/>
      <c r="B20" s="54"/>
      <c r="C20" s="303"/>
      <c r="D20" s="303"/>
      <c r="E20" s="303"/>
      <c r="F20" s="251"/>
      <c r="G20" s="303"/>
      <c r="H20" s="254"/>
      <c r="I20" s="254"/>
      <c r="J20" s="254"/>
      <c r="K20" s="21" t="s">
        <v>100</v>
      </c>
      <c r="L20" s="21" t="s">
        <v>334</v>
      </c>
      <c r="M20" s="105" t="s">
        <v>288</v>
      </c>
      <c r="N20" s="249"/>
    </row>
    <row r="21" spans="1:14">
      <c r="A21" s="97"/>
      <c r="B21" s="54"/>
      <c r="C21" s="303"/>
      <c r="D21" s="303"/>
      <c r="E21" s="303"/>
      <c r="F21" s="251"/>
      <c r="G21" s="303"/>
      <c r="H21" s="255"/>
      <c r="I21" s="255"/>
      <c r="J21" s="255"/>
      <c r="K21" s="21" t="s">
        <v>101</v>
      </c>
      <c r="L21" s="21" t="s">
        <v>334</v>
      </c>
      <c r="M21" s="105" t="s">
        <v>288</v>
      </c>
      <c r="N21" s="249"/>
    </row>
    <row r="22" spans="1:14" ht="18.75" customHeight="1">
      <c r="A22" s="97"/>
      <c r="B22" s="54"/>
      <c r="C22" s="302" t="s">
        <v>162</v>
      </c>
      <c r="D22" s="302" t="s">
        <v>163</v>
      </c>
      <c r="E22" s="302" t="s">
        <v>164</v>
      </c>
      <c r="F22" s="250" t="s">
        <v>518</v>
      </c>
      <c r="G22" s="302" t="s">
        <v>165</v>
      </c>
      <c r="H22" s="250" t="s">
        <v>524</v>
      </c>
      <c r="I22" s="250" t="s">
        <v>521</v>
      </c>
      <c r="J22" s="311" t="s">
        <v>525</v>
      </c>
      <c r="K22" s="21" t="s">
        <v>98</v>
      </c>
      <c r="L22" s="88" t="s">
        <v>334</v>
      </c>
      <c r="M22" s="105" t="s">
        <v>288</v>
      </c>
      <c r="N22" s="249" t="str">
        <f>IF(OR(M22="大",M23="大",M24="大",M25="大",M22="不明",M23="不明",M24="不明",M25="不明"),"大",IF(OR(M22="中",M23="中",M24="中",M25="中"),"中",IF(OR(M22="小",M23="小",M24="小",M25="小"),"小","無")))</f>
        <v>中</v>
      </c>
    </row>
    <row r="23" spans="1:14">
      <c r="A23" s="97"/>
      <c r="B23" s="54"/>
      <c r="C23" s="303"/>
      <c r="D23" s="303"/>
      <c r="E23" s="303"/>
      <c r="F23" s="251"/>
      <c r="G23" s="303"/>
      <c r="H23" s="254"/>
      <c r="I23" s="254"/>
      <c r="J23" s="254"/>
      <c r="K23" s="21" t="s">
        <v>99</v>
      </c>
      <c r="L23" s="21" t="s">
        <v>526</v>
      </c>
      <c r="M23" s="105" t="s">
        <v>291</v>
      </c>
      <c r="N23" s="249"/>
    </row>
    <row r="24" spans="1:14">
      <c r="A24" s="97"/>
      <c r="B24" s="54"/>
      <c r="C24" s="303"/>
      <c r="D24" s="303"/>
      <c r="E24" s="303"/>
      <c r="F24" s="251"/>
      <c r="G24" s="303"/>
      <c r="H24" s="254"/>
      <c r="I24" s="254"/>
      <c r="J24" s="254"/>
      <c r="K24" s="21" t="s">
        <v>100</v>
      </c>
      <c r="L24" s="21" t="s">
        <v>334</v>
      </c>
      <c r="M24" s="105" t="s">
        <v>288</v>
      </c>
      <c r="N24" s="249"/>
    </row>
    <row r="25" spans="1:14">
      <c r="A25" s="97"/>
      <c r="B25" s="54"/>
      <c r="C25" s="303"/>
      <c r="D25" s="303"/>
      <c r="E25" s="303"/>
      <c r="F25" s="251"/>
      <c r="G25" s="303"/>
      <c r="H25" s="255"/>
      <c r="I25" s="255"/>
      <c r="J25" s="255"/>
      <c r="K25" s="21" t="s">
        <v>101</v>
      </c>
      <c r="L25" s="21" t="s">
        <v>334</v>
      </c>
      <c r="M25" s="105" t="s">
        <v>288</v>
      </c>
      <c r="N25" s="249"/>
    </row>
    <row r="26" spans="1:14" ht="18.75" customHeight="1">
      <c r="A26" s="97"/>
      <c r="B26" s="54"/>
      <c r="C26" s="302" t="s">
        <v>162</v>
      </c>
      <c r="D26" s="302" t="s">
        <v>163</v>
      </c>
      <c r="E26" s="302" t="s">
        <v>164</v>
      </c>
      <c r="F26" s="250" t="s">
        <v>518</v>
      </c>
      <c r="G26" s="302" t="s">
        <v>165</v>
      </c>
      <c r="H26" s="250" t="s">
        <v>527</v>
      </c>
      <c r="I26" s="250" t="s">
        <v>521</v>
      </c>
      <c r="J26" s="311" t="s">
        <v>525</v>
      </c>
      <c r="K26" s="21" t="s">
        <v>98</v>
      </c>
      <c r="L26" s="88" t="s">
        <v>334</v>
      </c>
      <c r="M26" s="105" t="s">
        <v>288</v>
      </c>
      <c r="N26" s="249" t="str">
        <f>IF(OR(M26="大",M27="大",M28="大",M29="大",M26="不明",M27="不明",M28="不明",M29="不明"),"大",IF(OR(M26="中",M27="中",M28="中",M29="中"),"中",IF(OR(M26="小",M27="小",M28="小",M29="小"),"小","無")))</f>
        <v>中</v>
      </c>
    </row>
    <row r="27" spans="1:14">
      <c r="A27" s="97"/>
      <c r="B27" s="54"/>
      <c r="C27" s="303"/>
      <c r="D27" s="303"/>
      <c r="E27" s="303"/>
      <c r="F27" s="251"/>
      <c r="G27" s="303"/>
      <c r="H27" s="254"/>
      <c r="I27" s="254"/>
      <c r="J27" s="254"/>
      <c r="K27" s="21" t="s">
        <v>99</v>
      </c>
      <c r="L27" s="21" t="s">
        <v>526</v>
      </c>
      <c r="M27" s="105" t="s">
        <v>291</v>
      </c>
      <c r="N27" s="249"/>
    </row>
    <row r="28" spans="1:14">
      <c r="A28" s="97"/>
      <c r="B28" s="54"/>
      <c r="C28" s="303"/>
      <c r="D28" s="303"/>
      <c r="E28" s="303"/>
      <c r="F28" s="251"/>
      <c r="G28" s="303"/>
      <c r="H28" s="254"/>
      <c r="I28" s="254"/>
      <c r="J28" s="254"/>
      <c r="K28" s="21" t="s">
        <v>100</v>
      </c>
      <c r="L28" s="21" t="s">
        <v>334</v>
      </c>
      <c r="M28" s="105" t="s">
        <v>288</v>
      </c>
      <c r="N28" s="249"/>
    </row>
    <row r="29" spans="1:14">
      <c r="A29" s="97"/>
      <c r="B29" s="54"/>
      <c r="C29" s="303"/>
      <c r="D29" s="303"/>
      <c r="E29" s="303"/>
      <c r="F29" s="251"/>
      <c r="G29" s="303"/>
      <c r="H29" s="255"/>
      <c r="I29" s="255"/>
      <c r="J29" s="255"/>
      <c r="K29" s="21" t="s">
        <v>101</v>
      </c>
      <c r="L29" s="21" t="s">
        <v>334</v>
      </c>
      <c r="M29" s="105" t="s">
        <v>288</v>
      </c>
      <c r="N29" s="249"/>
    </row>
    <row r="30" spans="1:14" ht="18.75" customHeight="1">
      <c r="A30" s="97"/>
      <c r="B30" s="54"/>
      <c r="C30" s="302" t="s">
        <v>162</v>
      </c>
      <c r="D30" s="302" t="s">
        <v>163</v>
      </c>
      <c r="E30" s="302" t="s">
        <v>164</v>
      </c>
      <c r="F30" s="250" t="s">
        <v>518</v>
      </c>
      <c r="G30" s="302" t="s">
        <v>165</v>
      </c>
      <c r="H30" s="250" t="s">
        <v>917</v>
      </c>
      <c r="I30" s="250" t="s">
        <v>521</v>
      </c>
      <c r="J30" s="311" t="s">
        <v>926</v>
      </c>
      <c r="K30" s="21" t="s">
        <v>98</v>
      </c>
      <c r="L30" s="22" t="s">
        <v>334</v>
      </c>
      <c r="M30" s="105" t="s">
        <v>288</v>
      </c>
      <c r="N30" s="249" t="str">
        <f>IF(OR(M30="大",M31="大",M32="大",M33="大",M30="不明",M31="不明",M32="不明",M33="不明"),"大",IF(OR(M30="中",M31="中",M32="中",M33="中"),"中",IF(OR(M30="小",M31="小",M32="小",M33="小"),"小","無")))</f>
        <v>中</v>
      </c>
    </row>
    <row r="31" spans="1:14">
      <c r="A31" s="97"/>
      <c r="B31" s="54"/>
      <c r="C31" s="303"/>
      <c r="D31" s="303"/>
      <c r="E31" s="303"/>
      <c r="F31" s="251"/>
      <c r="G31" s="303"/>
      <c r="H31" s="254"/>
      <c r="I31" s="254"/>
      <c r="J31" s="254"/>
      <c r="K31" s="21" t="s">
        <v>99</v>
      </c>
      <c r="L31" s="21" t="s">
        <v>334</v>
      </c>
      <c r="M31" s="105" t="s">
        <v>288</v>
      </c>
      <c r="N31" s="249"/>
    </row>
    <row r="32" spans="1:14">
      <c r="A32" s="97"/>
      <c r="B32" s="54"/>
      <c r="C32" s="303"/>
      <c r="D32" s="303"/>
      <c r="E32" s="303"/>
      <c r="F32" s="251"/>
      <c r="G32" s="303"/>
      <c r="H32" s="254"/>
      <c r="I32" s="254"/>
      <c r="J32" s="254"/>
      <c r="K32" s="21" t="s">
        <v>100</v>
      </c>
      <c r="L32" s="21" t="s">
        <v>340</v>
      </c>
      <c r="M32" s="105" t="s">
        <v>291</v>
      </c>
      <c r="N32" s="249"/>
    </row>
    <row r="33" spans="1:14">
      <c r="A33" s="97"/>
      <c r="B33" s="54"/>
      <c r="C33" s="303"/>
      <c r="D33" s="303"/>
      <c r="E33" s="303"/>
      <c r="F33" s="251"/>
      <c r="G33" s="303"/>
      <c r="H33" s="255"/>
      <c r="I33" s="255"/>
      <c r="J33" s="255"/>
      <c r="K33" s="21" t="s">
        <v>101</v>
      </c>
      <c r="L33" s="21" t="s">
        <v>528</v>
      </c>
      <c r="M33" s="105" t="s">
        <v>288</v>
      </c>
      <c r="N33" s="249"/>
    </row>
    <row r="34" spans="1:14" ht="18.75" customHeight="1">
      <c r="A34" s="97"/>
      <c r="B34" s="54"/>
      <c r="C34" s="302" t="s">
        <v>162</v>
      </c>
      <c r="D34" s="302" t="s">
        <v>163</v>
      </c>
      <c r="E34" s="302" t="s">
        <v>164</v>
      </c>
      <c r="F34" s="250" t="s">
        <v>518</v>
      </c>
      <c r="G34" s="302" t="s">
        <v>165</v>
      </c>
      <c r="H34" s="250" t="s">
        <v>334</v>
      </c>
      <c r="I34" s="250" t="s">
        <v>521</v>
      </c>
      <c r="J34" s="311" t="s">
        <v>334</v>
      </c>
      <c r="K34" s="21" t="s">
        <v>98</v>
      </c>
      <c r="L34" s="22" t="s">
        <v>334</v>
      </c>
      <c r="M34" s="105" t="s">
        <v>288</v>
      </c>
      <c r="N34" s="249" t="str">
        <f>IF(OR(M34="大",M35="大",M36="大",M37="大",M34="不明",M35="不明",M36="不明",M37="不明"),"大",IF(OR(M34="中",M35="中",M36="中",M37="中"),"中",IF(OR(M34="小",M35="小",M36="小",M37="小"),"小","無")))</f>
        <v>無</v>
      </c>
    </row>
    <row r="35" spans="1:14">
      <c r="A35" s="97"/>
      <c r="B35" s="54"/>
      <c r="C35" s="303"/>
      <c r="D35" s="303"/>
      <c r="E35" s="303"/>
      <c r="F35" s="251"/>
      <c r="G35" s="303"/>
      <c r="H35" s="254"/>
      <c r="I35" s="254"/>
      <c r="J35" s="254"/>
      <c r="K35" s="21" t="s">
        <v>99</v>
      </c>
      <c r="L35" s="21" t="s">
        <v>334</v>
      </c>
      <c r="M35" s="105" t="s">
        <v>288</v>
      </c>
      <c r="N35" s="249"/>
    </row>
    <row r="36" spans="1:14">
      <c r="A36" s="97"/>
      <c r="B36" s="54"/>
      <c r="C36" s="303"/>
      <c r="D36" s="303"/>
      <c r="E36" s="303"/>
      <c r="F36" s="251"/>
      <c r="G36" s="303"/>
      <c r="H36" s="254"/>
      <c r="I36" s="254"/>
      <c r="J36" s="254"/>
      <c r="K36" s="21" t="s">
        <v>100</v>
      </c>
      <c r="L36" s="21" t="s">
        <v>334</v>
      </c>
      <c r="M36" s="105" t="s">
        <v>288</v>
      </c>
      <c r="N36" s="249"/>
    </row>
    <row r="37" spans="1:14">
      <c r="A37" s="97"/>
      <c r="B37" s="54"/>
      <c r="C37" s="303"/>
      <c r="D37" s="303"/>
      <c r="E37" s="303"/>
      <c r="F37" s="251"/>
      <c r="G37" s="303"/>
      <c r="H37" s="255"/>
      <c r="I37" s="255"/>
      <c r="J37" s="255"/>
      <c r="K37" s="21" t="s">
        <v>101</v>
      </c>
      <c r="L37" s="21" t="s">
        <v>334</v>
      </c>
      <c r="M37" s="105" t="s">
        <v>288</v>
      </c>
      <c r="N37" s="249"/>
    </row>
    <row r="38" spans="1:14">
      <c r="A38" s="97"/>
      <c r="B38" s="54"/>
      <c r="C38" s="302"/>
      <c r="D38" s="302"/>
      <c r="E38" s="302"/>
      <c r="F38" s="250"/>
      <c r="G38" s="302"/>
      <c r="H38" s="250"/>
      <c r="I38" s="250"/>
      <c r="J38" s="311"/>
      <c r="K38" s="21" t="s">
        <v>98</v>
      </c>
      <c r="L38" s="22"/>
      <c r="M38" s="105"/>
      <c r="N38" s="249" t="str">
        <f>IF(OR(M38="大",M39="大",M40="大",M41="大",M38="不明",M39="不明",M40="不明",M41="不明"),"大",IF(OR(M38="中",M39="中",M40="中",M41="中"),"中",IF(OR(M38="小",M39="小",M40="小",M41="小"),"小","無")))</f>
        <v>無</v>
      </c>
    </row>
    <row r="39" spans="1:14">
      <c r="A39" s="97"/>
      <c r="B39" s="54"/>
      <c r="C39" s="303"/>
      <c r="D39" s="303"/>
      <c r="E39" s="303"/>
      <c r="F39" s="251"/>
      <c r="G39" s="303"/>
      <c r="H39" s="254"/>
      <c r="I39" s="254"/>
      <c r="J39" s="254"/>
      <c r="K39" s="21" t="s">
        <v>99</v>
      </c>
      <c r="L39" s="21"/>
      <c r="M39" s="105"/>
      <c r="N39" s="249"/>
    </row>
    <row r="40" spans="1:14">
      <c r="A40" s="97"/>
      <c r="B40" s="54"/>
      <c r="C40" s="303"/>
      <c r="D40" s="303"/>
      <c r="E40" s="303"/>
      <c r="F40" s="251"/>
      <c r="G40" s="303"/>
      <c r="H40" s="254"/>
      <c r="I40" s="254"/>
      <c r="J40" s="254"/>
      <c r="K40" s="21" t="s">
        <v>100</v>
      </c>
      <c r="L40" s="21"/>
      <c r="M40" s="105"/>
      <c r="N40" s="249"/>
    </row>
    <row r="41" spans="1:14">
      <c r="A41" s="97"/>
      <c r="B41" s="54"/>
      <c r="C41" s="304"/>
      <c r="D41" s="304"/>
      <c r="E41" s="304"/>
      <c r="F41" s="252"/>
      <c r="G41" s="304"/>
      <c r="H41" s="255"/>
      <c r="I41" s="255"/>
      <c r="J41" s="255"/>
      <c r="K41" s="21" t="s">
        <v>101</v>
      </c>
      <c r="L41" s="21"/>
      <c r="M41" s="105"/>
      <c r="N41" s="249"/>
    </row>
    <row r="42" spans="1:14">
      <c r="A42" s="97"/>
    </row>
    <row r="43" spans="1:14">
      <c r="A43" s="97"/>
      <c r="M43" s="115" t="s">
        <v>102</v>
      </c>
      <c r="N43" s="106" t="str">
        <f>IF(OR(N10="大",N14="大",N18="大",N22="大",N26="大",N30="大",N34="大",N38="大"),"大",IF(OR(N10="中",N14="中",N18="中",N22="中",N26="中",N30="中",N34="中",N38="中"),"中",IF(OR(N10="小",N14="小",N18="小",N22="小",N26="小",N30="小",N34="小",N38="小"),"小","無")))</f>
        <v>中</v>
      </c>
    </row>
    <row r="44" spans="1:14">
      <c r="A44" s="97"/>
      <c r="B44" s="42"/>
      <c r="C44" s="54" t="s">
        <v>20</v>
      </c>
      <c r="D44" s="42"/>
    </row>
    <row r="45" spans="1:14">
      <c r="A45" s="97"/>
      <c r="B45" s="54"/>
    </row>
    <row r="46" spans="1:14" ht="31.5">
      <c r="A46" s="97"/>
      <c r="B46" s="54"/>
      <c r="C46" s="19" t="s">
        <v>84</v>
      </c>
      <c r="D46" s="19" t="s">
        <v>85</v>
      </c>
      <c r="E46" s="19" t="s">
        <v>121</v>
      </c>
      <c r="F46" s="19" t="s">
        <v>87</v>
      </c>
      <c r="G46" s="19" t="s">
        <v>122</v>
      </c>
      <c r="H46" s="23" t="s">
        <v>277</v>
      </c>
      <c r="I46" s="19" t="s">
        <v>90</v>
      </c>
      <c r="J46" s="61" t="s">
        <v>161</v>
      </c>
      <c r="K46" s="379" t="s">
        <v>92</v>
      </c>
      <c r="L46" s="380"/>
      <c r="M46" s="98" t="s">
        <v>93</v>
      </c>
      <c r="N46" s="19" t="s">
        <v>94</v>
      </c>
    </row>
    <row r="47" spans="1:14" ht="16.5" customHeight="1">
      <c r="A47" s="97"/>
      <c r="B47" s="54"/>
      <c r="C47" s="262" t="s">
        <v>162</v>
      </c>
      <c r="D47" s="262" t="s">
        <v>163</v>
      </c>
      <c r="E47" s="265" t="s">
        <v>164</v>
      </c>
      <c r="F47" s="250" t="s">
        <v>518</v>
      </c>
      <c r="G47" s="262" t="s">
        <v>168</v>
      </c>
      <c r="H47" s="250" t="s">
        <v>527</v>
      </c>
      <c r="I47" s="262" t="s">
        <v>169</v>
      </c>
      <c r="J47" s="376"/>
      <c r="K47" s="21" t="s">
        <v>170</v>
      </c>
      <c r="L47" s="21" t="s">
        <v>334</v>
      </c>
      <c r="M47" s="105" t="s">
        <v>288</v>
      </c>
      <c r="N47" s="249" t="str">
        <f>IF(OR(M47="大",M48="大",M49="大",M50="大",M47="不明",M48="不明",M49="不明",M50="不明"),"大",IF(OR(M47="中",M48="中",M49="中",M50="中"),"中",IF(OR(M47="小",M48="小",M49="小",M50="小"),"小","無")))</f>
        <v>中</v>
      </c>
    </row>
    <row r="48" spans="1:14">
      <c r="A48" s="97"/>
      <c r="B48" s="54"/>
      <c r="C48" s="263"/>
      <c r="D48" s="263"/>
      <c r="E48" s="266"/>
      <c r="F48" s="251"/>
      <c r="G48" s="263"/>
      <c r="H48" s="251"/>
      <c r="I48" s="263"/>
      <c r="J48" s="377"/>
      <c r="K48" s="21" t="s">
        <v>171</v>
      </c>
      <c r="L48" s="21" t="s">
        <v>334</v>
      </c>
      <c r="M48" s="105" t="s">
        <v>288</v>
      </c>
      <c r="N48" s="249"/>
    </row>
    <row r="49" spans="1:14">
      <c r="A49" s="97"/>
      <c r="B49" s="54"/>
      <c r="C49" s="263"/>
      <c r="D49" s="263"/>
      <c r="E49" s="266"/>
      <c r="F49" s="251"/>
      <c r="G49" s="263"/>
      <c r="H49" s="251"/>
      <c r="I49" s="263"/>
      <c r="J49" s="377"/>
      <c r="K49" s="21" t="s">
        <v>111</v>
      </c>
      <c r="L49" s="21" t="s">
        <v>334</v>
      </c>
      <c r="M49" s="105" t="s">
        <v>288</v>
      </c>
      <c r="N49" s="249"/>
    </row>
    <row r="50" spans="1:14">
      <c r="A50" s="97"/>
      <c r="B50" s="54"/>
      <c r="C50" s="255"/>
      <c r="D50" s="255"/>
      <c r="E50" s="267"/>
      <c r="F50" s="251"/>
      <c r="G50" s="255"/>
      <c r="H50" s="255"/>
      <c r="I50" s="255"/>
      <c r="J50" s="378"/>
      <c r="K50" s="21" t="s">
        <v>172</v>
      </c>
      <c r="L50" s="21" t="s">
        <v>529</v>
      </c>
      <c r="M50" s="105" t="s">
        <v>291</v>
      </c>
      <c r="N50" s="249"/>
    </row>
    <row r="51" spans="1:14" ht="16.5" customHeight="1">
      <c r="A51" s="97"/>
      <c r="B51" s="54"/>
      <c r="C51" s="262" t="s">
        <v>162</v>
      </c>
      <c r="D51" s="262" t="s">
        <v>163</v>
      </c>
      <c r="E51" s="265" t="s">
        <v>164</v>
      </c>
      <c r="F51" s="250" t="s">
        <v>518</v>
      </c>
      <c r="G51" s="262" t="s">
        <v>168</v>
      </c>
      <c r="H51" s="250" t="s">
        <v>917</v>
      </c>
      <c r="I51" s="262" t="s">
        <v>169</v>
      </c>
      <c r="J51" s="376"/>
      <c r="K51" s="21" t="s">
        <v>170</v>
      </c>
      <c r="L51" s="21" t="s">
        <v>334</v>
      </c>
      <c r="M51" s="105" t="s">
        <v>288</v>
      </c>
      <c r="N51" s="249" t="str">
        <f>IF(OR(M51="大",M52="大",M53="大",M54="大",M51="不明",M52="不明",M53="不明",M54="不明"),"大",IF(OR(M51="中",M52="中",M53="中",M54="中"),"中",IF(OR(M51="小",M52="小",M53="小",M54="小"),"小","無")))</f>
        <v>小</v>
      </c>
    </row>
    <row r="52" spans="1:14" ht="47.25">
      <c r="A52" s="97"/>
      <c r="B52" s="54"/>
      <c r="C52" s="263"/>
      <c r="D52" s="263"/>
      <c r="E52" s="266"/>
      <c r="F52" s="251"/>
      <c r="G52" s="263"/>
      <c r="H52" s="251"/>
      <c r="I52" s="263"/>
      <c r="J52" s="377"/>
      <c r="K52" s="21" t="s">
        <v>171</v>
      </c>
      <c r="L52" s="21" t="s">
        <v>530</v>
      </c>
      <c r="M52" s="105" t="s">
        <v>314</v>
      </c>
      <c r="N52" s="249"/>
    </row>
    <row r="53" spans="1:14">
      <c r="A53" s="97"/>
      <c r="B53" s="54"/>
      <c r="C53" s="263"/>
      <c r="D53" s="263"/>
      <c r="E53" s="266"/>
      <c r="F53" s="251"/>
      <c r="G53" s="263"/>
      <c r="H53" s="251"/>
      <c r="I53" s="263"/>
      <c r="J53" s="377"/>
      <c r="K53" s="21" t="s">
        <v>111</v>
      </c>
      <c r="L53" s="21" t="s">
        <v>334</v>
      </c>
      <c r="M53" s="105" t="s">
        <v>288</v>
      </c>
      <c r="N53" s="249"/>
    </row>
    <row r="54" spans="1:14">
      <c r="A54" s="97"/>
      <c r="B54" s="54"/>
      <c r="C54" s="255"/>
      <c r="D54" s="255"/>
      <c r="E54" s="267"/>
      <c r="F54" s="251"/>
      <c r="G54" s="255"/>
      <c r="H54" s="255"/>
      <c r="I54" s="255"/>
      <c r="J54" s="378"/>
      <c r="K54" s="21" t="s">
        <v>172</v>
      </c>
      <c r="L54" s="21" t="s">
        <v>334</v>
      </c>
      <c r="M54" s="105" t="s">
        <v>288</v>
      </c>
      <c r="N54" s="249"/>
    </row>
    <row r="55" spans="1:14" ht="16.5" customHeight="1">
      <c r="A55" s="97"/>
      <c r="B55" s="54"/>
      <c r="C55" s="262" t="s">
        <v>162</v>
      </c>
      <c r="D55" s="262" t="s">
        <v>163</v>
      </c>
      <c r="E55" s="265" t="s">
        <v>164</v>
      </c>
      <c r="F55" s="250" t="s">
        <v>518</v>
      </c>
      <c r="G55" s="262" t="s">
        <v>168</v>
      </c>
      <c r="H55" s="250" t="s">
        <v>524</v>
      </c>
      <c r="I55" s="262" t="s">
        <v>169</v>
      </c>
      <c r="J55" s="381"/>
      <c r="K55" s="21" t="s">
        <v>170</v>
      </c>
      <c r="L55" s="21" t="s">
        <v>334</v>
      </c>
      <c r="M55" s="105" t="s">
        <v>288</v>
      </c>
      <c r="N55" s="249" t="str">
        <f>IF(OR(M55="大",M56="大",M57="大",M58="大",M55="不明",M56="不明",M57="不明",M58="不明"),"大",IF(OR(M55="中",M56="中",M57="中",M58="中"),"中",IF(OR(M55="小",M56="小",M57="小",M58="小"),"小","無")))</f>
        <v>無</v>
      </c>
    </row>
    <row r="56" spans="1:14">
      <c r="A56" s="97"/>
      <c r="B56" s="54"/>
      <c r="C56" s="263"/>
      <c r="D56" s="263"/>
      <c r="E56" s="266"/>
      <c r="F56" s="251"/>
      <c r="G56" s="263"/>
      <c r="H56" s="251"/>
      <c r="I56" s="263"/>
      <c r="J56" s="377"/>
      <c r="K56" s="21" t="s">
        <v>171</v>
      </c>
      <c r="L56" s="21" t="s">
        <v>334</v>
      </c>
      <c r="M56" s="105" t="s">
        <v>288</v>
      </c>
      <c r="N56" s="249"/>
    </row>
    <row r="57" spans="1:14">
      <c r="A57" s="97"/>
      <c r="B57" s="54"/>
      <c r="C57" s="263"/>
      <c r="D57" s="263"/>
      <c r="E57" s="266"/>
      <c r="F57" s="251"/>
      <c r="G57" s="263"/>
      <c r="H57" s="251"/>
      <c r="I57" s="263"/>
      <c r="J57" s="377"/>
      <c r="K57" s="21" t="s">
        <v>111</v>
      </c>
      <c r="L57" s="21" t="s">
        <v>334</v>
      </c>
      <c r="M57" s="105" t="s">
        <v>288</v>
      </c>
      <c r="N57" s="249"/>
    </row>
    <row r="58" spans="1:14">
      <c r="A58" s="97"/>
      <c r="B58" s="54"/>
      <c r="C58" s="255"/>
      <c r="D58" s="255"/>
      <c r="E58" s="267"/>
      <c r="F58" s="251"/>
      <c r="G58" s="255"/>
      <c r="H58" s="255"/>
      <c r="I58" s="255"/>
      <c r="J58" s="378"/>
      <c r="K58" s="21" t="s">
        <v>172</v>
      </c>
      <c r="L58" s="21" t="s">
        <v>334</v>
      </c>
      <c r="M58" s="105" t="s">
        <v>288</v>
      </c>
      <c r="N58" s="249"/>
    </row>
    <row r="59" spans="1:14" ht="16.5" customHeight="1">
      <c r="A59" s="97"/>
      <c r="B59" s="54"/>
      <c r="C59" s="262" t="s">
        <v>162</v>
      </c>
      <c r="D59" s="262" t="s">
        <v>163</v>
      </c>
      <c r="E59" s="265" t="s">
        <v>164</v>
      </c>
      <c r="F59" s="250" t="s">
        <v>518</v>
      </c>
      <c r="G59" s="262" t="s">
        <v>168</v>
      </c>
      <c r="H59" s="250" t="s">
        <v>520</v>
      </c>
      <c r="I59" s="262" t="s">
        <v>169</v>
      </c>
      <c r="J59" s="376"/>
      <c r="K59" s="21" t="s">
        <v>170</v>
      </c>
      <c r="L59" s="21" t="s">
        <v>334</v>
      </c>
      <c r="M59" s="105" t="s">
        <v>288</v>
      </c>
      <c r="N59" s="249" t="str">
        <f>IF(OR(M59="大",M60="大",M61="大",M62="大",M59="不明",M60="不明",M61="不明",M62="不明"),"大",IF(OR(M59="中",M60="中",M61="中",M62="中"),"中",IF(OR(M59="小",M60="小",M61="小",M62="小"),"小","無")))</f>
        <v>無</v>
      </c>
    </row>
    <row r="60" spans="1:14">
      <c r="A60" s="97"/>
      <c r="B60" s="54"/>
      <c r="C60" s="263"/>
      <c r="D60" s="263"/>
      <c r="E60" s="266"/>
      <c r="F60" s="251"/>
      <c r="G60" s="263"/>
      <c r="H60" s="251"/>
      <c r="I60" s="263"/>
      <c r="J60" s="377"/>
      <c r="K60" s="21" t="s">
        <v>171</v>
      </c>
      <c r="L60" s="21" t="s">
        <v>334</v>
      </c>
      <c r="M60" s="105" t="s">
        <v>288</v>
      </c>
      <c r="N60" s="249"/>
    </row>
    <row r="61" spans="1:14">
      <c r="A61" s="97"/>
      <c r="B61" s="54"/>
      <c r="C61" s="263"/>
      <c r="D61" s="263"/>
      <c r="E61" s="266"/>
      <c r="F61" s="251"/>
      <c r="G61" s="263"/>
      <c r="H61" s="251"/>
      <c r="I61" s="263"/>
      <c r="J61" s="377"/>
      <c r="K61" s="21" t="s">
        <v>111</v>
      </c>
      <c r="L61" s="21" t="s">
        <v>334</v>
      </c>
      <c r="M61" s="105" t="s">
        <v>288</v>
      </c>
      <c r="N61" s="249"/>
    </row>
    <row r="62" spans="1:14">
      <c r="A62" s="97"/>
      <c r="B62" s="54"/>
      <c r="C62" s="255"/>
      <c r="D62" s="255"/>
      <c r="E62" s="267"/>
      <c r="F62" s="251"/>
      <c r="G62" s="255"/>
      <c r="H62" s="255"/>
      <c r="I62" s="255"/>
      <c r="J62" s="378"/>
      <c r="K62" s="21" t="s">
        <v>172</v>
      </c>
      <c r="L62" s="21" t="s">
        <v>334</v>
      </c>
      <c r="M62" s="105" t="s">
        <v>288</v>
      </c>
      <c r="N62" s="249"/>
    </row>
    <row r="63" spans="1:14" ht="16.5" customHeight="1">
      <c r="A63" s="97"/>
      <c r="B63" s="54"/>
      <c r="C63" s="262" t="s">
        <v>162</v>
      </c>
      <c r="D63" s="262" t="s">
        <v>163</v>
      </c>
      <c r="E63" s="265" t="s">
        <v>164</v>
      </c>
      <c r="F63" s="250" t="s">
        <v>518</v>
      </c>
      <c r="G63" s="262" t="s">
        <v>168</v>
      </c>
      <c r="H63" s="250" t="s">
        <v>520</v>
      </c>
      <c r="I63" s="262" t="s">
        <v>169</v>
      </c>
      <c r="J63" s="376"/>
      <c r="K63" s="21" t="s">
        <v>170</v>
      </c>
      <c r="L63" s="21" t="s">
        <v>334</v>
      </c>
      <c r="M63" s="105" t="s">
        <v>288</v>
      </c>
      <c r="N63" s="249" t="str">
        <f>IF(OR(M63="大",M64="大",M65="大",M66="大",M63="不明",M64="不明",M65="不明",M66="不明"),"大",IF(OR(M63="中",M64="中",M65="中",M66="中"),"中",IF(OR(M63="小",M64="小",M65="小",M66="小"),"小","無")))</f>
        <v>無</v>
      </c>
    </row>
    <row r="64" spans="1:14">
      <c r="A64" s="97"/>
      <c r="B64" s="54"/>
      <c r="C64" s="263"/>
      <c r="D64" s="263"/>
      <c r="E64" s="266"/>
      <c r="F64" s="251"/>
      <c r="G64" s="263"/>
      <c r="H64" s="251"/>
      <c r="I64" s="263"/>
      <c r="J64" s="377"/>
      <c r="K64" s="21" t="s">
        <v>171</v>
      </c>
      <c r="L64" s="21" t="s">
        <v>334</v>
      </c>
      <c r="M64" s="105" t="s">
        <v>288</v>
      </c>
      <c r="N64" s="249"/>
    </row>
    <row r="65" spans="1:14">
      <c r="A65" s="97"/>
      <c r="B65" s="54"/>
      <c r="C65" s="263"/>
      <c r="D65" s="263"/>
      <c r="E65" s="266"/>
      <c r="F65" s="251"/>
      <c r="G65" s="263"/>
      <c r="H65" s="251"/>
      <c r="I65" s="263"/>
      <c r="J65" s="377"/>
      <c r="K65" s="21" t="s">
        <v>111</v>
      </c>
      <c r="L65" s="21" t="s">
        <v>334</v>
      </c>
      <c r="M65" s="105" t="s">
        <v>288</v>
      </c>
      <c r="N65" s="249"/>
    </row>
    <row r="66" spans="1:14">
      <c r="A66" s="97"/>
      <c r="B66" s="54"/>
      <c r="C66" s="255"/>
      <c r="D66" s="255"/>
      <c r="E66" s="267"/>
      <c r="F66" s="251"/>
      <c r="G66" s="255"/>
      <c r="H66" s="255"/>
      <c r="I66" s="255"/>
      <c r="J66" s="378"/>
      <c r="K66" s="21" t="s">
        <v>172</v>
      </c>
      <c r="L66" s="21" t="s">
        <v>334</v>
      </c>
      <c r="M66" s="105" t="s">
        <v>288</v>
      </c>
      <c r="N66" s="249"/>
    </row>
    <row r="67" spans="1:14">
      <c r="A67" s="97"/>
      <c r="B67" s="54"/>
      <c r="C67" s="262"/>
      <c r="D67" s="262"/>
      <c r="E67" s="265"/>
      <c r="F67" s="250"/>
      <c r="G67" s="262"/>
      <c r="H67" s="250"/>
      <c r="I67" s="262"/>
      <c r="J67" s="376"/>
      <c r="K67" s="21" t="s">
        <v>170</v>
      </c>
      <c r="L67" s="21"/>
      <c r="M67" s="105"/>
      <c r="N67" s="249" t="str">
        <f>IF(OR(M67="大",M68="大",M69="大",M70="大",M67="不明",M68="不明",M69="不明",M70="不明"),"大",IF(OR(M67="中",M68="中",M69="中",M70="中"),"中",IF(OR(M67="小",M68="小",M69="小",M70="小"),"小","無")))</f>
        <v>無</v>
      </c>
    </row>
    <row r="68" spans="1:14">
      <c r="A68" s="97"/>
      <c r="B68" s="54"/>
      <c r="C68" s="263"/>
      <c r="D68" s="263"/>
      <c r="E68" s="266"/>
      <c r="F68" s="251"/>
      <c r="G68" s="263"/>
      <c r="H68" s="251"/>
      <c r="I68" s="263"/>
      <c r="J68" s="377"/>
      <c r="K68" s="21" t="s">
        <v>171</v>
      </c>
      <c r="L68" s="21"/>
      <c r="M68" s="105"/>
      <c r="N68" s="249"/>
    </row>
    <row r="69" spans="1:14">
      <c r="A69" s="97"/>
      <c r="B69" s="54"/>
      <c r="C69" s="263"/>
      <c r="D69" s="263"/>
      <c r="E69" s="266"/>
      <c r="F69" s="251"/>
      <c r="G69" s="263"/>
      <c r="H69" s="251"/>
      <c r="I69" s="263"/>
      <c r="J69" s="377"/>
      <c r="K69" s="21" t="s">
        <v>111</v>
      </c>
      <c r="L69" s="21"/>
      <c r="M69" s="105"/>
      <c r="N69" s="249"/>
    </row>
    <row r="70" spans="1:14">
      <c r="A70" s="97"/>
      <c r="B70" s="54"/>
      <c r="C70" s="255"/>
      <c r="D70" s="255"/>
      <c r="E70" s="267"/>
      <c r="F70" s="255"/>
      <c r="G70" s="255"/>
      <c r="H70" s="255"/>
      <c r="I70" s="255"/>
      <c r="J70" s="378"/>
      <c r="K70" s="21" t="s">
        <v>172</v>
      </c>
      <c r="L70" s="21"/>
      <c r="M70" s="105"/>
      <c r="N70" s="249"/>
    </row>
    <row r="71" spans="1:14">
      <c r="A71" s="97"/>
      <c r="B71" s="54"/>
      <c r="C71" s="262"/>
      <c r="D71" s="262"/>
      <c r="E71" s="265"/>
      <c r="F71" s="250"/>
      <c r="G71" s="262"/>
      <c r="H71" s="250"/>
      <c r="I71" s="262"/>
      <c r="J71" s="376"/>
      <c r="K71" s="21" t="s">
        <v>170</v>
      </c>
      <c r="L71" s="21"/>
      <c r="M71" s="105"/>
      <c r="N71" s="249" t="str">
        <f>IF(OR(M71="大",M72="大",M73="大",M74="大",M71="不明",M72="不明",M73="不明",M74="不明"),"大",IF(OR(M71="中",M72="中",M73="中",M74="中"),"中",IF(OR(M71="小",M72="小",M73="小",M74="小"),"小","無")))</f>
        <v>無</v>
      </c>
    </row>
    <row r="72" spans="1:14">
      <c r="A72" s="97"/>
      <c r="B72" s="54"/>
      <c r="C72" s="263"/>
      <c r="D72" s="263"/>
      <c r="E72" s="266"/>
      <c r="F72" s="251"/>
      <c r="G72" s="263"/>
      <c r="H72" s="251"/>
      <c r="I72" s="263"/>
      <c r="J72" s="377"/>
      <c r="K72" s="21" t="s">
        <v>171</v>
      </c>
      <c r="L72" s="21"/>
      <c r="M72" s="105"/>
      <c r="N72" s="249"/>
    </row>
    <row r="73" spans="1:14">
      <c r="A73" s="97"/>
      <c r="B73" s="54"/>
      <c r="C73" s="263"/>
      <c r="D73" s="263"/>
      <c r="E73" s="266"/>
      <c r="F73" s="251"/>
      <c r="G73" s="263"/>
      <c r="H73" s="251"/>
      <c r="I73" s="263"/>
      <c r="J73" s="377"/>
      <c r="K73" s="21" t="s">
        <v>111</v>
      </c>
      <c r="L73" s="21"/>
      <c r="M73" s="105"/>
      <c r="N73" s="249"/>
    </row>
    <row r="74" spans="1:14">
      <c r="A74" s="97"/>
      <c r="B74" s="54"/>
      <c r="C74" s="255"/>
      <c r="D74" s="255"/>
      <c r="E74" s="267"/>
      <c r="F74" s="255"/>
      <c r="G74" s="255"/>
      <c r="H74" s="255"/>
      <c r="I74" s="255"/>
      <c r="J74" s="378"/>
      <c r="K74" s="21" t="s">
        <v>172</v>
      </c>
      <c r="L74" s="21"/>
      <c r="M74" s="105"/>
      <c r="N74" s="249"/>
    </row>
    <row r="75" spans="1:14">
      <c r="A75" s="97"/>
    </row>
    <row r="76" spans="1:14">
      <c r="A76" s="97"/>
      <c r="M76" s="64" t="s">
        <v>102</v>
      </c>
      <c r="N76" s="106" t="str">
        <f>IF(OR(N47="大",N51="大",N55="大",N59="大",N63="大",N67="大",N71="大"),"大",IF(OR(N47="中",N51="中",N55="中",N59="中",N63="中",N67="中",N71="中"),"中",IF(OR(N47="小",N51="小",N55="小",N59="小",N63="小",N67="小",N71="小"),"小","無")))</f>
        <v>中</v>
      </c>
    </row>
    <row r="77" spans="1:14">
      <c r="A77" s="97"/>
      <c r="B77" s="42"/>
      <c r="C77" s="54" t="s">
        <v>173</v>
      </c>
      <c r="D77" s="42"/>
      <c r="E77" s="42"/>
    </row>
    <row r="78" spans="1:14">
      <c r="A78" s="97"/>
      <c r="B78" s="54"/>
    </row>
    <row r="79" spans="1:14" ht="31.5">
      <c r="A79" s="97"/>
      <c r="B79" s="54"/>
      <c r="C79" s="19" t="s">
        <v>84</v>
      </c>
      <c r="D79" s="19" t="s">
        <v>85</v>
      </c>
      <c r="E79" s="19" t="s">
        <v>121</v>
      </c>
      <c r="F79" s="19" t="s">
        <v>87</v>
      </c>
      <c r="G79" s="19" t="s">
        <v>122</v>
      </c>
      <c r="H79" s="23" t="s">
        <v>277</v>
      </c>
      <c r="I79" s="19" t="s">
        <v>90</v>
      </c>
      <c r="J79" s="61" t="s">
        <v>161</v>
      </c>
      <c r="K79" s="379" t="s">
        <v>92</v>
      </c>
      <c r="L79" s="380"/>
      <c r="M79" s="98" t="s">
        <v>93</v>
      </c>
      <c r="N79" s="19" t="s">
        <v>94</v>
      </c>
    </row>
    <row r="80" spans="1:14" ht="16.5" customHeight="1">
      <c r="A80" s="97"/>
      <c r="B80" s="54"/>
      <c r="C80" s="302" t="s">
        <v>162</v>
      </c>
      <c r="D80" s="302" t="s">
        <v>163</v>
      </c>
      <c r="E80" s="265" t="s">
        <v>164</v>
      </c>
      <c r="F80" s="250" t="s">
        <v>518</v>
      </c>
      <c r="G80" s="262" t="s">
        <v>175</v>
      </c>
      <c r="H80" s="250" t="s">
        <v>531</v>
      </c>
      <c r="I80" s="262" t="s">
        <v>176</v>
      </c>
      <c r="J80" s="376"/>
      <c r="K80" s="21" t="s">
        <v>170</v>
      </c>
      <c r="L80" s="21" t="s">
        <v>334</v>
      </c>
      <c r="M80" s="105" t="s">
        <v>288</v>
      </c>
      <c r="N80" s="249" t="str">
        <f>IF(OR(M80="大",M81="大",M82="大",M83="大",M80="不明",M81="不明",M82="不明",M83="不明"),"大",IF(OR(M80="中",M81="中",M82="中",M83="中"),"中",IF(OR(M80="小",M81="小",M82="小",M83="小"),"小","無")))</f>
        <v>中</v>
      </c>
    </row>
    <row r="81" spans="1:14">
      <c r="A81" s="97"/>
      <c r="B81" s="54"/>
      <c r="C81" s="303"/>
      <c r="D81" s="303"/>
      <c r="E81" s="266"/>
      <c r="F81" s="251"/>
      <c r="G81" s="254"/>
      <c r="H81" s="254"/>
      <c r="I81" s="254"/>
      <c r="J81" s="377"/>
      <c r="K81" s="21" t="s">
        <v>177</v>
      </c>
      <c r="L81" s="21" t="s">
        <v>334</v>
      </c>
      <c r="M81" s="105" t="s">
        <v>288</v>
      </c>
      <c r="N81" s="249"/>
    </row>
    <row r="82" spans="1:14">
      <c r="A82" s="97"/>
      <c r="B82" s="54"/>
      <c r="C82" s="303"/>
      <c r="D82" s="303"/>
      <c r="E82" s="266"/>
      <c r="F82" s="251"/>
      <c r="G82" s="254"/>
      <c r="H82" s="254"/>
      <c r="I82" s="254"/>
      <c r="J82" s="377"/>
      <c r="K82" s="21" t="s">
        <v>111</v>
      </c>
      <c r="L82" s="21" t="s">
        <v>532</v>
      </c>
      <c r="M82" s="105" t="s">
        <v>291</v>
      </c>
      <c r="N82" s="249"/>
    </row>
    <row r="83" spans="1:14">
      <c r="A83" s="97"/>
      <c r="B83" s="54"/>
      <c r="C83" s="304"/>
      <c r="D83" s="304"/>
      <c r="E83" s="267"/>
      <c r="F83" s="251"/>
      <c r="G83" s="255"/>
      <c r="H83" s="255"/>
      <c r="I83" s="255"/>
      <c r="J83" s="378"/>
      <c r="K83" s="21" t="s">
        <v>172</v>
      </c>
      <c r="L83" s="21" t="s">
        <v>533</v>
      </c>
      <c r="M83" s="105" t="s">
        <v>314</v>
      </c>
      <c r="N83" s="249"/>
    </row>
    <row r="84" spans="1:14">
      <c r="A84" s="97"/>
      <c r="B84" s="54"/>
      <c r="C84" s="302" t="s">
        <v>162</v>
      </c>
      <c r="D84" s="302" t="s">
        <v>163</v>
      </c>
      <c r="E84" s="265" t="s">
        <v>164</v>
      </c>
      <c r="F84" s="250" t="s">
        <v>518</v>
      </c>
      <c r="G84" s="262" t="s">
        <v>175</v>
      </c>
      <c r="H84" s="250" t="s">
        <v>527</v>
      </c>
      <c r="I84" s="262" t="s">
        <v>176</v>
      </c>
      <c r="J84" s="376"/>
      <c r="K84" s="21" t="s">
        <v>170</v>
      </c>
      <c r="L84" s="21" t="s">
        <v>334</v>
      </c>
      <c r="M84" s="105" t="s">
        <v>288</v>
      </c>
      <c r="N84" s="249" t="str">
        <f>IF(OR(M84="大",M85="大",M86="大",M87="大",M84="不明",M85="不明",M86="不明",M87="不明"),"大",IF(OR(M84="中",M85="中",M86="中",M87="中"),"中",IF(OR(M84="小",M85="小",M86="小",M87="小"),"小","無")))</f>
        <v>大</v>
      </c>
    </row>
    <row r="85" spans="1:14">
      <c r="A85" s="97"/>
      <c r="B85" s="54"/>
      <c r="C85" s="303"/>
      <c r="D85" s="303"/>
      <c r="E85" s="266"/>
      <c r="F85" s="251"/>
      <c r="G85" s="254"/>
      <c r="H85" s="254"/>
      <c r="I85" s="254"/>
      <c r="J85" s="377"/>
      <c r="K85" s="21" t="s">
        <v>177</v>
      </c>
      <c r="L85" s="21" t="s">
        <v>534</v>
      </c>
      <c r="M85" s="105" t="s">
        <v>291</v>
      </c>
      <c r="N85" s="249"/>
    </row>
    <row r="86" spans="1:14">
      <c r="A86" s="97"/>
      <c r="B86" s="54"/>
      <c r="C86" s="303"/>
      <c r="D86" s="303"/>
      <c r="E86" s="266"/>
      <c r="F86" s="251"/>
      <c r="G86" s="254"/>
      <c r="H86" s="254"/>
      <c r="I86" s="254"/>
      <c r="J86" s="377"/>
      <c r="K86" s="21" t="s">
        <v>111</v>
      </c>
      <c r="L86" s="21" t="s">
        <v>340</v>
      </c>
      <c r="M86" s="105" t="s">
        <v>339</v>
      </c>
      <c r="N86" s="249"/>
    </row>
    <row r="87" spans="1:14">
      <c r="A87" s="97"/>
      <c r="B87" s="54"/>
      <c r="C87" s="304"/>
      <c r="D87" s="304"/>
      <c r="E87" s="267"/>
      <c r="F87" s="251"/>
      <c r="G87" s="255"/>
      <c r="H87" s="255"/>
      <c r="I87" s="255"/>
      <c r="J87" s="378"/>
      <c r="K87" s="21" t="s">
        <v>172</v>
      </c>
      <c r="L87" s="21" t="s">
        <v>334</v>
      </c>
      <c r="M87" s="105" t="s">
        <v>288</v>
      </c>
      <c r="N87" s="249"/>
    </row>
    <row r="88" spans="1:14">
      <c r="A88" s="97"/>
      <c r="B88" s="54"/>
      <c r="C88" s="302" t="s">
        <v>162</v>
      </c>
      <c r="D88" s="302" t="s">
        <v>163</v>
      </c>
      <c r="E88" s="265" t="s">
        <v>164</v>
      </c>
      <c r="F88" s="250" t="s">
        <v>518</v>
      </c>
      <c r="G88" s="262" t="s">
        <v>175</v>
      </c>
      <c r="H88" s="250" t="s">
        <v>917</v>
      </c>
      <c r="I88" s="262" t="s">
        <v>176</v>
      </c>
      <c r="J88" s="381"/>
      <c r="K88" s="21" t="s">
        <v>170</v>
      </c>
      <c r="L88" s="21" t="s">
        <v>334</v>
      </c>
      <c r="M88" s="105" t="s">
        <v>288</v>
      </c>
      <c r="N88" s="249" t="str">
        <f>IF(OR(M88="大",M89="大",M90="大",M91="大",M88="不明",M89="不明",M90="不明",M91="不明"),"大",IF(OR(M88="中",M89="中",M90="中",M91="中"),"中",IF(OR(M88="小",M89="小",M90="小",M91="小"),"小","無")))</f>
        <v>大</v>
      </c>
    </row>
    <row r="89" spans="1:14">
      <c r="A89" s="97"/>
      <c r="B89" s="54"/>
      <c r="C89" s="303"/>
      <c r="D89" s="303"/>
      <c r="E89" s="266"/>
      <c r="F89" s="251"/>
      <c r="G89" s="254"/>
      <c r="H89" s="254"/>
      <c r="I89" s="254"/>
      <c r="J89" s="377"/>
      <c r="K89" s="21" t="s">
        <v>177</v>
      </c>
      <c r="L89" s="21" t="s">
        <v>534</v>
      </c>
      <c r="M89" s="105" t="s">
        <v>291</v>
      </c>
      <c r="N89" s="249"/>
    </row>
    <row r="90" spans="1:14">
      <c r="A90" s="97"/>
      <c r="B90" s="54"/>
      <c r="C90" s="303"/>
      <c r="D90" s="303"/>
      <c r="E90" s="266"/>
      <c r="F90" s="251"/>
      <c r="G90" s="254"/>
      <c r="H90" s="254"/>
      <c r="I90" s="254"/>
      <c r="J90" s="377"/>
      <c r="K90" s="21" t="s">
        <v>111</v>
      </c>
      <c r="L90" s="21" t="s">
        <v>340</v>
      </c>
      <c r="M90" s="105" t="s">
        <v>339</v>
      </c>
      <c r="N90" s="249"/>
    </row>
    <row r="91" spans="1:14">
      <c r="A91" s="97"/>
      <c r="B91" s="54"/>
      <c r="C91" s="304"/>
      <c r="D91" s="304"/>
      <c r="E91" s="267"/>
      <c r="F91" s="251"/>
      <c r="G91" s="255"/>
      <c r="H91" s="255"/>
      <c r="I91" s="255"/>
      <c r="J91" s="378"/>
      <c r="K91" s="21" t="s">
        <v>172</v>
      </c>
      <c r="L91" s="21" t="s">
        <v>334</v>
      </c>
      <c r="M91" s="105" t="s">
        <v>288</v>
      </c>
      <c r="N91" s="249"/>
    </row>
    <row r="92" spans="1:14">
      <c r="A92" s="97"/>
      <c r="B92" s="54"/>
      <c r="C92" s="302" t="s">
        <v>162</v>
      </c>
      <c r="D92" s="302" t="s">
        <v>163</v>
      </c>
      <c r="E92" s="265" t="s">
        <v>164</v>
      </c>
      <c r="F92" s="250" t="s">
        <v>518</v>
      </c>
      <c r="G92" s="262" t="s">
        <v>175</v>
      </c>
      <c r="H92" s="250" t="s">
        <v>524</v>
      </c>
      <c r="I92" s="262" t="s">
        <v>176</v>
      </c>
      <c r="J92" s="376"/>
      <c r="K92" s="21" t="s">
        <v>170</v>
      </c>
      <c r="L92" s="21" t="s">
        <v>334</v>
      </c>
      <c r="M92" s="105" t="s">
        <v>288</v>
      </c>
      <c r="N92" s="249" t="str">
        <f>IF(OR(M92="大",M93="大",M94="大",M95="大",M92="不明",M93="不明",M94="不明",M95="不明"),"大",IF(OR(M92="中",M93="中",M94="中",M95="中"),"中",IF(OR(M92="小",M93="小",M94="小",M95="小"),"小","無")))</f>
        <v>無</v>
      </c>
    </row>
    <row r="93" spans="1:14">
      <c r="A93" s="97"/>
      <c r="B93" s="54"/>
      <c r="C93" s="303"/>
      <c r="D93" s="303"/>
      <c r="E93" s="266"/>
      <c r="F93" s="251"/>
      <c r="G93" s="254"/>
      <c r="H93" s="254"/>
      <c r="I93" s="254"/>
      <c r="J93" s="377"/>
      <c r="K93" s="21" t="s">
        <v>177</v>
      </c>
      <c r="L93" s="21" t="s">
        <v>334</v>
      </c>
      <c r="M93" s="105" t="s">
        <v>288</v>
      </c>
      <c r="N93" s="249"/>
    </row>
    <row r="94" spans="1:14">
      <c r="A94" s="97"/>
      <c r="B94" s="54"/>
      <c r="C94" s="303"/>
      <c r="D94" s="303"/>
      <c r="E94" s="266"/>
      <c r="F94" s="251"/>
      <c r="G94" s="254"/>
      <c r="H94" s="254"/>
      <c r="I94" s="254"/>
      <c r="J94" s="377"/>
      <c r="K94" s="21" t="s">
        <v>111</v>
      </c>
      <c r="L94" s="21" t="s">
        <v>334</v>
      </c>
      <c r="M94" s="105" t="s">
        <v>288</v>
      </c>
      <c r="N94" s="249"/>
    </row>
    <row r="95" spans="1:14">
      <c r="A95" s="97"/>
      <c r="B95" s="54"/>
      <c r="C95" s="304"/>
      <c r="D95" s="304"/>
      <c r="E95" s="267"/>
      <c r="F95" s="251"/>
      <c r="G95" s="255"/>
      <c r="H95" s="255"/>
      <c r="I95" s="255"/>
      <c r="J95" s="378"/>
      <c r="K95" s="21" t="s">
        <v>172</v>
      </c>
      <c r="L95" s="21" t="s">
        <v>334</v>
      </c>
      <c r="M95" s="105" t="s">
        <v>288</v>
      </c>
      <c r="N95" s="249"/>
    </row>
    <row r="96" spans="1:14">
      <c r="A96" s="97"/>
      <c r="B96" s="54"/>
      <c r="C96" s="302" t="s">
        <v>162</v>
      </c>
      <c r="D96" s="302" t="s">
        <v>163</v>
      </c>
      <c r="E96" s="265" t="s">
        <v>164</v>
      </c>
      <c r="F96" s="250" t="s">
        <v>518</v>
      </c>
      <c r="G96" s="262" t="s">
        <v>175</v>
      </c>
      <c r="H96" s="250" t="s">
        <v>520</v>
      </c>
      <c r="I96" s="262" t="s">
        <v>176</v>
      </c>
      <c r="J96" s="376"/>
      <c r="K96" s="21" t="s">
        <v>170</v>
      </c>
      <c r="L96" s="21" t="s">
        <v>334</v>
      </c>
      <c r="M96" s="105" t="s">
        <v>288</v>
      </c>
      <c r="N96" s="249" t="str">
        <f>IF(OR(M96="大",M97="大",M98="大",M99="大",M96="不明",M97="不明",M98="不明",M99="不明"),"大",IF(OR(M96="中",M97="中",M98="中",M99="中"),"中",IF(OR(M96="小",M97="小",M98="小",M99="小"),"小","無")))</f>
        <v>無</v>
      </c>
    </row>
    <row r="97" spans="1:14">
      <c r="A97" s="97"/>
      <c r="B97" s="54"/>
      <c r="C97" s="303"/>
      <c r="D97" s="303"/>
      <c r="E97" s="266"/>
      <c r="F97" s="251"/>
      <c r="G97" s="254"/>
      <c r="H97" s="254"/>
      <c r="I97" s="254"/>
      <c r="J97" s="377"/>
      <c r="K97" s="21" t="s">
        <v>177</v>
      </c>
      <c r="L97" s="21" t="s">
        <v>334</v>
      </c>
      <c r="M97" s="105" t="s">
        <v>288</v>
      </c>
      <c r="N97" s="249"/>
    </row>
    <row r="98" spans="1:14">
      <c r="A98" s="97"/>
      <c r="B98" s="54"/>
      <c r="C98" s="303"/>
      <c r="D98" s="303"/>
      <c r="E98" s="266"/>
      <c r="F98" s="251"/>
      <c r="G98" s="254"/>
      <c r="H98" s="254"/>
      <c r="I98" s="254"/>
      <c r="J98" s="377"/>
      <c r="K98" s="21" t="s">
        <v>111</v>
      </c>
      <c r="L98" s="21" t="s">
        <v>334</v>
      </c>
      <c r="M98" s="105" t="s">
        <v>288</v>
      </c>
      <c r="N98" s="249"/>
    </row>
    <row r="99" spans="1:14">
      <c r="A99" s="97"/>
      <c r="B99" s="54"/>
      <c r="C99" s="304"/>
      <c r="D99" s="304"/>
      <c r="E99" s="267"/>
      <c r="F99" s="251"/>
      <c r="G99" s="255"/>
      <c r="H99" s="255"/>
      <c r="I99" s="255"/>
      <c r="J99" s="378"/>
      <c r="K99" s="21" t="s">
        <v>172</v>
      </c>
      <c r="L99" s="21" t="s">
        <v>334</v>
      </c>
      <c r="M99" s="105" t="s">
        <v>288</v>
      </c>
      <c r="N99" s="249"/>
    </row>
    <row r="100" spans="1:14">
      <c r="A100" s="97"/>
      <c r="B100" s="54"/>
      <c r="C100" s="302" t="s">
        <v>162</v>
      </c>
      <c r="D100" s="302" t="s">
        <v>163</v>
      </c>
      <c r="E100" s="265" t="s">
        <v>164</v>
      </c>
      <c r="F100" s="250" t="s">
        <v>518</v>
      </c>
      <c r="G100" s="262" t="s">
        <v>175</v>
      </c>
      <c r="H100" s="250" t="s">
        <v>520</v>
      </c>
      <c r="I100" s="262" t="s">
        <v>176</v>
      </c>
      <c r="J100" s="376"/>
      <c r="K100" s="21" t="s">
        <v>170</v>
      </c>
      <c r="L100" s="21" t="s">
        <v>334</v>
      </c>
      <c r="M100" s="105" t="s">
        <v>288</v>
      </c>
      <c r="N100" s="249" t="str">
        <f>IF(OR(M100="大",M101="大",M102="大",M103="大",M100="不明",M101="不明",M102="不明",M103="不明"),"大",IF(OR(M100="中",M101="中",M102="中",M103="中"),"中",IF(OR(M100="小",M101="小",M102="小",M103="小"),"小","無")))</f>
        <v>無</v>
      </c>
    </row>
    <row r="101" spans="1:14">
      <c r="A101" s="97"/>
      <c r="B101" s="54"/>
      <c r="C101" s="303"/>
      <c r="D101" s="303"/>
      <c r="E101" s="266"/>
      <c r="F101" s="251"/>
      <c r="G101" s="254"/>
      <c r="H101" s="254"/>
      <c r="I101" s="254"/>
      <c r="J101" s="377"/>
      <c r="K101" s="21" t="s">
        <v>177</v>
      </c>
      <c r="L101" s="21" t="s">
        <v>334</v>
      </c>
      <c r="M101" s="105" t="s">
        <v>288</v>
      </c>
      <c r="N101" s="249"/>
    </row>
    <row r="102" spans="1:14">
      <c r="A102" s="97"/>
      <c r="B102" s="54"/>
      <c r="C102" s="303"/>
      <c r="D102" s="303"/>
      <c r="E102" s="266"/>
      <c r="F102" s="251"/>
      <c r="G102" s="254"/>
      <c r="H102" s="254"/>
      <c r="I102" s="254"/>
      <c r="J102" s="377"/>
      <c r="K102" s="21" t="s">
        <v>111</v>
      </c>
      <c r="L102" s="21" t="s">
        <v>334</v>
      </c>
      <c r="M102" s="105" t="s">
        <v>288</v>
      </c>
      <c r="N102" s="249"/>
    </row>
    <row r="103" spans="1:14">
      <c r="A103" s="97"/>
      <c r="B103" s="54"/>
      <c r="C103" s="304"/>
      <c r="D103" s="304"/>
      <c r="E103" s="267"/>
      <c r="F103" s="251"/>
      <c r="G103" s="255"/>
      <c r="H103" s="255"/>
      <c r="I103" s="255"/>
      <c r="J103" s="378"/>
      <c r="K103" s="21" t="s">
        <v>172</v>
      </c>
      <c r="L103" s="21" t="s">
        <v>334</v>
      </c>
      <c r="M103" s="105" t="s">
        <v>288</v>
      </c>
      <c r="N103" s="249"/>
    </row>
    <row r="104" spans="1:14">
      <c r="A104" s="97"/>
      <c r="B104" s="54"/>
      <c r="C104" s="302"/>
      <c r="D104" s="302"/>
      <c r="E104" s="265"/>
      <c r="F104" s="250"/>
      <c r="G104" s="262"/>
      <c r="H104" s="250"/>
      <c r="I104" s="262"/>
      <c r="J104" s="376"/>
      <c r="K104" s="21" t="s">
        <v>170</v>
      </c>
      <c r="L104" s="21"/>
      <c r="M104" s="105"/>
      <c r="N104" s="249" t="str">
        <f>IF(OR(M104="大",M105="大",M106="大",M107="大",M104="不明",M105="不明",M106="不明",M107="不明"),"大",IF(OR(M104="中",M105="中",M106="中",M107="中"),"中",IF(OR(M104="小",M105="小",M106="小",M107="小"),"小","無")))</f>
        <v>無</v>
      </c>
    </row>
    <row r="105" spans="1:14">
      <c r="A105" s="97"/>
      <c r="B105" s="54"/>
      <c r="C105" s="303"/>
      <c r="D105" s="303"/>
      <c r="E105" s="266"/>
      <c r="F105" s="251"/>
      <c r="G105" s="254"/>
      <c r="H105" s="254"/>
      <c r="I105" s="254"/>
      <c r="J105" s="377"/>
      <c r="K105" s="21" t="s">
        <v>177</v>
      </c>
      <c r="L105" s="21"/>
      <c r="M105" s="105"/>
      <c r="N105" s="249"/>
    </row>
    <row r="106" spans="1:14">
      <c r="A106" s="97"/>
      <c r="B106" s="54"/>
      <c r="C106" s="303"/>
      <c r="D106" s="303"/>
      <c r="E106" s="266"/>
      <c r="F106" s="251"/>
      <c r="G106" s="254"/>
      <c r="H106" s="254"/>
      <c r="I106" s="254"/>
      <c r="J106" s="377"/>
      <c r="K106" s="21" t="s">
        <v>111</v>
      </c>
      <c r="L106" s="21"/>
      <c r="M106" s="105"/>
      <c r="N106" s="249"/>
    </row>
    <row r="107" spans="1:14">
      <c r="A107" s="97"/>
      <c r="B107" s="54"/>
      <c r="C107" s="304"/>
      <c r="D107" s="304"/>
      <c r="E107" s="267"/>
      <c r="F107" s="252"/>
      <c r="G107" s="255"/>
      <c r="H107" s="255"/>
      <c r="I107" s="255"/>
      <c r="J107" s="378"/>
      <c r="K107" s="21" t="s">
        <v>172</v>
      </c>
      <c r="L107" s="21"/>
      <c r="M107" s="105"/>
      <c r="N107" s="249"/>
    </row>
    <row r="108" spans="1:14">
      <c r="A108" s="97"/>
    </row>
    <row r="109" spans="1:14">
      <c r="A109" s="97"/>
      <c r="L109" s="111"/>
      <c r="M109" s="113" t="s">
        <v>102</v>
      </c>
      <c r="N109" s="106" t="str">
        <f>IF(OR(N80="大",N84="大",N88="大",N92="大",N96="大",N100="大",N104="大"),"大",IF(OR(N80="中",N84="中",N88="中",N92="中",N96="中",N100="中",N104="中"),"中",IF(OR(N80="小",N84="小",N88="小",N92="小",N96="小",N100="小",N104="小"),"小","無")))</f>
        <v>大</v>
      </c>
    </row>
    <row r="110" spans="1:14">
      <c r="A110" s="97"/>
      <c r="B110" s="42"/>
      <c r="C110" s="54" t="s">
        <v>178</v>
      </c>
      <c r="D110" s="42"/>
      <c r="E110" s="42"/>
      <c r="F110" s="42"/>
    </row>
    <row r="111" spans="1:14">
      <c r="A111" s="97"/>
      <c r="B111" s="54"/>
    </row>
    <row r="112" spans="1:14" ht="31.5">
      <c r="A112" s="97"/>
      <c r="B112" s="54"/>
      <c r="C112" s="19" t="s">
        <v>84</v>
      </c>
      <c r="D112" s="19" t="s">
        <v>85</v>
      </c>
      <c r="E112" s="19" t="s">
        <v>121</v>
      </c>
      <c r="F112" s="19" t="s">
        <v>87</v>
      </c>
      <c r="G112" s="19" t="s">
        <v>122</v>
      </c>
      <c r="H112" s="23" t="s">
        <v>277</v>
      </c>
      <c r="I112" s="19" t="s">
        <v>90</v>
      </c>
      <c r="J112" s="61" t="s">
        <v>161</v>
      </c>
      <c r="K112" s="379" t="s">
        <v>92</v>
      </c>
      <c r="L112" s="380"/>
      <c r="M112" s="98" t="s">
        <v>93</v>
      </c>
      <c r="N112" s="19" t="s">
        <v>94</v>
      </c>
    </row>
    <row r="113" spans="1:14" ht="18.75" customHeight="1">
      <c r="A113" s="97"/>
      <c r="B113" s="54"/>
      <c r="C113" s="293" t="s">
        <v>917</v>
      </c>
      <c r="D113" s="262" t="s">
        <v>179</v>
      </c>
      <c r="E113" s="265" t="s">
        <v>164</v>
      </c>
      <c r="F113" s="250" t="s">
        <v>518</v>
      </c>
      <c r="G113" s="262" t="s">
        <v>180</v>
      </c>
      <c r="H113" s="250" t="s">
        <v>520</v>
      </c>
      <c r="I113" s="262" t="s">
        <v>181</v>
      </c>
      <c r="J113" s="376"/>
      <c r="K113" s="21" t="s">
        <v>170</v>
      </c>
      <c r="L113" s="22" t="s">
        <v>334</v>
      </c>
      <c r="M113" s="105" t="s">
        <v>288</v>
      </c>
      <c r="N113" s="249" t="str">
        <f>IF(OR(M113="大",M114="大",M115="大",M116="大",M113="不明",M114="不明",M115="不明",M116="不明"),"大",IF(OR(M113="中",M114="中",M115="中",M116="中"),"中",IF(OR(M113="小",M114="小",M115="小",M116="小"),"小","無")))</f>
        <v>小</v>
      </c>
    </row>
    <row r="114" spans="1:14">
      <c r="A114" s="97"/>
      <c r="B114" s="54"/>
      <c r="C114" s="294"/>
      <c r="D114" s="263"/>
      <c r="E114" s="266"/>
      <c r="F114" s="251"/>
      <c r="G114" s="254"/>
      <c r="H114" s="254"/>
      <c r="I114" s="254"/>
      <c r="J114" s="377"/>
      <c r="K114" s="21" t="s">
        <v>177</v>
      </c>
      <c r="L114" s="21" t="s">
        <v>523</v>
      </c>
      <c r="M114" s="105" t="s">
        <v>314</v>
      </c>
      <c r="N114" s="249"/>
    </row>
    <row r="115" spans="1:14">
      <c r="A115" s="97"/>
      <c r="B115" s="54"/>
      <c r="C115" s="294"/>
      <c r="D115" s="263"/>
      <c r="E115" s="266"/>
      <c r="F115" s="251"/>
      <c r="G115" s="254"/>
      <c r="H115" s="254"/>
      <c r="I115" s="254"/>
      <c r="J115" s="377"/>
      <c r="K115" s="21" t="s">
        <v>111</v>
      </c>
      <c r="L115" s="21" t="s">
        <v>334</v>
      </c>
      <c r="M115" s="105" t="s">
        <v>288</v>
      </c>
      <c r="N115" s="249"/>
    </row>
    <row r="116" spans="1:14">
      <c r="A116" s="97"/>
      <c r="B116" s="54"/>
      <c r="C116" s="295"/>
      <c r="D116" s="264"/>
      <c r="E116" s="267"/>
      <c r="F116" s="255"/>
      <c r="G116" s="255"/>
      <c r="H116" s="255"/>
      <c r="I116" s="255"/>
      <c r="J116" s="378"/>
      <c r="K116" s="21" t="s">
        <v>172</v>
      </c>
      <c r="L116" s="21" t="s">
        <v>334</v>
      </c>
      <c r="M116" s="105" t="s">
        <v>288</v>
      </c>
      <c r="N116" s="249"/>
    </row>
    <row r="117" spans="1:14" ht="18.75" customHeight="1">
      <c r="A117" s="97"/>
      <c r="B117" s="54"/>
      <c r="C117" s="293" t="s">
        <v>917</v>
      </c>
      <c r="D117" s="262" t="s">
        <v>179</v>
      </c>
      <c r="E117" s="265" t="s">
        <v>164</v>
      </c>
      <c r="F117" s="250" t="s">
        <v>518</v>
      </c>
      <c r="G117" s="262" t="s">
        <v>180</v>
      </c>
      <c r="H117" s="250" t="s">
        <v>520</v>
      </c>
      <c r="I117" s="262" t="s">
        <v>182</v>
      </c>
      <c r="J117" s="376"/>
      <c r="K117" s="21" t="s">
        <v>170</v>
      </c>
      <c r="L117" s="21" t="s">
        <v>334</v>
      </c>
      <c r="M117" s="105" t="s">
        <v>288</v>
      </c>
      <c r="N117" s="249" t="str">
        <f>IF(OR(M117="大",M118="大",M119="大",M120="大",M117="不明",M118="不明",M119="不明",M120="不明"),"大",IF(OR(M117="中",M118="中",M119="中",M120="中"),"中",IF(OR(M117="小",M118="小",M119="小",M120="小"),"小","無")))</f>
        <v>無</v>
      </c>
    </row>
    <row r="118" spans="1:14">
      <c r="A118" s="97"/>
      <c r="B118" s="54"/>
      <c r="C118" s="294"/>
      <c r="D118" s="263"/>
      <c r="E118" s="266"/>
      <c r="F118" s="251"/>
      <c r="G118" s="254"/>
      <c r="H118" s="254"/>
      <c r="I118" s="254"/>
      <c r="J118" s="377"/>
      <c r="K118" s="21" t="s">
        <v>177</v>
      </c>
      <c r="L118" s="21" t="s">
        <v>334</v>
      </c>
      <c r="M118" s="105" t="s">
        <v>288</v>
      </c>
      <c r="N118" s="249"/>
    </row>
    <row r="119" spans="1:14">
      <c r="A119" s="97"/>
      <c r="B119" s="54"/>
      <c r="C119" s="294"/>
      <c r="D119" s="263"/>
      <c r="E119" s="266"/>
      <c r="F119" s="251"/>
      <c r="G119" s="254"/>
      <c r="H119" s="254"/>
      <c r="I119" s="254"/>
      <c r="J119" s="377"/>
      <c r="K119" s="21" t="s">
        <v>111</v>
      </c>
      <c r="L119" s="21" t="s">
        <v>334</v>
      </c>
      <c r="M119" s="105" t="s">
        <v>288</v>
      </c>
      <c r="N119" s="249"/>
    </row>
    <row r="120" spans="1:14">
      <c r="A120" s="97"/>
      <c r="B120" s="54"/>
      <c r="C120" s="295"/>
      <c r="D120" s="264"/>
      <c r="E120" s="267"/>
      <c r="F120" s="255"/>
      <c r="G120" s="255"/>
      <c r="H120" s="255"/>
      <c r="I120" s="255"/>
      <c r="J120" s="378"/>
      <c r="K120" s="21" t="s">
        <v>172</v>
      </c>
      <c r="L120" s="21" t="s">
        <v>334</v>
      </c>
      <c r="M120" s="105" t="s">
        <v>288</v>
      </c>
      <c r="N120" s="249"/>
    </row>
    <row r="121" spans="1:14" ht="18.75" customHeight="1">
      <c r="A121" s="97"/>
      <c r="B121" s="54"/>
      <c r="C121" s="293" t="s">
        <v>917</v>
      </c>
      <c r="D121" s="262" t="s">
        <v>179</v>
      </c>
      <c r="E121" s="265" t="s">
        <v>164</v>
      </c>
      <c r="F121" s="250" t="s">
        <v>518</v>
      </c>
      <c r="G121" s="262" t="s">
        <v>180</v>
      </c>
      <c r="H121" s="250" t="s">
        <v>520</v>
      </c>
      <c r="I121" s="262" t="s">
        <v>183</v>
      </c>
      <c r="J121" s="381"/>
      <c r="K121" s="21" t="s">
        <v>170</v>
      </c>
      <c r="L121" s="21" t="s">
        <v>334</v>
      </c>
      <c r="M121" s="105" t="s">
        <v>288</v>
      </c>
      <c r="N121" s="249" t="str">
        <f>IF(OR(M121="大",M122="大",M123="大",M124="大",M121="不明",M122="不明",M123="不明",M124="不明"),"大",IF(OR(M121="中",M122="中",M123="中",M124="中"),"中",IF(OR(M121="小",M122="小",M123="小",M124="小"),"小","無")))</f>
        <v>無</v>
      </c>
    </row>
    <row r="122" spans="1:14">
      <c r="A122" s="97"/>
      <c r="B122" s="54"/>
      <c r="C122" s="294"/>
      <c r="D122" s="263"/>
      <c r="E122" s="266"/>
      <c r="F122" s="251"/>
      <c r="G122" s="254"/>
      <c r="H122" s="254"/>
      <c r="I122" s="254"/>
      <c r="J122" s="377"/>
      <c r="K122" s="21" t="s">
        <v>177</v>
      </c>
      <c r="L122" s="21" t="s">
        <v>334</v>
      </c>
      <c r="M122" s="105" t="s">
        <v>288</v>
      </c>
      <c r="N122" s="249"/>
    </row>
    <row r="123" spans="1:14">
      <c r="A123" s="97"/>
      <c r="B123" s="54"/>
      <c r="C123" s="294"/>
      <c r="D123" s="263"/>
      <c r="E123" s="266"/>
      <c r="F123" s="251"/>
      <c r="G123" s="254"/>
      <c r="H123" s="254"/>
      <c r="I123" s="254"/>
      <c r="J123" s="377"/>
      <c r="K123" s="21" t="s">
        <v>111</v>
      </c>
      <c r="L123" s="21" t="s">
        <v>334</v>
      </c>
      <c r="M123" s="105" t="s">
        <v>288</v>
      </c>
      <c r="N123" s="249"/>
    </row>
    <row r="124" spans="1:14">
      <c r="A124" s="97"/>
      <c r="B124" s="54"/>
      <c r="C124" s="295"/>
      <c r="D124" s="264"/>
      <c r="E124" s="267"/>
      <c r="F124" s="255"/>
      <c r="G124" s="255"/>
      <c r="H124" s="255"/>
      <c r="I124" s="255"/>
      <c r="J124" s="378"/>
      <c r="K124" s="21" t="s">
        <v>172</v>
      </c>
      <c r="L124" s="21" t="s">
        <v>334</v>
      </c>
      <c r="M124" s="105" t="s">
        <v>288</v>
      </c>
      <c r="N124" s="249"/>
    </row>
    <row r="125" spans="1:14" ht="18.75" customHeight="1">
      <c r="A125" s="97"/>
      <c r="B125" s="54"/>
      <c r="C125" s="293" t="s">
        <v>917</v>
      </c>
      <c r="D125" s="262" t="s">
        <v>184</v>
      </c>
      <c r="E125" s="265" t="s">
        <v>164</v>
      </c>
      <c r="F125" s="250" t="s">
        <v>518</v>
      </c>
      <c r="G125" s="262" t="s">
        <v>180</v>
      </c>
      <c r="H125" s="250" t="s">
        <v>524</v>
      </c>
      <c r="I125" s="262" t="s">
        <v>181</v>
      </c>
      <c r="J125" s="376"/>
      <c r="K125" s="21" t="s">
        <v>170</v>
      </c>
      <c r="L125" s="24" t="s">
        <v>334</v>
      </c>
      <c r="M125" s="105" t="s">
        <v>288</v>
      </c>
      <c r="N125" s="249" t="str">
        <f>IF(OR(M125="大",M126="大",M127="大",M128="大",M125="不明",M126="不明",M127="不明",M128="不明"),"大",IF(OR(M125="中",M126="中",M127="中",M128="中"),"中",IF(OR(M125="小",M126="小",M127="小",M128="小"),"小","無")))</f>
        <v>中</v>
      </c>
    </row>
    <row r="126" spans="1:14">
      <c r="A126" s="97"/>
      <c r="B126" s="54"/>
      <c r="C126" s="294"/>
      <c r="D126" s="263"/>
      <c r="E126" s="266"/>
      <c r="F126" s="251"/>
      <c r="G126" s="254"/>
      <c r="H126" s="254"/>
      <c r="I126" s="254"/>
      <c r="J126" s="377"/>
      <c r="K126" s="21" t="s">
        <v>177</v>
      </c>
      <c r="L126" s="21" t="s">
        <v>526</v>
      </c>
      <c r="M126" s="105" t="s">
        <v>291</v>
      </c>
      <c r="N126" s="249"/>
    </row>
    <row r="127" spans="1:14">
      <c r="A127" s="97"/>
      <c r="B127" s="54"/>
      <c r="C127" s="294"/>
      <c r="D127" s="263"/>
      <c r="E127" s="266"/>
      <c r="F127" s="251"/>
      <c r="G127" s="254"/>
      <c r="H127" s="254"/>
      <c r="I127" s="254"/>
      <c r="J127" s="377"/>
      <c r="K127" s="21" t="s">
        <v>111</v>
      </c>
      <c r="L127" s="21" t="s">
        <v>334</v>
      </c>
      <c r="M127" s="105" t="s">
        <v>288</v>
      </c>
      <c r="N127" s="249"/>
    </row>
    <row r="128" spans="1:14">
      <c r="A128" s="97"/>
      <c r="B128" s="54"/>
      <c r="C128" s="295"/>
      <c r="D128" s="264"/>
      <c r="E128" s="267"/>
      <c r="F128" s="255"/>
      <c r="G128" s="255"/>
      <c r="H128" s="255"/>
      <c r="I128" s="255"/>
      <c r="J128" s="378"/>
      <c r="K128" s="21" t="s">
        <v>172</v>
      </c>
      <c r="L128" s="21" t="s">
        <v>334</v>
      </c>
      <c r="M128" s="105" t="s">
        <v>288</v>
      </c>
      <c r="N128" s="249"/>
    </row>
    <row r="129" spans="1:14" ht="18.75" customHeight="1">
      <c r="A129" s="97"/>
      <c r="B129" s="54"/>
      <c r="C129" s="293" t="s">
        <v>917</v>
      </c>
      <c r="D129" s="262" t="s">
        <v>184</v>
      </c>
      <c r="E129" s="265" t="s">
        <v>164</v>
      </c>
      <c r="F129" s="250" t="s">
        <v>518</v>
      </c>
      <c r="G129" s="262" t="s">
        <v>180</v>
      </c>
      <c r="H129" s="250" t="s">
        <v>524</v>
      </c>
      <c r="I129" s="262" t="s">
        <v>182</v>
      </c>
      <c r="J129" s="376"/>
      <c r="K129" s="21" t="s">
        <v>170</v>
      </c>
      <c r="L129" s="21" t="s">
        <v>334</v>
      </c>
      <c r="M129" s="105" t="s">
        <v>288</v>
      </c>
      <c r="N129" s="249" t="str">
        <f>IF(OR(M129="大",M130="大",M131="大",M132="大",M129="不明",M130="不明",M131="不明",M132="不明"),"大",IF(OR(M129="中",M130="中",M131="中",M132="中"),"中",IF(OR(M129="小",M130="小",M131="小",M132="小"),"小","無")))</f>
        <v>無</v>
      </c>
    </row>
    <row r="130" spans="1:14">
      <c r="A130" s="97"/>
      <c r="B130" s="54"/>
      <c r="C130" s="294"/>
      <c r="D130" s="263"/>
      <c r="E130" s="266"/>
      <c r="F130" s="251"/>
      <c r="G130" s="254"/>
      <c r="H130" s="254"/>
      <c r="I130" s="254"/>
      <c r="J130" s="377"/>
      <c r="K130" s="21" t="s">
        <v>177</v>
      </c>
      <c r="L130" s="21" t="s">
        <v>334</v>
      </c>
      <c r="M130" s="105" t="s">
        <v>288</v>
      </c>
      <c r="N130" s="249"/>
    </row>
    <row r="131" spans="1:14">
      <c r="A131" s="97"/>
      <c r="B131" s="54"/>
      <c r="C131" s="294"/>
      <c r="D131" s="263"/>
      <c r="E131" s="266"/>
      <c r="F131" s="251"/>
      <c r="G131" s="254"/>
      <c r="H131" s="254"/>
      <c r="I131" s="254"/>
      <c r="J131" s="377"/>
      <c r="K131" s="21" t="s">
        <v>111</v>
      </c>
      <c r="L131" s="21" t="s">
        <v>334</v>
      </c>
      <c r="M131" s="105" t="s">
        <v>288</v>
      </c>
      <c r="N131" s="249"/>
    </row>
    <row r="132" spans="1:14">
      <c r="A132" s="97"/>
      <c r="B132" s="54"/>
      <c r="C132" s="295"/>
      <c r="D132" s="264"/>
      <c r="E132" s="267"/>
      <c r="F132" s="255"/>
      <c r="G132" s="255"/>
      <c r="H132" s="255"/>
      <c r="I132" s="255"/>
      <c r="J132" s="378"/>
      <c r="K132" s="21" t="s">
        <v>172</v>
      </c>
      <c r="L132" s="21" t="s">
        <v>334</v>
      </c>
      <c r="M132" s="105" t="s">
        <v>288</v>
      </c>
      <c r="N132" s="249"/>
    </row>
    <row r="133" spans="1:14" ht="18.75" customHeight="1">
      <c r="A133" s="97"/>
      <c r="B133" s="54"/>
      <c r="C133" s="293" t="s">
        <v>917</v>
      </c>
      <c r="D133" s="262" t="s">
        <v>184</v>
      </c>
      <c r="E133" s="265" t="s">
        <v>164</v>
      </c>
      <c r="F133" s="250" t="s">
        <v>518</v>
      </c>
      <c r="G133" s="262" t="s">
        <v>180</v>
      </c>
      <c r="H133" s="250" t="s">
        <v>524</v>
      </c>
      <c r="I133" s="262" t="s">
        <v>183</v>
      </c>
      <c r="J133" s="376"/>
      <c r="K133" s="21" t="s">
        <v>170</v>
      </c>
      <c r="L133" s="21" t="s">
        <v>334</v>
      </c>
      <c r="M133" s="105" t="s">
        <v>288</v>
      </c>
      <c r="N133" s="249" t="str">
        <f>IF(OR(M133="大",M134="大",M135="大",M136="大",M133="不明",M134="不明",M135="不明",M136="不明"),"大",IF(OR(M133="中",M134="中",M135="中",M136="中"),"中",IF(OR(M133="小",M134="小",M135="小",M136="小"),"小","無")))</f>
        <v>無</v>
      </c>
    </row>
    <row r="134" spans="1:14">
      <c r="A134" s="97"/>
      <c r="B134" s="54"/>
      <c r="C134" s="294"/>
      <c r="D134" s="263"/>
      <c r="E134" s="266"/>
      <c r="F134" s="251"/>
      <c r="G134" s="254"/>
      <c r="H134" s="254"/>
      <c r="I134" s="254"/>
      <c r="J134" s="377"/>
      <c r="K134" s="21" t="s">
        <v>177</v>
      </c>
      <c r="L134" s="21" t="s">
        <v>334</v>
      </c>
      <c r="M134" s="105" t="s">
        <v>288</v>
      </c>
      <c r="N134" s="249"/>
    </row>
    <row r="135" spans="1:14">
      <c r="A135" s="97"/>
      <c r="B135" s="54"/>
      <c r="C135" s="294"/>
      <c r="D135" s="263"/>
      <c r="E135" s="266"/>
      <c r="F135" s="251"/>
      <c r="G135" s="254"/>
      <c r="H135" s="254"/>
      <c r="I135" s="254"/>
      <c r="J135" s="377"/>
      <c r="K135" s="21" t="s">
        <v>111</v>
      </c>
      <c r="L135" s="21" t="s">
        <v>334</v>
      </c>
      <c r="M135" s="105" t="s">
        <v>288</v>
      </c>
      <c r="N135" s="249"/>
    </row>
    <row r="136" spans="1:14">
      <c r="A136" s="97"/>
      <c r="B136" s="54"/>
      <c r="C136" s="295"/>
      <c r="D136" s="264"/>
      <c r="E136" s="267"/>
      <c r="F136" s="255"/>
      <c r="G136" s="255"/>
      <c r="H136" s="255"/>
      <c r="I136" s="255"/>
      <c r="J136" s="378"/>
      <c r="K136" s="21" t="s">
        <v>172</v>
      </c>
      <c r="L136" s="21" t="s">
        <v>334</v>
      </c>
      <c r="M136" s="105" t="s">
        <v>288</v>
      </c>
      <c r="N136" s="249"/>
    </row>
    <row r="137" spans="1:14" ht="18.75" customHeight="1">
      <c r="A137" s="97"/>
      <c r="B137" s="54"/>
      <c r="C137" s="293" t="s">
        <v>917</v>
      </c>
      <c r="D137" s="262" t="s">
        <v>184</v>
      </c>
      <c r="E137" s="265" t="s">
        <v>164</v>
      </c>
      <c r="F137" s="250" t="s">
        <v>518</v>
      </c>
      <c r="G137" s="262" t="s">
        <v>180</v>
      </c>
      <c r="H137" s="250" t="s">
        <v>520</v>
      </c>
      <c r="I137" s="262" t="s">
        <v>181</v>
      </c>
      <c r="J137" s="376"/>
      <c r="K137" s="21" t="s">
        <v>170</v>
      </c>
      <c r="L137" s="22" t="s">
        <v>334</v>
      </c>
      <c r="M137" s="105" t="s">
        <v>288</v>
      </c>
      <c r="N137" s="249" t="str">
        <f>IF(OR(M137="大",M138="大",M139="大",M140="大",M137="不明",M138="不明",M139="不明",M140="不明"),"大",IF(OR(M137="中",M138="中",M139="中",M140="中"),"中",IF(OR(M137="小",M138="小",M139="小",M140="小"),"小","無")))</f>
        <v>小</v>
      </c>
    </row>
    <row r="138" spans="1:14">
      <c r="A138" s="97"/>
      <c r="B138" s="54"/>
      <c r="C138" s="294"/>
      <c r="D138" s="263"/>
      <c r="E138" s="266"/>
      <c r="F138" s="251"/>
      <c r="G138" s="254"/>
      <c r="H138" s="254"/>
      <c r="I138" s="254"/>
      <c r="J138" s="377"/>
      <c r="K138" s="21" t="s">
        <v>177</v>
      </c>
      <c r="L138" s="21" t="s">
        <v>523</v>
      </c>
      <c r="M138" s="105" t="s">
        <v>314</v>
      </c>
      <c r="N138" s="249"/>
    </row>
    <row r="139" spans="1:14">
      <c r="A139" s="97"/>
      <c r="B139" s="54"/>
      <c r="C139" s="294"/>
      <c r="D139" s="263"/>
      <c r="E139" s="266"/>
      <c r="F139" s="251"/>
      <c r="G139" s="254"/>
      <c r="H139" s="254"/>
      <c r="I139" s="254"/>
      <c r="J139" s="377"/>
      <c r="K139" s="21" t="s">
        <v>111</v>
      </c>
      <c r="L139" s="21" t="s">
        <v>334</v>
      </c>
      <c r="M139" s="105" t="s">
        <v>288</v>
      </c>
      <c r="N139" s="249"/>
    </row>
    <row r="140" spans="1:14">
      <c r="A140" s="97"/>
      <c r="B140" s="54"/>
      <c r="C140" s="295"/>
      <c r="D140" s="264"/>
      <c r="E140" s="267"/>
      <c r="F140" s="255"/>
      <c r="G140" s="255"/>
      <c r="H140" s="255"/>
      <c r="I140" s="255"/>
      <c r="J140" s="378"/>
      <c r="K140" s="21" t="s">
        <v>172</v>
      </c>
      <c r="L140" s="21" t="s">
        <v>334</v>
      </c>
      <c r="M140" s="105" t="s">
        <v>288</v>
      </c>
      <c r="N140" s="249"/>
    </row>
    <row r="141" spans="1:14" ht="16.5" customHeight="1">
      <c r="A141" s="97"/>
      <c r="B141" s="54"/>
      <c r="C141" s="293" t="s">
        <v>917</v>
      </c>
      <c r="D141" s="262" t="s">
        <v>184</v>
      </c>
      <c r="E141" s="265" t="s">
        <v>164</v>
      </c>
      <c r="F141" s="250" t="s">
        <v>518</v>
      </c>
      <c r="G141" s="262" t="s">
        <v>180</v>
      </c>
      <c r="H141" s="250" t="s">
        <v>520</v>
      </c>
      <c r="I141" s="262" t="s">
        <v>182</v>
      </c>
      <c r="J141" s="376"/>
      <c r="K141" s="21" t="s">
        <v>170</v>
      </c>
      <c r="L141" s="21" t="s">
        <v>334</v>
      </c>
      <c r="M141" s="105" t="s">
        <v>288</v>
      </c>
      <c r="N141" s="249" t="str">
        <f>IF(OR(M141="大",M142="大",M143="大",M144="大",M141="不明",M142="不明",M143="不明",M144="不明"),"大",IF(OR(M141="中",M142="中",M143="中",M144="中"),"中",IF(OR(M141="小",M142="小",M143="小",M144="小"),"小","無")))</f>
        <v>無</v>
      </c>
    </row>
    <row r="142" spans="1:14">
      <c r="A142" s="97"/>
      <c r="B142" s="54"/>
      <c r="C142" s="294"/>
      <c r="D142" s="263"/>
      <c r="E142" s="266"/>
      <c r="F142" s="251"/>
      <c r="G142" s="254"/>
      <c r="H142" s="254"/>
      <c r="I142" s="254"/>
      <c r="J142" s="377"/>
      <c r="K142" s="21" t="s">
        <v>177</v>
      </c>
      <c r="L142" s="21" t="s">
        <v>334</v>
      </c>
      <c r="M142" s="105" t="s">
        <v>288</v>
      </c>
      <c r="N142" s="249"/>
    </row>
    <row r="143" spans="1:14">
      <c r="A143" s="97"/>
      <c r="B143" s="54"/>
      <c r="C143" s="294"/>
      <c r="D143" s="263"/>
      <c r="E143" s="266"/>
      <c r="F143" s="251"/>
      <c r="G143" s="254"/>
      <c r="H143" s="254"/>
      <c r="I143" s="254"/>
      <c r="J143" s="377"/>
      <c r="K143" s="21" t="s">
        <v>111</v>
      </c>
      <c r="L143" s="21" t="s">
        <v>334</v>
      </c>
      <c r="M143" s="105" t="s">
        <v>288</v>
      </c>
      <c r="N143" s="249"/>
    </row>
    <row r="144" spans="1:14">
      <c r="A144" s="97"/>
      <c r="B144" s="54"/>
      <c r="C144" s="295"/>
      <c r="D144" s="264"/>
      <c r="E144" s="267"/>
      <c r="F144" s="255"/>
      <c r="G144" s="255"/>
      <c r="H144" s="255"/>
      <c r="I144" s="255"/>
      <c r="J144" s="378"/>
      <c r="K144" s="21" t="s">
        <v>172</v>
      </c>
      <c r="L144" s="21" t="s">
        <v>334</v>
      </c>
      <c r="M144" s="105" t="s">
        <v>288</v>
      </c>
      <c r="N144" s="249"/>
    </row>
    <row r="145" spans="1:14" ht="16.5" customHeight="1">
      <c r="A145" s="97"/>
      <c r="B145" s="54"/>
      <c r="C145" s="293" t="s">
        <v>917</v>
      </c>
      <c r="D145" s="262" t="s">
        <v>184</v>
      </c>
      <c r="E145" s="265" t="s">
        <v>164</v>
      </c>
      <c r="F145" s="250" t="s">
        <v>518</v>
      </c>
      <c r="G145" s="262" t="s">
        <v>180</v>
      </c>
      <c r="H145" s="250" t="s">
        <v>520</v>
      </c>
      <c r="I145" s="262" t="s">
        <v>183</v>
      </c>
      <c r="J145" s="376"/>
      <c r="K145" s="21" t="s">
        <v>170</v>
      </c>
      <c r="L145" s="21" t="s">
        <v>334</v>
      </c>
      <c r="M145" s="105" t="s">
        <v>288</v>
      </c>
      <c r="N145" s="249" t="str">
        <f>IF(OR(M145="大",M146="大",M147="大",M148="大",M145="不明",M146="不明",M147="不明",M148="不明"),"大",IF(OR(M145="中",M146="中",M147="中",M148="中"),"中",IF(OR(M145="小",M146="小",M147="小",M148="小"),"小","無")))</f>
        <v>無</v>
      </c>
    </row>
    <row r="146" spans="1:14">
      <c r="A146" s="97"/>
      <c r="B146" s="54"/>
      <c r="C146" s="294"/>
      <c r="D146" s="263"/>
      <c r="E146" s="266"/>
      <c r="F146" s="251"/>
      <c r="G146" s="254"/>
      <c r="H146" s="254"/>
      <c r="I146" s="254"/>
      <c r="J146" s="377"/>
      <c r="K146" s="21" t="s">
        <v>177</v>
      </c>
      <c r="L146" s="21" t="s">
        <v>334</v>
      </c>
      <c r="M146" s="105" t="s">
        <v>288</v>
      </c>
      <c r="N146" s="249"/>
    </row>
    <row r="147" spans="1:14">
      <c r="A147" s="97"/>
      <c r="B147" s="54"/>
      <c r="C147" s="294"/>
      <c r="D147" s="263"/>
      <c r="E147" s="266"/>
      <c r="F147" s="251"/>
      <c r="G147" s="254"/>
      <c r="H147" s="254"/>
      <c r="I147" s="254"/>
      <c r="J147" s="377"/>
      <c r="K147" s="21" t="s">
        <v>111</v>
      </c>
      <c r="L147" s="21" t="s">
        <v>334</v>
      </c>
      <c r="M147" s="105" t="s">
        <v>288</v>
      </c>
      <c r="N147" s="249"/>
    </row>
    <row r="148" spans="1:14">
      <c r="A148" s="97"/>
      <c r="B148" s="54"/>
      <c r="C148" s="295"/>
      <c r="D148" s="264"/>
      <c r="E148" s="267"/>
      <c r="F148" s="255"/>
      <c r="G148" s="255"/>
      <c r="H148" s="255"/>
      <c r="I148" s="255"/>
      <c r="J148" s="378"/>
      <c r="K148" s="21" t="s">
        <v>172</v>
      </c>
      <c r="L148" s="21" t="s">
        <v>334</v>
      </c>
      <c r="M148" s="105" t="s">
        <v>288</v>
      </c>
      <c r="N148" s="249"/>
    </row>
    <row r="149" spans="1:14" ht="16.5" customHeight="1">
      <c r="A149" s="97"/>
      <c r="B149" s="54"/>
      <c r="C149" s="293" t="s">
        <v>917</v>
      </c>
      <c r="D149" s="262" t="s">
        <v>184</v>
      </c>
      <c r="E149" s="265" t="s">
        <v>164</v>
      </c>
      <c r="F149" s="250" t="s">
        <v>518</v>
      </c>
      <c r="G149" s="262" t="s">
        <v>180</v>
      </c>
      <c r="H149" s="250" t="s">
        <v>527</v>
      </c>
      <c r="I149" s="262" t="s">
        <v>181</v>
      </c>
      <c r="J149" s="376"/>
      <c r="K149" s="21" t="s">
        <v>170</v>
      </c>
      <c r="L149" s="24" t="s">
        <v>334</v>
      </c>
      <c r="M149" s="105" t="s">
        <v>288</v>
      </c>
      <c r="N149" s="249" t="str">
        <f>IF(OR(M149="大",M150="大",M151="大",M152="大",M149="不明",M150="不明",M151="不明",M152="不明"),"大",IF(OR(M149="中",M150="中",M151="中",M152="中"),"中",IF(OR(M149="小",M150="小",M151="小",M152="小"),"小","無")))</f>
        <v>中</v>
      </c>
    </row>
    <row r="150" spans="1:14">
      <c r="A150" s="97"/>
      <c r="B150" s="54"/>
      <c r="C150" s="294"/>
      <c r="D150" s="263"/>
      <c r="E150" s="266"/>
      <c r="F150" s="251"/>
      <c r="G150" s="254"/>
      <c r="H150" s="254"/>
      <c r="I150" s="254"/>
      <c r="J150" s="377"/>
      <c r="K150" s="21" t="s">
        <v>177</v>
      </c>
      <c r="L150" s="21" t="s">
        <v>526</v>
      </c>
      <c r="M150" s="105" t="s">
        <v>291</v>
      </c>
      <c r="N150" s="249"/>
    </row>
    <row r="151" spans="1:14">
      <c r="A151" s="97"/>
      <c r="B151" s="54"/>
      <c r="C151" s="294"/>
      <c r="D151" s="263"/>
      <c r="E151" s="266"/>
      <c r="F151" s="251"/>
      <c r="G151" s="254"/>
      <c r="H151" s="254"/>
      <c r="I151" s="254"/>
      <c r="J151" s="377"/>
      <c r="K151" s="21" t="s">
        <v>111</v>
      </c>
      <c r="L151" s="21" t="s">
        <v>334</v>
      </c>
      <c r="M151" s="105" t="s">
        <v>288</v>
      </c>
      <c r="N151" s="249"/>
    </row>
    <row r="152" spans="1:14">
      <c r="A152" s="97"/>
      <c r="B152" s="54"/>
      <c r="C152" s="295"/>
      <c r="D152" s="264"/>
      <c r="E152" s="267"/>
      <c r="F152" s="255"/>
      <c r="G152" s="255"/>
      <c r="H152" s="255"/>
      <c r="I152" s="255"/>
      <c r="J152" s="378"/>
      <c r="K152" s="21" t="s">
        <v>172</v>
      </c>
      <c r="L152" s="21" t="s">
        <v>334</v>
      </c>
      <c r="M152" s="105" t="s">
        <v>288</v>
      </c>
      <c r="N152" s="249"/>
    </row>
    <row r="153" spans="1:14" ht="16.5" customHeight="1">
      <c r="A153" s="97"/>
      <c r="B153" s="54"/>
      <c r="C153" s="293" t="s">
        <v>917</v>
      </c>
      <c r="D153" s="262" t="s">
        <v>184</v>
      </c>
      <c r="E153" s="265" t="s">
        <v>164</v>
      </c>
      <c r="F153" s="250" t="s">
        <v>518</v>
      </c>
      <c r="G153" s="262" t="s">
        <v>180</v>
      </c>
      <c r="H153" s="250" t="s">
        <v>527</v>
      </c>
      <c r="I153" s="262" t="s">
        <v>182</v>
      </c>
      <c r="J153" s="376"/>
      <c r="K153" s="21" t="s">
        <v>170</v>
      </c>
      <c r="L153" s="21" t="s">
        <v>334</v>
      </c>
      <c r="M153" s="105" t="s">
        <v>288</v>
      </c>
      <c r="N153" s="249" t="str">
        <f>IF(OR(M153="大",M154="大",M155="大",M156="大",M153="不明",M154="不明",M155="不明",M156="不明"),"大",IF(OR(M153="中",M154="中",M155="中",M156="中"),"中",IF(OR(M153="小",M154="小",M155="小",M156="小"),"小","無")))</f>
        <v>中</v>
      </c>
    </row>
    <row r="154" spans="1:14">
      <c r="A154" s="97"/>
      <c r="B154" s="54"/>
      <c r="C154" s="294"/>
      <c r="D154" s="263"/>
      <c r="E154" s="266"/>
      <c r="F154" s="251"/>
      <c r="G154" s="254"/>
      <c r="H154" s="254"/>
      <c r="I154" s="254"/>
      <c r="J154" s="377"/>
      <c r="K154" s="21" t="s">
        <v>177</v>
      </c>
      <c r="L154" s="21" t="s">
        <v>334</v>
      </c>
      <c r="M154" s="105" t="s">
        <v>288</v>
      </c>
      <c r="N154" s="249"/>
    </row>
    <row r="155" spans="1:14">
      <c r="A155" s="97"/>
      <c r="B155" s="54"/>
      <c r="C155" s="294"/>
      <c r="D155" s="263"/>
      <c r="E155" s="266"/>
      <c r="F155" s="251"/>
      <c r="G155" s="254"/>
      <c r="H155" s="254"/>
      <c r="I155" s="254"/>
      <c r="J155" s="377"/>
      <c r="K155" s="21" t="s">
        <v>111</v>
      </c>
      <c r="L155" s="21" t="s">
        <v>334</v>
      </c>
      <c r="M155" s="105" t="s">
        <v>288</v>
      </c>
      <c r="N155" s="249"/>
    </row>
    <row r="156" spans="1:14">
      <c r="A156" s="97"/>
      <c r="B156" s="54"/>
      <c r="C156" s="295"/>
      <c r="D156" s="264"/>
      <c r="E156" s="267"/>
      <c r="F156" s="255"/>
      <c r="G156" s="255"/>
      <c r="H156" s="255"/>
      <c r="I156" s="255"/>
      <c r="J156" s="378"/>
      <c r="K156" s="21" t="s">
        <v>172</v>
      </c>
      <c r="L156" s="21" t="s">
        <v>529</v>
      </c>
      <c r="M156" s="105" t="s">
        <v>291</v>
      </c>
      <c r="N156" s="249"/>
    </row>
    <row r="157" spans="1:14" ht="16.5" customHeight="1">
      <c r="A157" s="97"/>
      <c r="B157" s="54"/>
      <c r="C157" s="293" t="s">
        <v>917</v>
      </c>
      <c r="D157" s="262" t="s">
        <v>184</v>
      </c>
      <c r="E157" s="265" t="s">
        <v>164</v>
      </c>
      <c r="F157" s="250" t="s">
        <v>518</v>
      </c>
      <c r="G157" s="262" t="s">
        <v>180</v>
      </c>
      <c r="H157" s="250" t="s">
        <v>527</v>
      </c>
      <c r="I157" s="262" t="s">
        <v>183</v>
      </c>
      <c r="J157" s="376"/>
      <c r="K157" s="21" t="s">
        <v>170</v>
      </c>
      <c r="L157" s="21" t="s">
        <v>334</v>
      </c>
      <c r="M157" s="105" t="s">
        <v>288</v>
      </c>
      <c r="N157" s="249" t="str">
        <f>IF(OR(M157="大",M158="大",M159="大",M160="大",M157="不明",M158="不明",M159="不明",M160="不明"),"大",IF(OR(M157="中",M158="中",M159="中",M160="中"),"中",IF(OR(M157="小",M158="小",M159="小",M160="小"),"小","無")))</f>
        <v>大</v>
      </c>
    </row>
    <row r="158" spans="1:14">
      <c r="A158" s="97"/>
      <c r="B158" s="54"/>
      <c r="C158" s="294"/>
      <c r="D158" s="263"/>
      <c r="E158" s="266"/>
      <c r="F158" s="251"/>
      <c r="G158" s="254"/>
      <c r="H158" s="254"/>
      <c r="I158" s="254"/>
      <c r="J158" s="377"/>
      <c r="K158" s="21" t="s">
        <v>177</v>
      </c>
      <c r="L158" s="21" t="s">
        <v>534</v>
      </c>
      <c r="M158" s="105" t="s">
        <v>291</v>
      </c>
      <c r="N158" s="249"/>
    </row>
    <row r="159" spans="1:14">
      <c r="A159" s="97"/>
      <c r="B159" s="54"/>
      <c r="C159" s="294"/>
      <c r="D159" s="263"/>
      <c r="E159" s="266"/>
      <c r="F159" s="251"/>
      <c r="G159" s="254"/>
      <c r="H159" s="254"/>
      <c r="I159" s="254"/>
      <c r="J159" s="377"/>
      <c r="K159" s="21" t="s">
        <v>111</v>
      </c>
      <c r="L159" s="21" t="s">
        <v>340</v>
      </c>
      <c r="M159" s="105" t="s">
        <v>339</v>
      </c>
      <c r="N159" s="249"/>
    </row>
    <row r="160" spans="1:14">
      <c r="A160" s="97"/>
      <c r="B160" s="54"/>
      <c r="C160" s="295"/>
      <c r="D160" s="264"/>
      <c r="E160" s="267"/>
      <c r="F160" s="255"/>
      <c r="G160" s="255"/>
      <c r="H160" s="255"/>
      <c r="I160" s="255"/>
      <c r="J160" s="378"/>
      <c r="K160" s="21" t="s">
        <v>172</v>
      </c>
      <c r="L160" s="21" t="s">
        <v>334</v>
      </c>
      <c r="M160" s="105" t="s">
        <v>288</v>
      </c>
      <c r="N160" s="249"/>
    </row>
    <row r="161" spans="1:14" ht="16.5" customHeight="1">
      <c r="A161" s="97"/>
      <c r="B161" s="54"/>
      <c r="C161" s="293" t="s">
        <v>917</v>
      </c>
      <c r="D161" s="262" t="s">
        <v>184</v>
      </c>
      <c r="E161" s="265" t="s">
        <v>164</v>
      </c>
      <c r="F161" s="250" t="s">
        <v>518</v>
      </c>
      <c r="G161" s="262" t="s">
        <v>180</v>
      </c>
      <c r="H161" s="250" t="s">
        <v>917</v>
      </c>
      <c r="I161" s="262" t="s">
        <v>181</v>
      </c>
      <c r="J161" s="376"/>
      <c r="K161" s="21" t="s">
        <v>170</v>
      </c>
      <c r="L161" s="22" t="s">
        <v>334</v>
      </c>
      <c r="M161" s="105" t="s">
        <v>288</v>
      </c>
      <c r="N161" s="249" t="str">
        <f>IF(OR(M161="大",M162="大",M163="大",M164="大",M161="不明",M162="不明",M163="不明",M164="不明"),"大",IF(OR(M161="中",M162="中",M163="中",M164="中"),"中",IF(OR(M161="小",M162="小",M163="小",M164="小"),"小","無")))</f>
        <v>中</v>
      </c>
    </row>
    <row r="162" spans="1:14">
      <c r="A162" s="97"/>
      <c r="B162" s="54"/>
      <c r="C162" s="294"/>
      <c r="D162" s="263"/>
      <c r="E162" s="266"/>
      <c r="F162" s="251"/>
      <c r="G162" s="254"/>
      <c r="H162" s="254"/>
      <c r="I162" s="254"/>
      <c r="J162" s="377"/>
      <c r="K162" s="21" t="s">
        <v>177</v>
      </c>
      <c r="L162" s="21" t="s">
        <v>334</v>
      </c>
      <c r="M162" s="105" t="s">
        <v>288</v>
      </c>
      <c r="N162" s="249"/>
    </row>
    <row r="163" spans="1:14">
      <c r="A163" s="97"/>
      <c r="B163" s="54"/>
      <c r="C163" s="294"/>
      <c r="D163" s="263"/>
      <c r="E163" s="266"/>
      <c r="F163" s="251"/>
      <c r="G163" s="254"/>
      <c r="H163" s="254"/>
      <c r="I163" s="254"/>
      <c r="J163" s="377"/>
      <c r="K163" s="21" t="s">
        <v>111</v>
      </c>
      <c r="L163" s="21" t="s">
        <v>340</v>
      </c>
      <c r="M163" s="105" t="s">
        <v>291</v>
      </c>
      <c r="N163" s="249"/>
    </row>
    <row r="164" spans="1:14">
      <c r="A164" s="97"/>
      <c r="B164" s="54"/>
      <c r="C164" s="295"/>
      <c r="D164" s="264"/>
      <c r="E164" s="267"/>
      <c r="F164" s="255"/>
      <c r="G164" s="255"/>
      <c r="H164" s="255"/>
      <c r="I164" s="255"/>
      <c r="J164" s="378"/>
      <c r="K164" s="21" t="s">
        <v>172</v>
      </c>
      <c r="L164" s="21" t="s">
        <v>528</v>
      </c>
      <c r="M164" s="105" t="s">
        <v>288</v>
      </c>
      <c r="N164" s="249"/>
    </row>
    <row r="165" spans="1:14" ht="16.5" customHeight="1">
      <c r="A165" s="97"/>
      <c r="B165" s="54"/>
      <c r="C165" s="293" t="s">
        <v>917</v>
      </c>
      <c r="D165" s="262" t="s">
        <v>184</v>
      </c>
      <c r="E165" s="265" t="s">
        <v>164</v>
      </c>
      <c r="F165" s="250" t="s">
        <v>518</v>
      </c>
      <c r="G165" s="262" t="s">
        <v>180</v>
      </c>
      <c r="H165" s="250" t="s">
        <v>917</v>
      </c>
      <c r="I165" s="262" t="s">
        <v>182</v>
      </c>
      <c r="J165" s="376"/>
      <c r="K165" s="21" t="s">
        <v>170</v>
      </c>
      <c r="L165" s="21" t="s">
        <v>334</v>
      </c>
      <c r="M165" s="105" t="s">
        <v>288</v>
      </c>
      <c r="N165" s="249" t="str">
        <f>IF(OR(M165="大",M166="大",M167="大",M168="大",M165="不明",M166="不明",M167="不明",M168="不明"),"大",IF(OR(M165="中",M166="中",M167="中",M168="中"),"中",IF(OR(M165="小",M166="小",M167="小",M168="小"),"小","無")))</f>
        <v>小</v>
      </c>
    </row>
    <row r="166" spans="1:14" ht="47.25">
      <c r="A166" s="97"/>
      <c r="B166" s="54"/>
      <c r="C166" s="294"/>
      <c r="D166" s="263"/>
      <c r="E166" s="266"/>
      <c r="F166" s="251"/>
      <c r="G166" s="254"/>
      <c r="H166" s="254"/>
      <c r="I166" s="254"/>
      <c r="J166" s="377"/>
      <c r="K166" s="21" t="s">
        <v>177</v>
      </c>
      <c r="L166" s="21" t="s">
        <v>530</v>
      </c>
      <c r="M166" s="105" t="s">
        <v>314</v>
      </c>
      <c r="N166" s="249"/>
    </row>
    <row r="167" spans="1:14">
      <c r="A167" s="97"/>
      <c r="B167" s="54"/>
      <c r="C167" s="294"/>
      <c r="D167" s="263"/>
      <c r="E167" s="266"/>
      <c r="F167" s="251"/>
      <c r="G167" s="254"/>
      <c r="H167" s="254"/>
      <c r="I167" s="254"/>
      <c r="J167" s="377"/>
      <c r="K167" s="21" t="s">
        <v>111</v>
      </c>
      <c r="L167" s="21" t="s">
        <v>334</v>
      </c>
      <c r="M167" s="105" t="s">
        <v>288</v>
      </c>
      <c r="N167" s="249"/>
    </row>
    <row r="168" spans="1:14">
      <c r="A168" s="97"/>
      <c r="B168" s="54"/>
      <c r="C168" s="295"/>
      <c r="D168" s="264"/>
      <c r="E168" s="267"/>
      <c r="F168" s="255"/>
      <c r="G168" s="255"/>
      <c r="H168" s="255"/>
      <c r="I168" s="255"/>
      <c r="J168" s="378"/>
      <c r="K168" s="21" t="s">
        <v>172</v>
      </c>
      <c r="L168" s="21" t="s">
        <v>334</v>
      </c>
      <c r="M168" s="105" t="s">
        <v>288</v>
      </c>
      <c r="N168" s="249"/>
    </row>
    <row r="169" spans="1:14" ht="16.5" customHeight="1">
      <c r="A169" s="97"/>
      <c r="B169" s="54"/>
      <c r="C169" s="293" t="s">
        <v>917</v>
      </c>
      <c r="D169" s="262" t="s">
        <v>184</v>
      </c>
      <c r="E169" s="265" t="s">
        <v>164</v>
      </c>
      <c r="F169" s="250" t="s">
        <v>518</v>
      </c>
      <c r="G169" s="262" t="s">
        <v>180</v>
      </c>
      <c r="H169" s="250" t="s">
        <v>917</v>
      </c>
      <c r="I169" s="262" t="s">
        <v>183</v>
      </c>
      <c r="J169" s="376"/>
      <c r="K169" s="21" t="s">
        <v>170</v>
      </c>
      <c r="L169" s="21" t="s">
        <v>334</v>
      </c>
      <c r="M169" s="105" t="s">
        <v>288</v>
      </c>
      <c r="N169" s="249" t="str">
        <f>IF(OR(M169="大",M170="大",M171="大",M172="大",M169="不明",M170="不明",M171="不明",M172="不明"),"大",IF(OR(M169="中",M170="中",M171="中",M172="中"),"中",IF(OR(M169="小",M170="小",M171="小",M172="小"),"小","無")))</f>
        <v>大</v>
      </c>
    </row>
    <row r="170" spans="1:14">
      <c r="A170" s="97"/>
      <c r="B170" s="54"/>
      <c r="C170" s="294"/>
      <c r="D170" s="263"/>
      <c r="E170" s="266"/>
      <c r="F170" s="251"/>
      <c r="G170" s="254"/>
      <c r="H170" s="254"/>
      <c r="I170" s="254"/>
      <c r="J170" s="377"/>
      <c r="K170" s="21" t="s">
        <v>177</v>
      </c>
      <c r="L170" s="21" t="s">
        <v>534</v>
      </c>
      <c r="M170" s="105" t="s">
        <v>291</v>
      </c>
      <c r="N170" s="249"/>
    </row>
    <row r="171" spans="1:14">
      <c r="A171" s="97"/>
      <c r="B171" s="54"/>
      <c r="C171" s="294"/>
      <c r="D171" s="263"/>
      <c r="E171" s="266"/>
      <c r="F171" s="251"/>
      <c r="G171" s="254"/>
      <c r="H171" s="254"/>
      <c r="I171" s="254"/>
      <c r="J171" s="377"/>
      <c r="K171" s="21" t="s">
        <v>111</v>
      </c>
      <c r="L171" s="21" t="s">
        <v>340</v>
      </c>
      <c r="M171" s="105" t="s">
        <v>339</v>
      </c>
      <c r="N171" s="249"/>
    </row>
    <row r="172" spans="1:14">
      <c r="A172" s="97"/>
      <c r="B172" s="54"/>
      <c r="C172" s="295"/>
      <c r="D172" s="264"/>
      <c r="E172" s="267"/>
      <c r="F172" s="255"/>
      <c r="G172" s="255"/>
      <c r="H172" s="255"/>
      <c r="I172" s="255"/>
      <c r="J172" s="378"/>
      <c r="K172" s="21" t="s">
        <v>172</v>
      </c>
      <c r="L172" s="21" t="s">
        <v>334</v>
      </c>
      <c r="M172" s="105" t="s">
        <v>288</v>
      </c>
      <c r="N172" s="249"/>
    </row>
    <row r="173" spans="1:14" ht="16.5" customHeight="1">
      <c r="A173" s="97"/>
      <c r="B173" s="54"/>
      <c r="C173" s="293" t="s">
        <v>917</v>
      </c>
      <c r="D173" s="262" t="s">
        <v>184</v>
      </c>
      <c r="E173" s="265" t="s">
        <v>164</v>
      </c>
      <c r="F173" s="250" t="s">
        <v>518</v>
      </c>
      <c r="G173" s="262" t="s">
        <v>180</v>
      </c>
      <c r="H173" s="250" t="s">
        <v>531</v>
      </c>
      <c r="I173" s="262" t="s">
        <v>181</v>
      </c>
      <c r="J173" s="376"/>
      <c r="K173" s="21" t="s">
        <v>170</v>
      </c>
      <c r="L173" s="21" t="s">
        <v>334</v>
      </c>
      <c r="M173" s="105" t="s">
        <v>288</v>
      </c>
      <c r="N173" s="249" t="str">
        <f>IF(OR(M173="大",M174="大",M175="大",M176="大",M173="不明",M174="不明",M175="不明",M176="不明"),"大",IF(OR(M173="中",M174="中",M175="中",M176="中"),"中",IF(OR(M173="小",M174="小",M175="小",M176="小"),"小","無")))</f>
        <v>無</v>
      </c>
    </row>
    <row r="174" spans="1:14">
      <c r="A174" s="97"/>
      <c r="B174" s="54"/>
      <c r="C174" s="294"/>
      <c r="D174" s="263"/>
      <c r="E174" s="266"/>
      <c r="F174" s="251"/>
      <c r="G174" s="254"/>
      <c r="H174" s="254"/>
      <c r="I174" s="254"/>
      <c r="J174" s="377"/>
      <c r="K174" s="21" t="s">
        <v>177</v>
      </c>
      <c r="L174" s="21" t="s">
        <v>334</v>
      </c>
      <c r="M174" s="105" t="s">
        <v>288</v>
      </c>
      <c r="N174" s="249"/>
    </row>
    <row r="175" spans="1:14">
      <c r="A175" s="97"/>
      <c r="B175" s="54"/>
      <c r="C175" s="294"/>
      <c r="D175" s="263"/>
      <c r="E175" s="266"/>
      <c r="F175" s="251"/>
      <c r="G175" s="254"/>
      <c r="H175" s="254"/>
      <c r="I175" s="254"/>
      <c r="J175" s="377"/>
      <c r="K175" s="21" t="s">
        <v>111</v>
      </c>
      <c r="L175" s="21" t="s">
        <v>334</v>
      </c>
      <c r="M175" s="105" t="s">
        <v>288</v>
      </c>
      <c r="N175" s="249"/>
    </row>
    <row r="176" spans="1:14">
      <c r="A176" s="97"/>
      <c r="B176" s="54"/>
      <c r="C176" s="295"/>
      <c r="D176" s="264"/>
      <c r="E176" s="267"/>
      <c r="F176" s="255"/>
      <c r="G176" s="255"/>
      <c r="H176" s="255"/>
      <c r="I176" s="255"/>
      <c r="J176" s="378"/>
      <c r="K176" s="21" t="s">
        <v>172</v>
      </c>
      <c r="L176" s="21" t="s">
        <v>334</v>
      </c>
      <c r="M176" s="105" t="s">
        <v>288</v>
      </c>
      <c r="N176" s="249"/>
    </row>
    <row r="177" spans="1:14" ht="16.5" customHeight="1">
      <c r="A177" s="97"/>
      <c r="B177" s="54"/>
      <c r="C177" s="293" t="s">
        <v>917</v>
      </c>
      <c r="D177" s="262" t="s">
        <v>184</v>
      </c>
      <c r="E177" s="265" t="s">
        <v>164</v>
      </c>
      <c r="F177" s="250" t="s">
        <v>518</v>
      </c>
      <c r="G177" s="262" t="s">
        <v>180</v>
      </c>
      <c r="H177" s="250" t="s">
        <v>531</v>
      </c>
      <c r="I177" s="262" t="s">
        <v>182</v>
      </c>
      <c r="J177" s="376"/>
      <c r="K177" s="21" t="s">
        <v>170</v>
      </c>
      <c r="L177" s="21" t="s">
        <v>334</v>
      </c>
      <c r="M177" s="105" t="s">
        <v>288</v>
      </c>
      <c r="N177" s="249" t="str">
        <f>IF(OR(M177="大",M178="大",M179="大",M180="大",M177="不明",M178="不明",M179="不明",M180="不明"),"大",IF(OR(M177="中",M178="中",M179="中",M180="中"),"中",IF(OR(M177="小",M178="小",M179="小",M180="小"),"小","無")))</f>
        <v>無</v>
      </c>
    </row>
    <row r="178" spans="1:14">
      <c r="A178" s="97"/>
      <c r="B178" s="54"/>
      <c r="C178" s="294"/>
      <c r="D178" s="263"/>
      <c r="E178" s="266"/>
      <c r="F178" s="251"/>
      <c r="G178" s="254"/>
      <c r="H178" s="254"/>
      <c r="I178" s="254"/>
      <c r="J178" s="377"/>
      <c r="K178" s="21" t="s">
        <v>177</v>
      </c>
      <c r="L178" s="21" t="s">
        <v>334</v>
      </c>
      <c r="M178" s="105" t="s">
        <v>288</v>
      </c>
      <c r="N178" s="249"/>
    </row>
    <row r="179" spans="1:14">
      <c r="A179" s="97"/>
      <c r="B179" s="54"/>
      <c r="C179" s="294"/>
      <c r="D179" s="263"/>
      <c r="E179" s="266"/>
      <c r="F179" s="251"/>
      <c r="G179" s="254"/>
      <c r="H179" s="254"/>
      <c r="I179" s="254"/>
      <c r="J179" s="377"/>
      <c r="K179" s="21" t="s">
        <v>111</v>
      </c>
      <c r="L179" s="21" t="s">
        <v>334</v>
      </c>
      <c r="M179" s="105" t="s">
        <v>288</v>
      </c>
      <c r="N179" s="249"/>
    </row>
    <row r="180" spans="1:14">
      <c r="A180" s="97"/>
      <c r="B180" s="54"/>
      <c r="C180" s="295"/>
      <c r="D180" s="264"/>
      <c r="E180" s="267"/>
      <c r="F180" s="255"/>
      <c r="G180" s="255"/>
      <c r="H180" s="255"/>
      <c r="I180" s="255"/>
      <c r="J180" s="378"/>
      <c r="K180" s="21" t="s">
        <v>172</v>
      </c>
      <c r="L180" s="21" t="s">
        <v>334</v>
      </c>
      <c r="M180" s="105" t="s">
        <v>288</v>
      </c>
      <c r="N180" s="249"/>
    </row>
    <row r="181" spans="1:14" ht="16.5" customHeight="1">
      <c r="A181" s="97"/>
      <c r="B181" s="54"/>
      <c r="C181" s="293" t="s">
        <v>917</v>
      </c>
      <c r="D181" s="262" t="s">
        <v>184</v>
      </c>
      <c r="E181" s="265" t="s">
        <v>164</v>
      </c>
      <c r="F181" s="250" t="s">
        <v>518</v>
      </c>
      <c r="G181" s="262" t="s">
        <v>180</v>
      </c>
      <c r="H181" s="250" t="s">
        <v>531</v>
      </c>
      <c r="I181" s="262" t="s">
        <v>183</v>
      </c>
      <c r="J181" s="376"/>
      <c r="K181" s="21" t="s">
        <v>170</v>
      </c>
      <c r="L181" s="21" t="s">
        <v>334</v>
      </c>
      <c r="M181" s="105" t="s">
        <v>288</v>
      </c>
      <c r="N181" s="249" t="str">
        <f>IF(OR(M181="大",M182="大",M183="大",M184="大",M181="不明",M182="不明",M183="不明",M184="不明"),"大",IF(OR(M181="中",M182="中",M183="中",M184="中"),"中",IF(OR(M181="小",M182="小",M183="小",M184="小"),"小","無")))</f>
        <v>中</v>
      </c>
    </row>
    <row r="182" spans="1:14">
      <c r="A182" s="97"/>
      <c r="B182" s="54"/>
      <c r="C182" s="294"/>
      <c r="D182" s="263"/>
      <c r="E182" s="266"/>
      <c r="F182" s="251"/>
      <c r="G182" s="254"/>
      <c r="H182" s="254"/>
      <c r="I182" s="254"/>
      <c r="J182" s="377"/>
      <c r="K182" s="21" t="s">
        <v>177</v>
      </c>
      <c r="L182" s="21" t="s">
        <v>334</v>
      </c>
      <c r="M182" s="105" t="s">
        <v>288</v>
      </c>
      <c r="N182" s="249"/>
    </row>
    <row r="183" spans="1:14">
      <c r="A183" s="97"/>
      <c r="B183" s="54"/>
      <c r="C183" s="294"/>
      <c r="D183" s="263"/>
      <c r="E183" s="266"/>
      <c r="F183" s="251"/>
      <c r="G183" s="254"/>
      <c r="H183" s="254"/>
      <c r="I183" s="254"/>
      <c r="J183" s="377"/>
      <c r="K183" s="21" t="s">
        <v>111</v>
      </c>
      <c r="L183" s="21" t="s">
        <v>532</v>
      </c>
      <c r="M183" s="105" t="s">
        <v>291</v>
      </c>
      <c r="N183" s="249"/>
    </row>
    <row r="184" spans="1:14">
      <c r="A184" s="97"/>
      <c r="B184" s="54"/>
      <c r="C184" s="295"/>
      <c r="D184" s="264"/>
      <c r="E184" s="267"/>
      <c r="F184" s="255"/>
      <c r="G184" s="255"/>
      <c r="H184" s="255"/>
      <c r="I184" s="255"/>
      <c r="J184" s="378"/>
      <c r="K184" s="21" t="s">
        <v>172</v>
      </c>
      <c r="L184" s="21" t="s">
        <v>533</v>
      </c>
      <c r="M184" s="105" t="s">
        <v>314</v>
      </c>
      <c r="N184" s="249"/>
    </row>
    <row r="185" spans="1:14" ht="16.5" customHeight="1">
      <c r="A185" s="97"/>
      <c r="B185" s="54"/>
      <c r="C185" s="293" t="s">
        <v>917</v>
      </c>
      <c r="D185" s="262" t="s">
        <v>184</v>
      </c>
      <c r="E185" s="265" t="s">
        <v>164</v>
      </c>
      <c r="F185" s="250" t="s">
        <v>518</v>
      </c>
      <c r="G185" s="262" t="s">
        <v>180</v>
      </c>
      <c r="H185" s="250" t="s">
        <v>520</v>
      </c>
      <c r="I185" s="262" t="s">
        <v>181</v>
      </c>
      <c r="J185" s="376"/>
      <c r="K185" s="21" t="s">
        <v>170</v>
      </c>
      <c r="L185" s="22" t="s">
        <v>334</v>
      </c>
      <c r="M185" s="105" t="s">
        <v>288</v>
      </c>
      <c r="N185" s="249" t="str">
        <f>IF(OR(M185="大",M186="大",M187="大",M188="大",M185="不明",M186="不明",M187="不明",M188="不明"),"大",IF(OR(M185="中",M186="中",M187="中",M188="中"),"中",IF(OR(M185="小",M186="小",M187="小",M188="小"),"小","無")))</f>
        <v>小</v>
      </c>
    </row>
    <row r="186" spans="1:14">
      <c r="A186" s="97"/>
      <c r="B186" s="54"/>
      <c r="C186" s="294"/>
      <c r="D186" s="263"/>
      <c r="E186" s="266"/>
      <c r="F186" s="251"/>
      <c r="G186" s="254"/>
      <c r="H186" s="254"/>
      <c r="I186" s="254"/>
      <c r="J186" s="377"/>
      <c r="K186" s="21" t="s">
        <v>177</v>
      </c>
      <c r="L186" s="21" t="s">
        <v>523</v>
      </c>
      <c r="M186" s="105" t="s">
        <v>314</v>
      </c>
      <c r="N186" s="249"/>
    </row>
    <row r="187" spans="1:14">
      <c r="A187" s="97"/>
      <c r="B187" s="54"/>
      <c r="C187" s="294"/>
      <c r="D187" s="263"/>
      <c r="E187" s="266"/>
      <c r="F187" s="251"/>
      <c r="G187" s="254"/>
      <c r="H187" s="254"/>
      <c r="I187" s="254"/>
      <c r="J187" s="377"/>
      <c r="K187" s="21" t="s">
        <v>111</v>
      </c>
      <c r="L187" s="21" t="s">
        <v>334</v>
      </c>
      <c r="M187" s="105" t="s">
        <v>288</v>
      </c>
      <c r="N187" s="249"/>
    </row>
    <row r="188" spans="1:14">
      <c r="A188" s="97"/>
      <c r="B188" s="54"/>
      <c r="C188" s="295"/>
      <c r="D188" s="264"/>
      <c r="E188" s="267"/>
      <c r="F188" s="255"/>
      <c r="G188" s="255"/>
      <c r="H188" s="255"/>
      <c r="I188" s="255"/>
      <c r="J188" s="378"/>
      <c r="K188" s="21" t="s">
        <v>172</v>
      </c>
      <c r="L188" s="21" t="s">
        <v>334</v>
      </c>
      <c r="M188" s="105" t="s">
        <v>288</v>
      </c>
      <c r="N188" s="249"/>
    </row>
    <row r="189" spans="1:14" ht="16.5" customHeight="1">
      <c r="A189" s="97"/>
      <c r="B189" s="54"/>
      <c r="C189" s="293" t="s">
        <v>917</v>
      </c>
      <c r="D189" s="262" t="s">
        <v>184</v>
      </c>
      <c r="E189" s="265" t="s">
        <v>164</v>
      </c>
      <c r="F189" s="250" t="s">
        <v>518</v>
      </c>
      <c r="G189" s="262" t="s">
        <v>180</v>
      </c>
      <c r="H189" s="250" t="s">
        <v>520</v>
      </c>
      <c r="I189" s="262" t="s">
        <v>182</v>
      </c>
      <c r="J189" s="376"/>
      <c r="K189" s="21" t="s">
        <v>170</v>
      </c>
      <c r="L189" s="21" t="s">
        <v>334</v>
      </c>
      <c r="M189" s="105" t="s">
        <v>288</v>
      </c>
      <c r="N189" s="249" t="str">
        <f>IF(OR(M189="大",M190="大",M191="大",M192="大",M189="不明",M190="不明",M191="不明",M192="不明"),"大",IF(OR(M189="中",M190="中",M191="中",M192="中"),"中",IF(OR(M189="小",M190="小",M191="小",M192="小"),"小","無")))</f>
        <v>無</v>
      </c>
    </row>
    <row r="190" spans="1:14">
      <c r="A190" s="97"/>
      <c r="B190" s="54"/>
      <c r="C190" s="294"/>
      <c r="D190" s="263"/>
      <c r="E190" s="266"/>
      <c r="F190" s="251"/>
      <c r="G190" s="254"/>
      <c r="H190" s="254"/>
      <c r="I190" s="254"/>
      <c r="J190" s="377"/>
      <c r="K190" s="21" t="s">
        <v>177</v>
      </c>
      <c r="L190" s="21" t="s">
        <v>334</v>
      </c>
      <c r="M190" s="105" t="s">
        <v>288</v>
      </c>
      <c r="N190" s="249"/>
    </row>
    <row r="191" spans="1:14">
      <c r="A191" s="97"/>
      <c r="B191" s="54"/>
      <c r="C191" s="294"/>
      <c r="D191" s="263"/>
      <c r="E191" s="266"/>
      <c r="F191" s="251"/>
      <c r="G191" s="254"/>
      <c r="H191" s="254"/>
      <c r="I191" s="254"/>
      <c r="J191" s="377"/>
      <c r="K191" s="21" t="s">
        <v>111</v>
      </c>
      <c r="L191" s="21" t="s">
        <v>334</v>
      </c>
      <c r="M191" s="105" t="s">
        <v>288</v>
      </c>
      <c r="N191" s="249"/>
    </row>
    <row r="192" spans="1:14">
      <c r="A192" s="97"/>
      <c r="B192" s="54"/>
      <c r="C192" s="295"/>
      <c r="D192" s="264"/>
      <c r="E192" s="267"/>
      <c r="F192" s="255"/>
      <c r="G192" s="255"/>
      <c r="H192" s="255"/>
      <c r="I192" s="255"/>
      <c r="J192" s="378"/>
      <c r="K192" s="21" t="s">
        <v>172</v>
      </c>
      <c r="L192" s="21" t="s">
        <v>334</v>
      </c>
      <c r="M192" s="105" t="s">
        <v>288</v>
      </c>
      <c r="N192" s="249"/>
    </row>
    <row r="193" spans="1:14" ht="16.5" customHeight="1">
      <c r="A193" s="97"/>
      <c r="B193" s="54"/>
      <c r="C193" s="293" t="s">
        <v>917</v>
      </c>
      <c r="D193" s="262" t="s">
        <v>184</v>
      </c>
      <c r="E193" s="265" t="s">
        <v>164</v>
      </c>
      <c r="F193" s="250" t="s">
        <v>518</v>
      </c>
      <c r="G193" s="262" t="s">
        <v>180</v>
      </c>
      <c r="H193" s="250" t="s">
        <v>520</v>
      </c>
      <c r="I193" s="262" t="s">
        <v>183</v>
      </c>
      <c r="J193" s="376"/>
      <c r="K193" s="21" t="s">
        <v>170</v>
      </c>
      <c r="L193" s="21" t="s">
        <v>334</v>
      </c>
      <c r="M193" s="105" t="s">
        <v>288</v>
      </c>
      <c r="N193" s="249" t="str">
        <f>IF(OR(M193="大",M194="大",M195="大",M196="大",M193="不明",M194="不明",M195="不明",M196="不明"),"大",IF(OR(M193="中",M194="中",M195="中",M196="中"),"中",IF(OR(M193="小",M194="小",M195="小",M196="小"),"小","無")))</f>
        <v>無</v>
      </c>
    </row>
    <row r="194" spans="1:14">
      <c r="A194" s="97"/>
      <c r="B194" s="54"/>
      <c r="C194" s="294"/>
      <c r="D194" s="263"/>
      <c r="E194" s="266"/>
      <c r="F194" s="251"/>
      <c r="G194" s="254"/>
      <c r="H194" s="254"/>
      <c r="I194" s="254"/>
      <c r="J194" s="377"/>
      <c r="K194" s="21" t="s">
        <v>177</v>
      </c>
      <c r="L194" s="21" t="s">
        <v>334</v>
      </c>
      <c r="M194" s="105" t="s">
        <v>288</v>
      </c>
      <c r="N194" s="249"/>
    </row>
    <row r="195" spans="1:14">
      <c r="A195" s="97"/>
      <c r="B195" s="54"/>
      <c r="C195" s="294"/>
      <c r="D195" s="263"/>
      <c r="E195" s="266"/>
      <c r="F195" s="251"/>
      <c r="G195" s="254"/>
      <c r="H195" s="254"/>
      <c r="I195" s="254"/>
      <c r="J195" s="377"/>
      <c r="K195" s="21" t="s">
        <v>111</v>
      </c>
      <c r="L195" s="21" t="s">
        <v>334</v>
      </c>
      <c r="M195" s="105" t="s">
        <v>288</v>
      </c>
      <c r="N195" s="249"/>
    </row>
    <row r="196" spans="1:14">
      <c r="A196" s="97"/>
      <c r="B196" s="54"/>
      <c r="C196" s="295"/>
      <c r="D196" s="264"/>
      <c r="E196" s="267"/>
      <c r="F196" s="255"/>
      <c r="G196" s="255"/>
      <c r="H196" s="255"/>
      <c r="I196" s="255"/>
      <c r="J196" s="378"/>
      <c r="K196" s="21" t="s">
        <v>172</v>
      </c>
      <c r="L196" s="21" t="s">
        <v>334</v>
      </c>
      <c r="M196" s="105" t="s">
        <v>288</v>
      </c>
      <c r="N196" s="249"/>
    </row>
    <row r="198" spans="1:14">
      <c r="L198" s="111"/>
      <c r="M198" s="113" t="s">
        <v>102</v>
      </c>
      <c r="N198" s="106" t="str">
        <f>IF(OR(N113="大",N117="大",N121="大",N125="大",N129="大",N133="大",N137="大",N141="大",N145="大",N149="大",N153="大",N157="大",N161="大",N165="大",N169="大",N173="大",N177="大",N181="大",N185="大",N189="大",N193="大"),"大",IF(OR(N113="中",N117="中",N121="中",N125="中",N129="中",N133="中",N137="中",N141="中",N145="中",N149="中",N153="中",N157="中",N161="中",N165="中",N169="中",N173="中",N177="中",N181="中",N185="中",N189="中",N193="中"),"中",IF(OR(N113="小",N117="小",N121="小",N125="小",N129="小",N133="小",N137="小",N141="小",N145="小",N149="小",N153="小",N157="小",N161="小",N165="小",N169="小",N173="小",N177="小",N181="小",N185="小",N189="小",N193="小"),"小","無")))</f>
        <v>大</v>
      </c>
    </row>
    <row r="200" spans="1:14">
      <c r="C200" s="10" t="s">
        <v>517</v>
      </c>
    </row>
    <row r="202" spans="1:14" ht="19.5">
      <c r="A202" s="52" t="s">
        <v>535</v>
      </c>
      <c r="B202" s="97"/>
      <c r="C202" s="51"/>
      <c r="D202" s="51"/>
    </row>
    <row r="203" spans="1:14">
      <c r="A203" s="97"/>
    </row>
    <row r="204" spans="1:14">
      <c r="A204" s="97"/>
      <c r="B204" s="9"/>
      <c r="C204" s="89" t="s">
        <v>536</v>
      </c>
    </row>
    <row r="205" spans="1:14">
      <c r="A205" s="97"/>
      <c r="C205" s="37"/>
    </row>
    <row r="206" spans="1:14">
      <c r="A206" s="97"/>
      <c r="B206" s="42"/>
      <c r="C206" s="54" t="s">
        <v>519</v>
      </c>
      <c r="D206" s="42"/>
    </row>
    <row r="207" spans="1:14">
      <c r="A207" s="97"/>
      <c r="B207" s="54"/>
    </row>
    <row r="208" spans="1:14" ht="31.5">
      <c r="A208" s="97"/>
      <c r="B208" s="54"/>
      <c r="C208" s="19" t="s">
        <v>84</v>
      </c>
      <c r="D208" s="19" t="s">
        <v>85</v>
      </c>
      <c r="E208" s="19" t="s">
        <v>121</v>
      </c>
      <c r="F208" s="19" t="s">
        <v>87</v>
      </c>
      <c r="G208" s="19" t="s">
        <v>122</v>
      </c>
      <c r="H208" s="23" t="s">
        <v>277</v>
      </c>
      <c r="I208" s="19" t="s">
        <v>90</v>
      </c>
      <c r="J208" s="23" t="s">
        <v>161</v>
      </c>
      <c r="K208" s="379" t="s">
        <v>92</v>
      </c>
      <c r="L208" s="380"/>
      <c r="M208" s="20" t="s">
        <v>93</v>
      </c>
      <c r="N208" s="19" t="s">
        <v>94</v>
      </c>
    </row>
    <row r="209" spans="1:14">
      <c r="A209" s="97"/>
      <c r="B209" s="54"/>
      <c r="C209" s="302" t="s">
        <v>162</v>
      </c>
      <c r="D209" s="302" t="s">
        <v>163</v>
      </c>
      <c r="E209" s="302" t="s">
        <v>164</v>
      </c>
      <c r="F209" s="250" t="s">
        <v>535</v>
      </c>
      <c r="G209" s="302" t="s">
        <v>165</v>
      </c>
      <c r="H209" s="250" t="s">
        <v>320</v>
      </c>
      <c r="I209" s="250" t="s">
        <v>537</v>
      </c>
      <c r="J209" s="311" t="s">
        <v>538</v>
      </c>
      <c r="K209" s="21" t="s">
        <v>98</v>
      </c>
      <c r="L209" s="22" t="s">
        <v>334</v>
      </c>
      <c r="M209" s="105" t="s">
        <v>288</v>
      </c>
      <c r="N209" s="249" t="str">
        <f>IF(OR(M209="大",M210="大",M211="大",M212="大",M209="不明",M210="不明",M211="不明",M212="不明"),"大",IF(OR(M209="中",M210="中",M211="中",M212="中"),"中",IF(OR(M209="小",M210="小",M211="小",M212="小"),"小","無")))</f>
        <v>小</v>
      </c>
    </row>
    <row r="210" spans="1:14">
      <c r="A210" s="97"/>
      <c r="B210" s="54"/>
      <c r="C210" s="303"/>
      <c r="D210" s="303"/>
      <c r="E210" s="303"/>
      <c r="F210" s="251"/>
      <c r="G210" s="303"/>
      <c r="H210" s="254"/>
      <c r="I210" s="254"/>
      <c r="J210" s="254"/>
      <c r="K210" s="21" t="s">
        <v>99</v>
      </c>
      <c r="L210" s="21" t="s">
        <v>539</v>
      </c>
      <c r="M210" s="105" t="s">
        <v>314</v>
      </c>
      <c r="N210" s="249"/>
    </row>
    <row r="211" spans="1:14">
      <c r="A211" s="97"/>
      <c r="B211" s="54"/>
      <c r="C211" s="303"/>
      <c r="D211" s="303"/>
      <c r="E211" s="303"/>
      <c r="F211" s="251"/>
      <c r="G211" s="303"/>
      <c r="H211" s="254"/>
      <c r="I211" s="254"/>
      <c r="J211" s="254"/>
      <c r="K211" s="21" t="s">
        <v>100</v>
      </c>
      <c r="L211" s="21" t="s">
        <v>334</v>
      </c>
      <c r="M211" s="105" t="s">
        <v>288</v>
      </c>
      <c r="N211" s="249"/>
    </row>
    <row r="212" spans="1:14">
      <c r="A212" s="97"/>
      <c r="B212" s="54"/>
      <c r="C212" s="303"/>
      <c r="D212" s="303"/>
      <c r="E212" s="303"/>
      <c r="F212" s="251"/>
      <c r="G212" s="303"/>
      <c r="H212" s="255"/>
      <c r="I212" s="255"/>
      <c r="J212" s="255"/>
      <c r="K212" s="21" t="s">
        <v>101</v>
      </c>
      <c r="L212" s="21" t="s">
        <v>334</v>
      </c>
      <c r="M212" s="105" t="s">
        <v>288</v>
      </c>
      <c r="N212" s="249"/>
    </row>
    <row r="213" spans="1:14" ht="18.75" customHeight="1">
      <c r="A213" s="97"/>
      <c r="B213" s="54"/>
      <c r="C213" s="302" t="s">
        <v>162</v>
      </c>
      <c r="D213" s="302" t="s">
        <v>163</v>
      </c>
      <c r="E213" s="302" t="s">
        <v>164</v>
      </c>
      <c r="F213" s="250" t="s">
        <v>535</v>
      </c>
      <c r="G213" s="302" t="s">
        <v>165</v>
      </c>
      <c r="H213" s="250" t="s">
        <v>320</v>
      </c>
      <c r="I213" s="250" t="s">
        <v>537</v>
      </c>
      <c r="J213" s="311" t="s">
        <v>538</v>
      </c>
      <c r="K213" s="21" t="s">
        <v>98</v>
      </c>
      <c r="L213" s="22" t="s">
        <v>334</v>
      </c>
      <c r="M213" s="105" t="s">
        <v>288</v>
      </c>
      <c r="N213" s="249" t="str">
        <f>IF(OR(M213="大",M214="大",M215="大",M216="大",M213="不明",M214="不明",M215="不明",M216="不明"),"大",IF(OR(M213="中",M214="中",M215="中",M216="中"),"中",IF(OR(M213="小",M214="小",M215="小",M216="小"),"小","無")))</f>
        <v>小</v>
      </c>
    </row>
    <row r="214" spans="1:14">
      <c r="A214" s="97"/>
      <c r="B214" s="54"/>
      <c r="C214" s="303"/>
      <c r="D214" s="303"/>
      <c r="E214" s="303"/>
      <c r="F214" s="251"/>
      <c r="G214" s="303"/>
      <c r="H214" s="254"/>
      <c r="I214" s="254"/>
      <c r="J214" s="254"/>
      <c r="K214" s="21" t="s">
        <v>99</v>
      </c>
      <c r="L214" s="21" t="s">
        <v>539</v>
      </c>
      <c r="M214" s="105" t="s">
        <v>314</v>
      </c>
      <c r="N214" s="249"/>
    </row>
    <row r="215" spans="1:14">
      <c r="A215" s="97"/>
      <c r="B215" s="54"/>
      <c r="C215" s="303"/>
      <c r="D215" s="303"/>
      <c r="E215" s="303"/>
      <c r="F215" s="251"/>
      <c r="G215" s="303"/>
      <c r="H215" s="254"/>
      <c r="I215" s="254"/>
      <c r="J215" s="254"/>
      <c r="K215" s="21" t="s">
        <v>100</v>
      </c>
      <c r="L215" s="21" t="s">
        <v>334</v>
      </c>
      <c r="M215" s="105" t="s">
        <v>288</v>
      </c>
      <c r="N215" s="249"/>
    </row>
    <row r="216" spans="1:14">
      <c r="A216" s="97"/>
      <c r="B216" s="54"/>
      <c r="C216" s="303"/>
      <c r="D216" s="303"/>
      <c r="E216" s="303"/>
      <c r="F216" s="251"/>
      <c r="G216" s="303"/>
      <c r="H216" s="255"/>
      <c r="I216" s="255"/>
      <c r="J216" s="255"/>
      <c r="K216" s="21" t="s">
        <v>101</v>
      </c>
      <c r="L216" s="21" t="s">
        <v>334</v>
      </c>
      <c r="M216" s="105" t="s">
        <v>288</v>
      </c>
      <c r="N216" s="249"/>
    </row>
    <row r="217" spans="1:14" ht="18.75" customHeight="1">
      <c r="A217" s="97"/>
      <c r="B217" s="54"/>
      <c r="C217" s="302" t="s">
        <v>162</v>
      </c>
      <c r="D217" s="302" t="s">
        <v>163</v>
      </c>
      <c r="E217" s="302" t="s">
        <v>164</v>
      </c>
      <c r="F217" s="250" t="s">
        <v>535</v>
      </c>
      <c r="G217" s="302" t="s">
        <v>165</v>
      </c>
      <c r="H217" s="250" t="s">
        <v>540</v>
      </c>
      <c r="I217" s="250" t="s">
        <v>537</v>
      </c>
      <c r="J217" s="311" t="s">
        <v>538</v>
      </c>
      <c r="K217" s="21" t="s">
        <v>98</v>
      </c>
      <c r="L217" s="22" t="s">
        <v>334</v>
      </c>
      <c r="M217" s="105" t="s">
        <v>288</v>
      </c>
      <c r="N217" s="249" t="str">
        <f>IF(OR(M217="大",M218="大",M219="大",M220="大",M217="不明",M218="不明",M219="不明",M220="不明"),"大",IF(OR(M217="中",M218="中",M219="中",M220="中"),"中",IF(OR(M217="小",M218="小",M219="小",M220="小"),"小","無")))</f>
        <v>小</v>
      </c>
    </row>
    <row r="218" spans="1:14">
      <c r="A218" s="97"/>
      <c r="B218" s="54"/>
      <c r="C218" s="303"/>
      <c r="D218" s="303"/>
      <c r="E218" s="303"/>
      <c r="F218" s="251"/>
      <c r="G218" s="303"/>
      <c r="H218" s="254"/>
      <c r="I218" s="254"/>
      <c r="J218" s="254"/>
      <c r="K218" s="21" t="s">
        <v>99</v>
      </c>
      <c r="L218" s="21" t="s">
        <v>539</v>
      </c>
      <c r="M218" s="105" t="s">
        <v>314</v>
      </c>
      <c r="N218" s="249"/>
    </row>
    <row r="219" spans="1:14">
      <c r="A219" s="97"/>
      <c r="B219" s="54"/>
      <c r="C219" s="303"/>
      <c r="D219" s="303"/>
      <c r="E219" s="303"/>
      <c r="F219" s="251"/>
      <c r="G219" s="303"/>
      <c r="H219" s="254"/>
      <c r="I219" s="254"/>
      <c r="J219" s="254"/>
      <c r="K219" s="21" t="s">
        <v>100</v>
      </c>
      <c r="L219" s="21" t="s">
        <v>334</v>
      </c>
      <c r="M219" s="105" t="s">
        <v>288</v>
      </c>
      <c r="N219" s="249"/>
    </row>
    <row r="220" spans="1:14">
      <c r="A220" s="97"/>
      <c r="B220" s="54"/>
      <c r="C220" s="303"/>
      <c r="D220" s="303"/>
      <c r="E220" s="303"/>
      <c r="F220" s="251"/>
      <c r="G220" s="303"/>
      <c r="H220" s="255"/>
      <c r="I220" s="255"/>
      <c r="J220" s="255"/>
      <c r="K220" s="21" t="s">
        <v>101</v>
      </c>
      <c r="L220" s="21" t="s">
        <v>334</v>
      </c>
      <c r="M220" s="105" t="s">
        <v>288</v>
      </c>
      <c r="N220" s="249"/>
    </row>
    <row r="221" spans="1:14" ht="18.75" customHeight="1">
      <c r="A221" s="97"/>
      <c r="B221" s="54"/>
      <c r="C221" s="302" t="s">
        <v>162</v>
      </c>
      <c r="D221" s="302" t="s">
        <v>163</v>
      </c>
      <c r="E221" s="302" t="s">
        <v>164</v>
      </c>
      <c r="F221" s="250" t="s">
        <v>535</v>
      </c>
      <c r="G221" s="302" t="s">
        <v>165</v>
      </c>
      <c r="H221" s="250" t="s">
        <v>482</v>
      </c>
      <c r="I221" s="250" t="s">
        <v>537</v>
      </c>
      <c r="J221" s="311" t="s">
        <v>541</v>
      </c>
      <c r="K221" s="21" t="s">
        <v>98</v>
      </c>
      <c r="L221" s="88" t="s">
        <v>334</v>
      </c>
      <c r="M221" s="105" t="s">
        <v>288</v>
      </c>
      <c r="N221" s="249" t="str">
        <f>IF(OR(M221="大",M222="大",M223="大",M224="大",M221="不明",M222="不明",M223="不明",M224="不明"),"大",IF(OR(M221="中",M222="中",M223="中",M224="中"),"中",IF(OR(M221="小",M222="小",M223="小",M224="小"),"小","無")))</f>
        <v>中</v>
      </c>
    </row>
    <row r="222" spans="1:14" ht="31.5">
      <c r="A222" s="97"/>
      <c r="B222" s="54"/>
      <c r="C222" s="303"/>
      <c r="D222" s="303"/>
      <c r="E222" s="303"/>
      <c r="F222" s="251"/>
      <c r="G222" s="303"/>
      <c r="H222" s="254"/>
      <c r="I222" s="254"/>
      <c r="J222" s="254"/>
      <c r="K222" s="21" t="s">
        <v>99</v>
      </c>
      <c r="L222" s="21" t="s">
        <v>542</v>
      </c>
      <c r="M222" s="105" t="s">
        <v>291</v>
      </c>
      <c r="N222" s="249"/>
    </row>
    <row r="223" spans="1:14" ht="47.25">
      <c r="A223" s="97"/>
      <c r="B223" s="54"/>
      <c r="C223" s="303"/>
      <c r="D223" s="303"/>
      <c r="E223" s="303"/>
      <c r="F223" s="251"/>
      <c r="G223" s="303"/>
      <c r="H223" s="254"/>
      <c r="I223" s="254"/>
      <c r="J223" s="254"/>
      <c r="K223" s="21" t="s">
        <v>100</v>
      </c>
      <c r="L223" s="21" t="s">
        <v>543</v>
      </c>
      <c r="M223" s="105" t="s">
        <v>291</v>
      </c>
      <c r="N223" s="249"/>
    </row>
    <row r="224" spans="1:14">
      <c r="A224" s="97"/>
      <c r="B224" s="54"/>
      <c r="C224" s="303"/>
      <c r="D224" s="303"/>
      <c r="E224" s="303"/>
      <c r="F224" s="251"/>
      <c r="G224" s="303"/>
      <c r="H224" s="255"/>
      <c r="I224" s="255"/>
      <c r="J224" s="255"/>
      <c r="K224" s="21" t="s">
        <v>101</v>
      </c>
      <c r="L224" s="21" t="s">
        <v>334</v>
      </c>
      <c r="M224" s="105" t="s">
        <v>288</v>
      </c>
      <c r="N224" s="249"/>
    </row>
    <row r="225" spans="1:14" ht="18.75" customHeight="1">
      <c r="A225" s="97"/>
      <c r="B225" s="54"/>
      <c r="C225" s="302" t="s">
        <v>162</v>
      </c>
      <c r="D225" s="302" t="s">
        <v>163</v>
      </c>
      <c r="E225" s="302" t="s">
        <v>164</v>
      </c>
      <c r="F225" s="250" t="s">
        <v>535</v>
      </c>
      <c r="G225" s="302" t="s">
        <v>165</v>
      </c>
      <c r="H225" s="250" t="s">
        <v>486</v>
      </c>
      <c r="I225" s="250" t="s">
        <v>537</v>
      </c>
      <c r="J225" s="311" t="s">
        <v>541</v>
      </c>
      <c r="K225" s="21" t="s">
        <v>98</v>
      </c>
      <c r="L225" s="88" t="s">
        <v>334</v>
      </c>
      <c r="M225" s="105" t="s">
        <v>288</v>
      </c>
      <c r="N225" s="249" t="str">
        <f>IF(OR(M225="大",M226="大",M227="大",M228="大",M225="不明",M226="不明",M227="不明",M228="不明"),"大",IF(OR(M225="中",M226="中",M227="中",M228="中"),"中",IF(OR(M225="小",M226="小",M227="小",M228="小"),"小","無")))</f>
        <v>中</v>
      </c>
    </row>
    <row r="226" spans="1:14" ht="31.5">
      <c r="A226" s="97"/>
      <c r="B226" s="54"/>
      <c r="C226" s="303"/>
      <c r="D226" s="303"/>
      <c r="E226" s="303"/>
      <c r="F226" s="251"/>
      <c r="G226" s="303"/>
      <c r="H226" s="254"/>
      <c r="I226" s="254"/>
      <c r="J226" s="254"/>
      <c r="K226" s="21" t="s">
        <v>99</v>
      </c>
      <c r="L226" s="21" t="s">
        <v>542</v>
      </c>
      <c r="M226" s="105" t="s">
        <v>291</v>
      </c>
      <c r="N226" s="249"/>
    </row>
    <row r="227" spans="1:14" ht="47.25">
      <c r="A227" s="97"/>
      <c r="B227" s="54"/>
      <c r="C227" s="303"/>
      <c r="D227" s="303"/>
      <c r="E227" s="303"/>
      <c r="F227" s="251"/>
      <c r="G227" s="303"/>
      <c r="H227" s="254"/>
      <c r="I227" s="254"/>
      <c r="J227" s="254"/>
      <c r="K227" s="21" t="s">
        <v>100</v>
      </c>
      <c r="L227" s="21" t="s">
        <v>543</v>
      </c>
      <c r="M227" s="105" t="s">
        <v>291</v>
      </c>
      <c r="N227" s="249"/>
    </row>
    <row r="228" spans="1:14">
      <c r="A228" s="97"/>
      <c r="B228" s="54"/>
      <c r="C228" s="303"/>
      <c r="D228" s="303"/>
      <c r="E228" s="303"/>
      <c r="F228" s="251"/>
      <c r="G228" s="303"/>
      <c r="H228" s="255"/>
      <c r="I228" s="255"/>
      <c r="J228" s="255"/>
      <c r="K228" s="21" t="s">
        <v>101</v>
      </c>
      <c r="L228" s="21" t="s">
        <v>334</v>
      </c>
      <c r="M228" s="105" t="s">
        <v>288</v>
      </c>
      <c r="N228" s="249"/>
    </row>
    <row r="229" spans="1:14" ht="18.75" customHeight="1">
      <c r="A229" s="97"/>
      <c r="B229" s="54"/>
      <c r="C229" s="302" t="s">
        <v>162</v>
      </c>
      <c r="D229" s="302" t="s">
        <v>163</v>
      </c>
      <c r="E229" s="302" t="s">
        <v>164</v>
      </c>
      <c r="F229" s="250" t="s">
        <v>535</v>
      </c>
      <c r="G229" s="302" t="s">
        <v>165</v>
      </c>
      <c r="H229" s="250" t="s">
        <v>917</v>
      </c>
      <c r="I229" s="250" t="s">
        <v>537</v>
      </c>
      <c r="J229" s="311" t="s">
        <v>926</v>
      </c>
      <c r="K229" s="21" t="s">
        <v>98</v>
      </c>
      <c r="L229" s="22" t="s">
        <v>334</v>
      </c>
      <c r="M229" s="105" t="s">
        <v>288</v>
      </c>
      <c r="N229" s="249" t="str">
        <f>IF(OR(M229="大",M230="大",M231="大",M232="大",M229="不明",M230="不明",M231="不明",M232="不明"),"大",IF(OR(M229="中",M230="中",M231="中",M232="中"),"中",IF(OR(M229="小",M230="小",M231="小",M232="小"),"小","無")))</f>
        <v>中</v>
      </c>
    </row>
    <row r="230" spans="1:14">
      <c r="A230" s="97"/>
      <c r="B230" s="54"/>
      <c r="C230" s="303"/>
      <c r="D230" s="303"/>
      <c r="E230" s="303"/>
      <c r="F230" s="251"/>
      <c r="G230" s="303"/>
      <c r="H230" s="254"/>
      <c r="I230" s="254"/>
      <c r="J230" s="254"/>
      <c r="K230" s="21" t="s">
        <v>99</v>
      </c>
      <c r="L230" s="21" t="s">
        <v>334</v>
      </c>
      <c r="M230" s="105" t="s">
        <v>288</v>
      </c>
      <c r="N230" s="249"/>
    </row>
    <row r="231" spans="1:14">
      <c r="A231" s="97"/>
      <c r="B231" s="54"/>
      <c r="C231" s="303"/>
      <c r="D231" s="303"/>
      <c r="E231" s="303"/>
      <c r="F231" s="251"/>
      <c r="G231" s="303"/>
      <c r="H231" s="254"/>
      <c r="I231" s="254"/>
      <c r="J231" s="254"/>
      <c r="K231" s="21" t="s">
        <v>100</v>
      </c>
      <c r="L231" s="21" t="s">
        <v>340</v>
      </c>
      <c r="M231" s="105" t="s">
        <v>291</v>
      </c>
      <c r="N231" s="249"/>
    </row>
    <row r="232" spans="1:14">
      <c r="A232" s="97"/>
      <c r="B232" s="54"/>
      <c r="C232" s="303"/>
      <c r="D232" s="303"/>
      <c r="E232" s="303"/>
      <c r="F232" s="251"/>
      <c r="G232" s="303"/>
      <c r="H232" s="255"/>
      <c r="I232" s="255"/>
      <c r="J232" s="255"/>
      <c r="K232" s="21" t="s">
        <v>101</v>
      </c>
      <c r="L232" s="21" t="s">
        <v>528</v>
      </c>
      <c r="M232" s="105" t="s">
        <v>288</v>
      </c>
      <c r="N232" s="249"/>
    </row>
    <row r="233" spans="1:14" ht="18.75" customHeight="1">
      <c r="A233" s="97"/>
      <c r="B233" s="54"/>
      <c r="C233" s="302" t="s">
        <v>162</v>
      </c>
      <c r="D233" s="302" t="s">
        <v>163</v>
      </c>
      <c r="E233" s="302" t="s">
        <v>164</v>
      </c>
      <c r="F233" s="250" t="s">
        <v>535</v>
      </c>
      <c r="G233" s="302" t="s">
        <v>165</v>
      </c>
      <c r="H233" s="250" t="s">
        <v>334</v>
      </c>
      <c r="I233" s="250" t="s">
        <v>537</v>
      </c>
      <c r="J233" s="311" t="s">
        <v>334</v>
      </c>
      <c r="K233" s="21" t="s">
        <v>98</v>
      </c>
      <c r="L233" s="22" t="s">
        <v>334</v>
      </c>
      <c r="M233" s="105" t="s">
        <v>288</v>
      </c>
      <c r="N233" s="249" t="str">
        <f>IF(OR(M233="大",M234="大",M235="大",M236="大",M233="不明",M234="不明",M235="不明",M236="不明"),"大",IF(OR(M233="中",M234="中",M235="中",M236="中"),"中",IF(OR(M233="小",M234="小",M235="小",M236="小"),"小","無")))</f>
        <v>無</v>
      </c>
    </row>
    <row r="234" spans="1:14">
      <c r="A234" s="97"/>
      <c r="B234" s="54"/>
      <c r="C234" s="303"/>
      <c r="D234" s="303"/>
      <c r="E234" s="303"/>
      <c r="F234" s="251"/>
      <c r="G234" s="303"/>
      <c r="H234" s="254"/>
      <c r="I234" s="254"/>
      <c r="J234" s="254"/>
      <c r="K234" s="21" t="s">
        <v>99</v>
      </c>
      <c r="L234" s="21" t="s">
        <v>334</v>
      </c>
      <c r="M234" s="105" t="s">
        <v>288</v>
      </c>
      <c r="N234" s="249"/>
    </row>
    <row r="235" spans="1:14">
      <c r="A235" s="97"/>
      <c r="B235" s="54"/>
      <c r="C235" s="303"/>
      <c r="D235" s="303"/>
      <c r="E235" s="303"/>
      <c r="F235" s="251"/>
      <c r="G235" s="303"/>
      <c r="H235" s="254"/>
      <c r="I235" s="254"/>
      <c r="J235" s="254"/>
      <c r="K235" s="21" t="s">
        <v>100</v>
      </c>
      <c r="L235" s="21" t="s">
        <v>334</v>
      </c>
      <c r="M235" s="105" t="s">
        <v>288</v>
      </c>
      <c r="N235" s="249"/>
    </row>
    <row r="236" spans="1:14">
      <c r="A236" s="97"/>
      <c r="B236" s="54"/>
      <c r="C236" s="303"/>
      <c r="D236" s="303"/>
      <c r="E236" s="303"/>
      <c r="F236" s="251"/>
      <c r="G236" s="303"/>
      <c r="H236" s="255"/>
      <c r="I236" s="255"/>
      <c r="J236" s="255"/>
      <c r="K236" s="21" t="s">
        <v>101</v>
      </c>
      <c r="L236" s="21" t="s">
        <v>334</v>
      </c>
      <c r="M236" s="105" t="s">
        <v>288</v>
      </c>
      <c r="N236" s="249"/>
    </row>
    <row r="237" spans="1:14">
      <c r="A237" s="97"/>
      <c r="B237" s="54"/>
      <c r="C237" s="302"/>
      <c r="D237" s="302"/>
      <c r="E237" s="302"/>
      <c r="F237" s="250"/>
      <c r="G237" s="302"/>
      <c r="H237" s="250"/>
      <c r="I237" s="250"/>
      <c r="J237" s="311"/>
      <c r="K237" s="21" t="s">
        <v>98</v>
      </c>
      <c r="L237" s="22"/>
      <c r="M237" s="105"/>
      <c r="N237" s="249" t="str">
        <f>IF(OR(M237="大",M238="大",M239="大",M240="大",M237="不明",M238="不明",M239="不明",M240="不明"),"大",IF(OR(M237="中",M238="中",M239="中",M240="中"),"中",IF(OR(M237="小",M238="小",M239="小",M240="小"),"小","無")))</f>
        <v>無</v>
      </c>
    </row>
    <row r="238" spans="1:14">
      <c r="A238" s="97"/>
      <c r="B238" s="54"/>
      <c r="C238" s="303"/>
      <c r="D238" s="303"/>
      <c r="E238" s="303"/>
      <c r="F238" s="251"/>
      <c r="G238" s="303"/>
      <c r="H238" s="254"/>
      <c r="I238" s="254"/>
      <c r="J238" s="254"/>
      <c r="K238" s="21" t="s">
        <v>99</v>
      </c>
      <c r="L238" s="21"/>
      <c r="M238" s="105"/>
      <c r="N238" s="249"/>
    </row>
    <row r="239" spans="1:14">
      <c r="A239" s="97"/>
      <c r="B239" s="54"/>
      <c r="C239" s="303"/>
      <c r="D239" s="303"/>
      <c r="E239" s="303"/>
      <c r="F239" s="251"/>
      <c r="G239" s="303"/>
      <c r="H239" s="254"/>
      <c r="I239" s="254"/>
      <c r="J239" s="254"/>
      <c r="K239" s="21" t="s">
        <v>100</v>
      </c>
      <c r="L239" s="21"/>
      <c r="M239" s="105"/>
      <c r="N239" s="249"/>
    </row>
    <row r="240" spans="1:14">
      <c r="A240" s="97"/>
      <c r="B240" s="54"/>
      <c r="C240" s="304"/>
      <c r="D240" s="304"/>
      <c r="E240" s="304"/>
      <c r="F240" s="252"/>
      <c r="G240" s="304"/>
      <c r="H240" s="255"/>
      <c r="I240" s="255"/>
      <c r="J240" s="255"/>
      <c r="K240" s="21" t="s">
        <v>101</v>
      </c>
      <c r="L240" s="21"/>
      <c r="M240" s="105"/>
      <c r="N240" s="249"/>
    </row>
    <row r="241" spans="1:14">
      <c r="A241" s="97"/>
    </row>
    <row r="242" spans="1:14">
      <c r="A242" s="97"/>
      <c r="M242" s="115" t="s">
        <v>102</v>
      </c>
      <c r="N242" s="106" t="str">
        <f>IF(OR(N209="大",N213="大",N217="大",N221="大",N225="大",N229="大",N233="大",N237="大"),"大",IF(OR(N209="中",N213="中",N217="中",N221="中",N225="中",N229="中",N233="中",N237="中"),"中",IF(OR(N209="小",N213="小",N217="小",N221="小",N225="小",N229="小",N233="小",N237="小"),"小","無")))</f>
        <v>中</v>
      </c>
    </row>
    <row r="243" spans="1:14">
      <c r="A243" s="97"/>
      <c r="B243" s="42"/>
      <c r="C243" s="54" t="s">
        <v>20</v>
      </c>
      <c r="D243" s="42"/>
    </row>
    <row r="244" spans="1:14">
      <c r="A244" s="97"/>
      <c r="B244" s="54"/>
    </row>
    <row r="245" spans="1:14" ht="31.5">
      <c r="A245" s="97"/>
      <c r="B245" s="54"/>
      <c r="C245" s="19" t="s">
        <v>84</v>
      </c>
      <c r="D245" s="19" t="s">
        <v>85</v>
      </c>
      <c r="E245" s="19" t="s">
        <v>121</v>
      </c>
      <c r="F245" s="19" t="s">
        <v>87</v>
      </c>
      <c r="G245" s="19" t="s">
        <v>122</v>
      </c>
      <c r="H245" s="23" t="s">
        <v>277</v>
      </c>
      <c r="I245" s="19" t="s">
        <v>90</v>
      </c>
      <c r="J245" s="61" t="s">
        <v>161</v>
      </c>
      <c r="K245" s="379" t="s">
        <v>92</v>
      </c>
      <c r="L245" s="380"/>
      <c r="M245" s="98" t="s">
        <v>93</v>
      </c>
      <c r="N245" s="19" t="s">
        <v>94</v>
      </c>
    </row>
    <row r="246" spans="1:14" ht="16.5" customHeight="1">
      <c r="A246" s="97"/>
      <c r="B246" s="54"/>
      <c r="C246" s="262" t="s">
        <v>162</v>
      </c>
      <c r="D246" s="262" t="s">
        <v>163</v>
      </c>
      <c r="E246" s="265" t="s">
        <v>164</v>
      </c>
      <c r="F246" s="250" t="s">
        <v>535</v>
      </c>
      <c r="G246" s="262" t="s">
        <v>168</v>
      </c>
      <c r="H246" s="250" t="s">
        <v>486</v>
      </c>
      <c r="I246" s="262" t="s">
        <v>169</v>
      </c>
      <c r="J246" s="376"/>
      <c r="K246" s="21" t="s">
        <v>170</v>
      </c>
      <c r="L246" s="21" t="s">
        <v>334</v>
      </c>
      <c r="M246" s="105" t="s">
        <v>288</v>
      </c>
      <c r="N246" s="249" t="str">
        <f>IF(OR(M246="大",M247="大",M248="大",M249="大",M246="不明",M247="不明",M248="不明",M249="不明"),"大",IF(OR(M246="中",M247="中",M248="中",M249="中"),"中",IF(OR(M246="小",M247="小",M248="小",M249="小"),"小","無")))</f>
        <v>無</v>
      </c>
    </row>
    <row r="247" spans="1:14">
      <c r="A247" s="97"/>
      <c r="B247" s="54"/>
      <c r="C247" s="263"/>
      <c r="D247" s="263"/>
      <c r="E247" s="266"/>
      <c r="F247" s="251"/>
      <c r="G247" s="263"/>
      <c r="H247" s="251"/>
      <c r="I247" s="263"/>
      <c r="J247" s="377"/>
      <c r="K247" s="21" t="s">
        <v>171</v>
      </c>
      <c r="L247" s="21" t="s">
        <v>334</v>
      </c>
      <c r="M247" s="105" t="s">
        <v>288</v>
      </c>
      <c r="N247" s="249"/>
    </row>
    <row r="248" spans="1:14">
      <c r="A248" s="97"/>
      <c r="B248" s="54"/>
      <c r="C248" s="263"/>
      <c r="D248" s="263"/>
      <c r="E248" s="266"/>
      <c r="F248" s="251"/>
      <c r="G248" s="263"/>
      <c r="H248" s="251"/>
      <c r="I248" s="263"/>
      <c r="J248" s="377"/>
      <c r="K248" s="21" t="s">
        <v>111</v>
      </c>
      <c r="L248" s="21" t="s">
        <v>334</v>
      </c>
      <c r="M248" s="105" t="s">
        <v>288</v>
      </c>
      <c r="N248" s="249"/>
    </row>
    <row r="249" spans="1:14">
      <c r="A249" s="97"/>
      <c r="B249" s="54"/>
      <c r="C249" s="255"/>
      <c r="D249" s="255"/>
      <c r="E249" s="267"/>
      <c r="F249" s="251"/>
      <c r="G249" s="255"/>
      <c r="H249" s="255"/>
      <c r="I249" s="255"/>
      <c r="J249" s="378"/>
      <c r="K249" s="21" t="s">
        <v>172</v>
      </c>
      <c r="L249" s="21" t="s">
        <v>334</v>
      </c>
      <c r="M249" s="105" t="s">
        <v>288</v>
      </c>
      <c r="N249" s="249"/>
    </row>
    <row r="250" spans="1:14" ht="16.5" customHeight="1">
      <c r="A250" s="97"/>
      <c r="B250" s="54"/>
      <c r="C250" s="262" t="s">
        <v>162</v>
      </c>
      <c r="D250" s="262" t="s">
        <v>163</v>
      </c>
      <c r="E250" s="265" t="s">
        <v>164</v>
      </c>
      <c r="F250" s="250" t="s">
        <v>535</v>
      </c>
      <c r="G250" s="262" t="s">
        <v>168</v>
      </c>
      <c r="H250" s="250" t="s">
        <v>917</v>
      </c>
      <c r="I250" s="262" t="s">
        <v>169</v>
      </c>
      <c r="J250" s="376"/>
      <c r="K250" s="21" t="s">
        <v>170</v>
      </c>
      <c r="L250" s="21" t="s">
        <v>334</v>
      </c>
      <c r="M250" s="105" t="s">
        <v>288</v>
      </c>
      <c r="N250" s="249" t="str">
        <f>IF(OR(M250="大",M251="大",M252="大",M253="大",M250="不明",M251="不明",M252="不明",M253="不明"),"大",IF(OR(M250="中",M251="中",M252="中",M253="中"),"中",IF(OR(M250="小",M251="小",M252="小",M253="小"),"小","無")))</f>
        <v>小</v>
      </c>
    </row>
    <row r="251" spans="1:14" ht="47.25">
      <c r="A251" s="97"/>
      <c r="B251" s="54"/>
      <c r="C251" s="263"/>
      <c r="D251" s="263"/>
      <c r="E251" s="266"/>
      <c r="F251" s="251"/>
      <c r="G251" s="263"/>
      <c r="H251" s="251"/>
      <c r="I251" s="263"/>
      <c r="J251" s="377"/>
      <c r="K251" s="21" t="s">
        <v>171</v>
      </c>
      <c r="L251" s="21" t="s">
        <v>530</v>
      </c>
      <c r="M251" s="105" t="s">
        <v>314</v>
      </c>
      <c r="N251" s="249"/>
    </row>
    <row r="252" spans="1:14">
      <c r="A252" s="97"/>
      <c r="B252" s="54"/>
      <c r="C252" s="263"/>
      <c r="D252" s="263"/>
      <c r="E252" s="266"/>
      <c r="F252" s="251"/>
      <c r="G252" s="263"/>
      <c r="H252" s="251"/>
      <c r="I252" s="263"/>
      <c r="J252" s="377"/>
      <c r="K252" s="21" t="s">
        <v>111</v>
      </c>
      <c r="L252" s="21" t="s">
        <v>334</v>
      </c>
      <c r="M252" s="105" t="s">
        <v>288</v>
      </c>
      <c r="N252" s="249"/>
    </row>
    <row r="253" spans="1:14">
      <c r="A253" s="97"/>
      <c r="B253" s="54"/>
      <c r="C253" s="255"/>
      <c r="D253" s="255"/>
      <c r="E253" s="267"/>
      <c r="F253" s="251"/>
      <c r="G253" s="255"/>
      <c r="H253" s="255"/>
      <c r="I253" s="255"/>
      <c r="J253" s="378"/>
      <c r="K253" s="21" t="s">
        <v>172</v>
      </c>
      <c r="L253" s="21" t="s">
        <v>334</v>
      </c>
      <c r="M253" s="105" t="s">
        <v>288</v>
      </c>
      <c r="N253" s="249"/>
    </row>
    <row r="254" spans="1:14" ht="16.5" customHeight="1">
      <c r="A254" s="97"/>
      <c r="B254" s="54"/>
      <c r="C254" s="262" t="s">
        <v>162</v>
      </c>
      <c r="D254" s="262" t="s">
        <v>163</v>
      </c>
      <c r="E254" s="265" t="s">
        <v>164</v>
      </c>
      <c r="F254" s="250" t="s">
        <v>535</v>
      </c>
      <c r="G254" s="262" t="s">
        <v>168</v>
      </c>
      <c r="H254" s="250" t="s">
        <v>482</v>
      </c>
      <c r="I254" s="262" t="s">
        <v>169</v>
      </c>
      <c r="J254" s="381"/>
      <c r="K254" s="21" t="s">
        <v>170</v>
      </c>
      <c r="L254" s="21" t="s">
        <v>334</v>
      </c>
      <c r="M254" s="105" t="s">
        <v>288</v>
      </c>
      <c r="N254" s="249" t="str">
        <f>IF(OR(M254="大",M255="大",M256="大",M257="大",M254="不明",M255="不明",M256="不明",M257="不明"),"大",IF(OR(M254="中",M255="中",M256="中",M257="中"),"中",IF(OR(M254="小",M255="小",M256="小",M257="小"),"小","無")))</f>
        <v>無</v>
      </c>
    </row>
    <row r="255" spans="1:14">
      <c r="A255" s="97"/>
      <c r="B255" s="54"/>
      <c r="C255" s="263"/>
      <c r="D255" s="263"/>
      <c r="E255" s="266"/>
      <c r="F255" s="251"/>
      <c r="G255" s="263"/>
      <c r="H255" s="251"/>
      <c r="I255" s="263"/>
      <c r="J255" s="377"/>
      <c r="K255" s="21" t="s">
        <v>171</v>
      </c>
      <c r="L255" s="21" t="s">
        <v>334</v>
      </c>
      <c r="M255" s="105" t="s">
        <v>288</v>
      </c>
      <c r="N255" s="249"/>
    </row>
    <row r="256" spans="1:14">
      <c r="A256" s="97"/>
      <c r="B256" s="54"/>
      <c r="C256" s="263"/>
      <c r="D256" s="263"/>
      <c r="E256" s="266"/>
      <c r="F256" s="251"/>
      <c r="G256" s="263"/>
      <c r="H256" s="251"/>
      <c r="I256" s="263"/>
      <c r="J256" s="377"/>
      <c r="K256" s="21" t="s">
        <v>111</v>
      </c>
      <c r="L256" s="21" t="s">
        <v>334</v>
      </c>
      <c r="M256" s="105" t="s">
        <v>288</v>
      </c>
      <c r="N256" s="249"/>
    </row>
    <row r="257" spans="1:14">
      <c r="A257" s="97"/>
      <c r="B257" s="54"/>
      <c r="C257" s="255"/>
      <c r="D257" s="255"/>
      <c r="E257" s="267"/>
      <c r="F257" s="251"/>
      <c r="G257" s="255"/>
      <c r="H257" s="255"/>
      <c r="I257" s="255"/>
      <c r="J257" s="378"/>
      <c r="K257" s="21" t="s">
        <v>172</v>
      </c>
      <c r="L257" s="21" t="s">
        <v>334</v>
      </c>
      <c r="M257" s="105" t="s">
        <v>288</v>
      </c>
      <c r="N257" s="249"/>
    </row>
    <row r="258" spans="1:14" ht="16.5" customHeight="1">
      <c r="A258" s="97"/>
      <c r="B258" s="54"/>
      <c r="C258" s="262" t="s">
        <v>162</v>
      </c>
      <c r="D258" s="262" t="s">
        <v>163</v>
      </c>
      <c r="E258" s="265" t="s">
        <v>164</v>
      </c>
      <c r="F258" s="250" t="s">
        <v>535</v>
      </c>
      <c r="G258" s="262" t="s">
        <v>168</v>
      </c>
      <c r="H258" s="250" t="s">
        <v>320</v>
      </c>
      <c r="I258" s="262" t="s">
        <v>169</v>
      </c>
      <c r="J258" s="376"/>
      <c r="K258" s="21" t="s">
        <v>170</v>
      </c>
      <c r="L258" s="21" t="s">
        <v>334</v>
      </c>
      <c r="M258" s="105" t="s">
        <v>288</v>
      </c>
      <c r="N258" s="249" t="str">
        <f>IF(OR(M258="大",M259="大",M260="大",M261="大",M258="不明",M259="不明",M260="不明",M261="不明"),"大",IF(OR(M258="中",M259="中",M260="中",M261="中"),"中",IF(OR(M258="小",M259="小",M260="小",M261="小"),"小","無")))</f>
        <v>無</v>
      </c>
    </row>
    <row r="259" spans="1:14">
      <c r="A259" s="97"/>
      <c r="B259" s="54"/>
      <c r="C259" s="263"/>
      <c r="D259" s="263"/>
      <c r="E259" s="266"/>
      <c r="F259" s="251"/>
      <c r="G259" s="263"/>
      <c r="H259" s="251"/>
      <c r="I259" s="263"/>
      <c r="J259" s="377"/>
      <c r="K259" s="21" t="s">
        <v>171</v>
      </c>
      <c r="L259" s="21" t="s">
        <v>334</v>
      </c>
      <c r="M259" s="105" t="s">
        <v>288</v>
      </c>
      <c r="N259" s="249"/>
    </row>
    <row r="260" spans="1:14">
      <c r="A260" s="97"/>
      <c r="B260" s="54"/>
      <c r="C260" s="263"/>
      <c r="D260" s="263"/>
      <c r="E260" s="266"/>
      <c r="F260" s="251"/>
      <c r="G260" s="263"/>
      <c r="H260" s="251"/>
      <c r="I260" s="263"/>
      <c r="J260" s="377"/>
      <c r="K260" s="21" t="s">
        <v>111</v>
      </c>
      <c r="L260" s="21" t="s">
        <v>334</v>
      </c>
      <c r="M260" s="105" t="s">
        <v>288</v>
      </c>
      <c r="N260" s="249"/>
    </row>
    <row r="261" spans="1:14">
      <c r="A261" s="97"/>
      <c r="B261" s="54"/>
      <c r="C261" s="255"/>
      <c r="D261" s="255"/>
      <c r="E261" s="267"/>
      <c r="F261" s="251"/>
      <c r="G261" s="255"/>
      <c r="H261" s="255"/>
      <c r="I261" s="255"/>
      <c r="J261" s="378"/>
      <c r="K261" s="21" t="s">
        <v>172</v>
      </c>
      <c r="L261" s="21" t="s">
        <v>334</v>
      </c>
      <c r="M261" s="105" t="s">
        <v>288</v>
      </c>
      <c r="N261" s="249"/>
    </row>
    <row r="262" spans="1:14" ht="16.5" customHeight="1">
      <c r="A262" s="97"/>
      <c r="B262" s="54"/>
      <c r="C262" s="262" t="s">
        <v>162</v>
      </c>
      <c r="D262" s="262" t="s">
        <v>163</v>
      </c>
      <c r="E262" s="265" t="s">
        <v>164</v>
      </c>
      <c r="F262" s="250" t="s">
        <v>535</v>
      </c>
      <c r="G262" s="262" t="s">
        <v>168</v>
      </c>
      <c r="H262" s="250" t="s">
        <v>320</v>
      </c>
      <c r="I262" s="262" t="s">
        <v>169</v>
      </c>
      <c r="J262" s="376"/>
      <c r="K262" s="21" t="s">
        <v>170</v>
      </c>
      <c r="L262" s="21" t="s">
        <v>334</v>
      </c>
      <c r="M262" s="105" t="s">
        <v>288</v>
      </c>
      <c r="N262" s="249" t="str">
        <f>IF(OR(M262="大",M263="大",M264="大",M265="大",M262="不明",M263="不明",M264="不明",M265="不明"),"大",IF(OR(M262="中",M263="中",M264="中",M265="中"),"中",IF(OR(M262="小",M263="小",M264="小",M265="小"),"小","無")))</f>
        <v>無</v>
      </c>
    </row>
    <row r="263" spans="1:14">
      <c r="A263" s="97"/>
      <c r="B263" s="54"/>
      <c r="C263" s="263"/>
      <c r="D263" s="263"/>
      <c r="E263" s="266"/>
      <c r="F263" s="251"/>
      <c r="G263" s="263"/>
      <c r="H263" s="251"/>
      <c r="I263" s="263"/>
      <c r="J263" s="377"/>
      <c r="K263" s="21" t="s">
        <v>171</v>
      </c>
      <c r="L263" s="21" t="s">
        <v>334</v>
      </c>
      <c r="M263" s="105" t="s">
        <v>288</v>
      </c>
      <c r="N263" s="249"/>
    </row>
    <row r="264" spans="1:14">
      <c r="A264" s="97"/>
      <c r="B264" s="54"/>
      <c r="C264" s="263"/>
      <c r="D264" s="263"/>
      <c r="E264" s="266"/>
      <c r="F264" s="251"/>
      <c r="G264" s="263"/>
      <c r="H264" s="251"/>
      <c r="I264" s="263"/>
      <c r="J264" s="377"/>
      <c r="K264" s="21" t="s">
        <v>111</v>
      </c>
      <c r="L264" s="21" t="s">
        <v>334</v>
      </c>
      <c r="M264" s="105" t="s">
        <v>288</v>
      </c>
      <c r="N264" s="249"/>
    </row>
    <row r="265" spans="1:14">
      <c r="A265" s="97"/>
      <c r="B265" s="54"/>
      <c r="C265" s="255"/>
      <c r="D265" s="255"/>
      <c r="E265" s="267"/>
      <c r="F265" s="251"/>
      <c r="G265" s="255"/>
      <c r="H265" s="255"/>
      <c r="I265" s="255"/>
      <c r="J265" s="378"/>
      <c r="K265" s="21" t="s">
        <v>172</v>
      </c>
      <c r="L265" s="21" t="s">
        <v>334</v>
      </c>
      <c r="M265" s="105" t="s">
        <v>288</v>
      </c>
      <c r="N265" s="249"/>
    </row>
    <row r="266" spans="1:14">
      <c r="A266" s="97"/>
      <c r="B266" s="54"/>
      <c r="C266" s="262"/>
      <c r="D266" s="262"/>
      <c r="E266" s="265"/>
      <c r="F266" s="250"/>
      <c r="G266" s="262"/>
      <c r="H266" s="250"/>
      <c r="I266" s="262"/>
      <c r="J266" s="376"/>
      <c r="K266" s="21" t="s">
        <v>170</v>
      </c>
      <c r="L266" s="21"/>
      <c r="M266" s="105"/>
      <c r="N266" s="249" t="str">
        <f>IF(OR(M266="大",M267="大",M268="大",M269="大",M266="不明",M267="不明",M268="不明",M269="不明"),"大",IF(OR(M266="中",M267="中",M268="中",M269="中"),"中",IF(OR(M266="小",M267="小",M268="小",M269="小"),"小","無")))</f>
        <v>無</v>
      </c>
    </row>
    <row r="267" spans="1:14">
      <c r="A267" s="97"/>
      <c r="B267" s="54"/>
      <c r="C267" s="263"/>
      <c r="D267" s="263"/>
      <c r="E267" s="266"/>
      <c r="F267" s="251"/>
      <c r="G267" s="263"/>
      <c r="H267" s="251"/>
      <c r="I267" s="263"/>
      <c r="J267" s="377"/>
      <c r="K267" s="21" t="s">
        <v>171</v>
      </c>
      <c r="L267" s="21"/>
      <c r="M267" s="105"/>
      <c r="N267" s="249"/>
    </row>
    <row r="268" spans="1:14">
      <c r="A268" s="97"/>
      <c r="B268" s="54"/>
      <c r="C268" s="263"/>
      <c r="D268" s="263"/>
      <c r="E268" s="266"/>
      <c r="F268" s="251"/>
      <c r="G268" s="263"/>
      <c r="H268" s="251"/>
      <c r="I268" s="263"/>
      <c r="J268" s="377"/>
      <c r="K268" s="21" t="s">
        <v>111</v>
      </c>
      <c r="L268" s="21"/>
      <c r="M268" s="105"/>
      <c r="N268" s="249"/>
    </row>
    <row r="269" spans="1:14">
      <c r="A269" s="97"/>
      <c r="B269" s="54"/>
      <c r="C269" s="255"/>
      <c r="D269" s="255"/>
      <c r="E269" s="267"/>
      <c r="F269" s="255"/>
      <c r="G269" s="255"/>
      <c r="H269" s="255"/>
      <c r="I269" s="255"/>
      <c r="J269" s="378"/>
      <c r="K269" s="21" t="s">
        <v>172</v>
      </c>
      <c r="L269" s="21"/>
      <c r="M269" s="105"/>
      <c r="N269" s="249"/>
    </row>
    <row r="270" spans="1:14">
      <c r="A270" s="97"/>
      <c r="B270" s="54"/>
      <c r="C270" s="262"/>
      <c r="D270" s="262"/>
      <c r="E270" s="265"/>
      <c r="F270" s="250"/>
      <c r="G270" s="262"/>
      <c r="H270" s="250"/>
      <c r="I270" s="262"/>
      <c r="J270" s="376"/>
      <c r="K270" s="21" t="s">
        <v>170</v>
      </c>
      <c r="L270" s="21"/>
      <c r="M270" s="105"/>
      <c r="N270" s="249" t="str">
        <f>IF(OR(M270="大",M271="大",M272="大",M273="大",M270="不明",M271="不明",M272="不明",M273="不明"),"大",IF(OR(M270="中",M271="中",M272="中",M273="中"),"中",IF(OR(M270="小",M271="小",M272="小",M273="小"),"小","無")))</f>
        <v>無</v>
      </c>
    </row>
    <row r="271" spans="1:14">
      <c r="A271" s="97"/>
      <c r="B271" s="54"/>
      <c r="C271" s="263"/>
      <c r="D271" s="263"/>
      <c r="E271" s="266"/>
      <c r="F271" s="251"/>
      <c r="G271" s="263"/>
      <c r="H271" s="251"/>
      <c r="I271" s="263"/>
      <c r="J271" s="377"/>
      <c r="K271" s="21" t="s">
        <v>171</v>
      </c>
      <c r="L271" s="21"/>
      <c r="M271" s="105"/>
      <c r="N271" s="249"/>
    </row>
    <row r="272" spans="1:14">
      <c r="A272" s="97"/>
      <c r="B272" s="54"/>
      <c r="C272" s="263"/>
      <c r="D272" s="263"/>
      <c r="E272" s="266"/>
      <c r="F272" s="251"/>
      <c r="G272" s="263"/>
      <c r="H272" s="251"/>
      <c r="I272" s="263"/>
      <c r="J272" s="377"/>
      <c r="K272" s="21" t="s">
        <v>111</v>
      </c>
      <c r="L272" s="21"/>
      <c r="M272" s="105"/>
      <c r="N272" s="249"/>
    </row>
    <row r="273" spans="1:14">
      <c r="A273" s="97"/>
      <c r="B273" s="54"/>
      <c r="C273" s="255"/>
      <c r="D273" s="255"/>
      <c r="E273" s="267"/>
      <c r="F273" s="255"/>
      <c r="G273" s="255"/>
      <c r="H273" s="255"/>
      <c r="I273" s="255"/>
      <c r="J273" s="378"/>
      <c r="K273" s="21" t="s">
        <v>172</v>
      </c>
      <c r="L273" s="21"/>
      <c r="M273" s="105"/>
      <c r="N273" s="249"/>
    </row>
    <row r="274" spans="1:14">
      <c r="A274" s="97"/>
    </row>
    <row r="275" spans="1:14">
      <c r="A275" s="97"/>
      <c r="L275" s="111"/>
      <c r="M275" s="113" t="s">
        <v>102</v>
      </c>
      <c r="N275" s="106" t="str">
        <f>IF(OR(N246="大",N250="大",N254="大",N258="大",N262="大",N266="大",N270="大"),"大",IF(OR(N246="中",N250="中",N254="中",N258="中",N262="中",N266="中",N270="中"),"中",IF(OR(N246="小",N250="小",N254="小",N258="小",N262="小",N266="小",N270="小"),"小","無")))</f>
        <v>小</v>
      </c>
    </row>
    <row r="276" spans="1:14">
      <c r="A276" s="97"/>
      <c r="B276" s="42"/>
      <c r="C276" s="54" t="s">
        <v>173</v>
      </c>
      <c r="D276" s="42"/>
      <c r="E276" s="42"/>
    </row>
    <row r="277" spans="1:14">
      <c r="A277" s="97"/>
      <c r="B277" s="54"/>
    </row>
    <row r="278" spans="1:14" ht="31.5">
      <c r="A278" s="97"/>
      <c r="B278" s="54"/>
      <c r="C278" s="19" t="s">
        <v>84</v>
      </c>
      <c r="D278" s="19" t="s">
        <v>85</v>
      </c>
      <c r="E278" s="19" t="s">
        <v>121</v>
      </c>
      <c r="F278" s="19" t="s">
        <v>87</v>
      </c>
      <c r="G278" s="19" t="s">
        <v>122</v>
      </c>
      <c r="H278" s="23" t="s">
        <v>277</v>
      </c>
      <c r="I278" s="19" t="s">
        <v>90</v>
      </c>
      <c r="J278" s="61" t="s">
        <v>161</v>
      </c>
      <c r="K278" s="379" t="s">
        <v>92</v>
      </c>
      <c r="L278" s="380"/>
      <c r="M278" s="98" t="s">
        <v>93</v>
      </c>
      <c r="N278" s="19" t="s">
        <v>94</v>
      </c>
    </row>
    <row r="279" spans="1:14" ht="16.5" customHeight="1">
      <c r="A279" s="97"/>
      <c r="B279" s="54"/>
      <c r="C279" s="302" t="s">
        <v>162</v>
      </c>
      <c r="D279" s="302" t="s">
        <v>163</v>
      </c>
      <c r="E279" s="265" t="s">
        <v>164</v>
      </c>
      <c r="F279" s="250" t="s">
        <v>535</v>
      </c>
      <c r="G279" s="262" t="s">
        <v>175</v>
      </c>
      <c r="H279" s="250" t="s">
        <v>544</v>
      </c>
      <c r="I279" s="262" t="s">
        <v>176</v>
      </c>
      <c r="J279" s="376"/>
      <c r="K279" s="21" t="s">
        <v>170</v>
      </c>
      <c r="L279" s="21" t="s">
        <v>334</v>
      </c>
      <c r="M279" s="105" t="s">
        <v>288</v>
      </c>
      <c r="N279" s="249" t="str">
        <f>IF(OR(M279="大",M280="大",M281="大",M282="大",M279="不明",M280="不明",M281="不明",M282="不明"),"大",IF(OR(M279="中",M280="中",M281="中",M282="中"),"中",IF(OR(M279="小",M280="小",M281="小",M282="小"),"小","無")))</f>
        <v>無</v>
      </c>
    </row>
    <row r="280" spans="1:14">
      <c r="A280" s="97"/>
      <c r="B280" s="54"/>
      <c r="C280" s="303"/>
      <c r="D280" s="303"/>
      <c r="E280" s="266"/>
      <c r="F280" s="251"/>
      <c r="G280" s="254"/>
      <c r="H280" s="254"/>
      <c r="I280" s="254"/>
      <c r="J280" s="377"/>
      <c r="K280" s="21" t="s">
        <v>177</v>
      </c>
      <c r="L280" s="21" t="s">
        <v>334</v>
      </c>
      <c r="M280" s="105" t="s">
        <v>288</v>
      </c>
      <c r="N280" s="249"/>
    </row>
    <row r="281" spans="1:14">
      <c r="A281" s="97"/>
      <c r="B281" s="54"/>
      <c r="C281" s="303"/>
      <c r="D281" s="303"/>
      <c r="E281" s="266"/>
      <c r="F281" s="251"/>
      <c r="G281" s="254"/>
      <c r="H281" s="254"/>
      <c r="I281" s="254"/>
      <c r="J281" s="377"/>
      <c r="K281" s="21" t="s">
        <v>111</v>
      </c>
      <c r="L281" s="21" t="s">
        <v>334</v>
      </c>
      <c r="M281" s="105" t="s">
        <v>288</v>
      </c>
      <c r="N281" s="249"/>
    </row>
    <row r="282" spans="1:14">
      <c r="A282" s="97"/>
      <c r="B282" s="54"/>
      <c r="C282" s="304"/>
      <c r="D282" s="304"/>
      <c r="E282" s="267"/>
      <c r="F282" s="251"/>
      <c r="G282" s="255"/>
      <c r="H282" s="255"/>
      <c r="I282" s="255"/>
      <c r="J282" s="378"/>
      <c r="K282" s="21" t="s">
        <v>172</v>
      </c>
      <c r="L282" s="21" t="s">
        <v>334</v>
      </c>
      <c r="M282" s="105" t="s">
        <v>288</v>
      </c>
      <c r="N282" s="249"/>
    </row>
    <row r="283" spans="1:14" ht="16.5" customHeight="1">
      <c r="A283" s="97"/>
      <c r="B283" s="54"/>
      <c r="C283" s="302" t="s">
        <v>162</v>
      </c>
      <c r="D283" s="302" t="s">
        <v>163</v>
      </c>
      <c r="E283" s="265" t="s">
        <v>164</v>
      </c>
      <c r="F283" s="250" t="s">
        <v>535</v>
      </c>
      <c r="G283" s="262" t="s">
        <v>175</v>
      </c>
      <c r="H283" s="250" t="s">
        <v>486</v>
      </c>
      <c r="I283" s="262" t="s">
        <v>176</v>
      </c>
      <c r="J283" s="376"/>
      <c r="K283" s="21" t="s">
        <v>170</v>
      </c>
      <c r="L283" s="21" t="s">
        <v>334</v>
      </c>
      <c r="M283" s="105" t="s">
        <v>288</v>
      </c>
      <c r="N283" s="249" t="str">
        <f>IF(OR(M283="大",M284="大",M285="大",M286="大",M283="不明",M284="不明",M285="不明",M286="不明"),"大",IF(OR(M283="中",M284="中",M285="中",M286="中"),"中",IF(OR(M283="小",M284="小",M285="小",M286="小"),"小","無")))</f>
        <v>無</v>
      </c>
    </row>
    <row r="284" spans="1:14">
      <c r="A284" s="97"/>
      <c r="B284" s="54"/>
      <c r="C284" s="303"/>
      <c r="D284" s="303"/>
      <c r="E284" s="266"/>
      <c r="F284" s="251"/>
      <c r="G284" s="254"/>
      <c r="H284" s="254"/>
      <c r="I284" s="254"/>
      <c r="J284" s="377"/>
      <c r="K284" s="21" t="s">
        <v>177</v>
      </c>
      <c r="L284" s="21" t="s">
        <v>334</v>
      </c>
      <c r="M284" s="105" t="s">
        <v>288</v>
      </c>
      <c r="N284" s="249"/>
    </row>
    <row r="285" spans="1:14">
      <c r="A285" s="97"/>
      <c r="B285" s="54"/>
      <c r="C285" s="303"/>
      <c r="D285" s="303"/>
      <c r="E285" s="266"/>
      <c r="F285" s="251"/>
      <c r="G285" s="254"/>
      <c r="H285" s="254"/>
      <c r="I285" s="254"/>
      <c r="J285" s="377"/>
      <c r="K285" s="21" t="s">
        <v>111</v>
      </c>
      <c r="L285" s="21" t="s">
        <v>334</v>
      </c>
      <c r="M285" s="105" t="s">
        <v>288</v>
      </c>
      <c r="N285" s="249"/>
    </row>
    <row r="286" spans="1:14">
      <c r="A286" s="97"/>
      <c r="B286" s="54"/>
      <c r="C286" s="304"/>
      <c r="D286" s="304"/>
      <c r="E286" s="267"/>
      <c r="F286" s="251"/>
      <c r="G286" s="255"/>
      <c r="H286" s="255"/>
      <c r="I286" s="255"/>
      <c r="J286" s="378"/>
      <c r="K286" s="21" t="s">
        <v>172</v>
      </c>
      <c r="L286" s="21" t="s">
        <v>334</v>
      </c>
      <c r="M286" s="105" t="s">
        <v>288</v>
      </c>
      <c r="N286" s="249"/>
    </row>
    <row r="287" spans="1:14" ht="16.5" customHeight="1">
      <c r="A287" s="97"/>
      <c r="B287" s="54"/>
      <c r="C287" s="302" t="s">
        <v>162</v>
      </c>
      <c r="D287" s="302" t="s">
        <v>163</v>
      </c>
      <c r="E287" s="265" t="s">
        <v>164</v>
      </c>
      <c r="F287" s="250" t="s">
        <v>535</v>
      </c>
      <c r="G287" s="262" t="s">
        <v>175</v>
      </c>
      <c r="H287" s="250" t="s">
        <v>917</v>
      </c>
      <c r="I287" s="262" t="s">
        <v>176</v>
      </c>
      <c r="J287" s="381"/>
      <c r="K287" s="21" t="s">
        <v>170</v>
      </c>
      <c r="L287" s="21" t="s">
        <v>334</v>
      </c>
      <c r="M287" s="105" t="s">
        <v>288</v>
      </c>
      <c r="N287" s="249" t="str">
        <f>IF(OR(M287="大",M288="大",M289="大",M290="大",M287="不明",M288="不明",M289="不明",M290="不明"),"大",IF(OR(M287="中",M288="中",M289="中",M290="中"),"中",IF(OR(M287="小",M288="小",M289="小",M290="小"),"小","無")))</f>
        <v>無</v>
      </c>
    </row>
    <row r="288" spans="1:14">
      <c r="A288" s="97"/>
      <c r="B288" s="54"/>
      <c r="C288" s="303"/>
      <c r="D288" s="303"/>
      <c r="E288" s="266"/>
      <c r="F288" s="251"/>
      <c r="G288" s="254"/>
      <c r="H288" s="254"/>
      <c r="I288" s="254"/>
      <c r="J288" s="377"/>
      <c r="K288" s="21" t="s">
        <v>177</v>
      </c>
      <c r="L288" s="21" t="s">
        <v>334</v>
      </c>
      <c r="M288" s="105" t="s">
        <v>288</v>
      </c>
      <c r="N288" s="249"/>
    </row>
    <row r="289" spans="1:14">
      <c r="A289" s="97"/>
      <c r="B289" s="54"/>
      <c r="C289" s="303"/>
      <c r="D289" s="303"/>
      <c r="E289" s="266"/>
      <c r="F289" s="251"/>
      <c r="G289" s="254"/>
      <c r="H289" s="254"/>
      <c r="I289" s="254"/>
      <c r="J289" s="377"/>
      <c r="K289" s="21" t="s">
        <v>111</v>
      </c>
      <c r="L289" s="21" t="s">
        <v>334</v>
      </c>
      <c r="M289" s="105" t="s">
        <v>288</v>
      </c>
      <c r="N289" s="249"/>
    </row>
    <row r="290" spans="1:14">
      <c r="A290" s="97"/>
      <c r="B290" s="54"/>
      <c r="C290" s="304"/>
      <c r="D290" s="304"/>
      <c r="E290" s="267"/>
      <c r="F290" s="251"/>
      <c r="G290" s="255"/>
      <c r="H290" s="255"/>
      <c r="I290" s="255"/>
      <c r="J290" s="378"/>
      <c r="K290" s="21" t="s">
        <v>172</v>
      </c>
      <c r="L290" s="21" t="s">
        <v>334</v>
      </c>
      <c r="M290" s="105" t="s">
        <v>288</v>
      </c>
      <c r="N290" s="249"/>
    </row>
    <row r="291" spans="1:14" ht="16.5" customHeight="1">
      <c r="A291" s="97"/>
      <c r="B291" s="54"/>
      <c r="C291" s="302" t="s">
        <v>162</v>
      </c>
      <c r="D291" s="302" t="s">
        <v>163</v>
      </c>
      <c r="E291" s="265" t="s">
        <v>164</v>
      </c>
      <c r="F291" s="250" t="s">
        <v>535</v>
      </c>
      <c r="G291" s="262" t="s">
        <v>175</v>
      </c>
      <c r="H291" s="250" t="s">
        <v>482</v>
      </c>
      <c r="I291" s="262" t="s">
        <v>176</v>
      </c>
      <c r="J291" s="376"/>
      <c r="K291" s="21" t="s">
        <v>170</v>
      </c>
      <c r="L291" s="21" t="s">
        <v>334</v>
      </c>
      <c r="M291" s="105" t="s">
        <v>288</v>
      </c>
      <c r="N291" s="249" t="str">
        <f>IF(OR(M291="大",M292="大",M293="大",M294="大",M291="不明",M292="不明",M293="不明",M294="不明"),"大",IF(OR(M291="中",M292="中",M293="中",M294="中"),"中",IF(OR(M291="小",M292="小",M293="小",M294="小"),"小","無")))</f>
        <v>無</v>
      </c>
    </row>
    <row r="292" spans="1:14">
      <c r="A292" s="97"/>
      <c r="B292" s="54"/>
      <c r="C292" s="303"/>
      <c r="D292" s="303"/>
      <c r="E292" s="266"/>
      <c r="F292" s="251"/>
      <c r="G292" s="254"/>
      <c r="H292" s="254"/>
      <c r="I292" s="254"/>
      <c r="J292" s="377"/>
      <c r="K292" s="21" t="s">
        <v>177</v>
      </c>
      <c r="L292" s="21" t="s">
        <v>334</v>
      </c>
      <c r="M292" s="105" t="s">
        <v>288</v>
      </c>
      <c r="N292" s="249"/>
    </row>
    <row r="293" spans="1:14">
      <c r="A293" s="97"/>
      <c r="B293" s="54"/>
      <c r="C293" s="303"/>
      <c r="D293" s="303"/>
      <c r="E293" s="266"/>
      <c r="F293" s="251"/>
      <c r="G293" s="254"/>
      <c r="H293" s="254"/>
      <c r="I293" s="254"/>
      <c r="J293" s="377"/>
      <c r="K293" s="21" t="s">
        <v>111</v>
      </c>
      <c r="L293" s="21" t="s">
        <v>334</v>
      </c>
      <c r="M293" s="105" t="s">
        <v>288</v>
      </c>
      <c r="N293" s="249"/>
    </row>
    <row r="294" spans="1:14">
      <c r="A294" s="97"/>
      <c r="B294" s="54"/>
      <c r="C294" s="304"/>
      <c r="D294" s="304"/>
      <c r="E294" s="267"/>
      <c r="F294" s="251"/>
      <c r="G294" s="255"/>
      <c r="H294" s="255"/>
      <c r="I294" s="255"/>
      <c r="J294" s="378"/>
      <c r="K294" s="21" t="s">
        <v>172</v>
      </c>
      <c r="L294" s="21" t="s">
        <v>334</v>
      </c>
      <c r="M294" s="105" t="s">
        <v>288</v>
      </c>
      <c r="N294" s="249"/>
    </row>
    <row r="295" spans="1:14" ht="16.5" customHeight="1">
      <c r="A295" s="97"/>
      <c r="B295" s="54"/>
      <c r="C295" s="302" t="s">
        <v>162</v>
      </c>
      <c r="D295" s="302" t="s">
        <v>163</v>
      </c>
      <c r="E295" s="265" t="s">
        <v>164</v>
      </c>
      <c r="F295" s="250" t="s">
        <v>535</v>
      </c>
      <c r="G295" s="262" t="s">
        <v>175</v>
      </c>
      <c r="H295" s="250" t="s">
        <v>320</v>
      </c>
      <c r="I295" s="262" t="s">
        <v>176</v>
      </c>
      <c r="J295" s="376"/>
      <c r="K295" s="21" t="s">
        <v>170</v>
      </c>
      <c r="L295" s="21" t="s">
        <v>334</v>
      </c>
      <c r="M295" s="105" t="s">
        <v>288</v>
      </c>
      <c r="N295" s="249" t="str">
        <f>IF(OR(M295="大",M296="大",M297="大",M298="大",M295="不明",M296="不明",M297="不明",M298="不明"),"大",IF(OR(M295="中",M296="中",M297="中",M298="中"),"中",IF(OR(M295="小",M296="小",M297="小",M298="小"),"小","無")))</f>
        <v>無</v>
      </c>
    </row>
    <row r="296" spans="1:14">
      <c r="A296" s="97"/>
      <c r="B296" s="54"/>
      <c r="C296" s="303"/>
      <c r="D296" s="303"/>
      <c r="E296" s="266"/>
      <c r="F296" s="251"/>
      <c r="G296" s="254"/>
      <c r="H296" s="254"/>
      <c r="I296" s="254"/>
      <c r="J296" s="377"/>
      <c r="K296" s="21" t="s">
        <v>177</v>
      </c>
      <c r="L296" s="21" t="s">
        <v>334</v>
      </c>
      <c r="M296" s="105" t="s">
        <v>288</v>
      </c>
      <c r="N296" s="249"/>
    </row>
    <row r="297" spans="1:14">
      <c r="A297" s="97"/>
      <c r="B297" s="54"/>
      <c r="C297" s="303"/>
      <c r="D297" s="303"/>
      <c r="E297" s="266"/>
      <c r="F297" s="251"/>
      <c r="G297" s="254"/>
      <c r="H297" s="254"/>
      <c r="I297" s="254"/>
      <c r="J297" s="377"/>
      <c r="K297" s="21" t="s">
        <v>111</v>
      </c>
      <c r="L297" s="21" t="s">
        <v>334</v>
      </c>
      <c r="M297" s="105" t="s">
        <v>288</v>
      </c>
      <c r="N297" s="249"/>
    </row>
    <row r="298" spans="1:14">
      <c r="A298" s="97"/>
      <c r="B298" s="54"/>
      <c r="C298" s="304"/>
      <c r="D298" s="304"/>
      <c r="E298" s="267"/>
      <c r="F298" s="251"/>
      <c r="G298" s="255"/>
      <c r="H298" s="255"/>
      <c r="I298" s="255"/>
      <c r="J298" s="378"/>
      <c r="K298" s="21" t="s">
        <v>172</v>
      </c>
      <c r="L298" s="21" t="s">
        <v>334</v>
      </c>
      <c r="M298" s="105" t="s">
        <v>288</v>
      </c>
      <c r="N298" s="249"/>
    </row>
    <row r="299" spans="1:14" ht="16.5" customHeight="1">
      <c r="A299" s="97"/>
      <c r="B299" s="54"/>
      <c r="C299" s="302" t="s">
        <v>162</v>
      </c>
      <c r="D299" s="302" t="s">
        <v>163</v>
      </c>
      <c r="E299" s="265" t="s">
        <v>164</v>
      </c>
      <c r="F299" s="250" t="s">
        <v>535</v>
      </c>
      <c r="G299" s="262" t="s">
        <v>175</v>
      </c>
      <c r="H299" s="250" t="s">
        <v>320</v>
      </c>
      <c r="I299" s="262" t="s">
        <v>176</v>
      </c>
      <c r="J299" s="376"/>
      <c r="K299" s="21" t="s">
        <v>170</v>
      </c>
      <c r="L299" s="21" t="s">
        <v>334</v>
      </c>
      <c r="M299" s="105" t="s">
        <v>288</v>
      </c>
      <c r="N299" s="249" t="str">
        <f>IF(OR(M299="大",M300="大",M301="大",M302="大",M299="不明",M300="不明",M301="不明",M302="不明"),"大",IF(OR(M299="中",M300="中",M301="中",M302="中"),"中",IF(OR(M299="小",M300="小",M301="小",M302="小"),"小","無")))</f>
        <v>無</v>
      </c>
    </row>
    <row r="300" spans="1:14">
      <c r="A300" s="97"/>
      <c r="B300" s="54"/>
      <c r="C300" s="303"/>
      <c r="D300" s="303"/>
      <c r="E300" s="266"/>
      <c r="F300" s="251"/>
      <c r="G300" s="254"/>
      <c r="H300" s="254"/>
      <c r="I300" s="254"/>
      <c r="J300" s="377"/>
      <c r="K300" s="21" t="s">
        <v>177</v>
      </c>
      <c r="L300" s="21" t="s">
        <v>334</v>
      </c>
      <c r="M300" s="105" t="s">
        <v>288</v>
      </c>
      <c r="N300" s="249"/>
    </row>
    <row r="301" spans="1:14">
      <c r="A301" s="97"/>
      <c r="B301" s="54"/>
      <c r="C301" s="303"/>
      <c r="D301" s="303"/>
      <c r="E301" s="266"/>
      <c r="F301" s="251"/>
      <c r="G301" s="254"/>
      <c r="H301" s="254"/>
      <c r="I301" s="254"/>
      <c r="J301" s="377"/>
      <c r="K301" s="21" t="s">
        <v>111</v>
      </c>
      <c r="L301" s="21" t="s">
        <v>334</v>
      </c>
      <c r="M301" s="105" t="s">
        <v>288</v>
      </c>
      <c r="N301" s="249"/>
    </row>
    <row r="302" spans="1:14">
      <c r="A302" s="97"/>
      <c r="B302" s="54"/>
      <c r="C302" s="304"/>
      <c r="D302" s="304"/>
      <c r="E302" s="267"/>
      <c r="F302" s="251"/>
      <c r="G302" s="255"/>
      <c r="H302" s="255"/>
      <c r="I302" s="255"/>
      <c r="J302" s="378"/>
      <c r="K302" s="21" t="s">
        <v>172</v>
      </c>
      <c r="L302" s="21" t="s">
        <v>334</v>
      </c>
      <c r="M302" s="105" t="s">
        <v>288</v>
      </c>
      <c r="N302" s="249"/>
    </row>
    <row r="303" spans="1:14">
      <c r="A303" s="97"/>
      <c r="B303" s="54"/>
      <c r="C303" s="302"/>
      <c r="D303" s="302"/>
      <c r="E303" s="265"/>
      <c r="F303" s="250"/>
      <c r="G303" s="262"/>
      <c r="H303" s="250"/>
      <c r="I303" s="262"/>
      <c r="J303" s="376"/>
      <c r="K303" s="21" t="s">
        <v>170</v>
      </c>
      <c r="L303" s="21"/>
      <c r="M303" s="105"/>
      <c r="N303" s="249" t="str">
        <f>IF(OR(M303="大",M304="大",M305="大",M306="大",M303="不明",M304="不明",M305="不明",M306="不明"),"大",IF(OR(M303="中",M304="中",M305="中",M306="中"),"中",IF(OR(M303="小",M304="小",M305="小",M306="小"),"小","無")))</f>
        <v>無</v>
      </c>
    </row>
    <row r="304" spans="1:14">
      <c r="A304" s="97"/>
      <c r="B304" s="54"/>
      <c r="C304" s="303"/>
      <c r="D304" s="303"/>
      <c r="E304" s="266"/>
      <c r="F304" s="251"/>
      <c r="G304" s="254"/>
      <c r="H304" s="254"/>
      <c r="I304" s="254"/>
      <c r="J304" s="377"/>
      <c r="K304" s="21" t="s">
        <v>177</v>
      </c>
      <c r="L304" s="21"/>
      <c r="M304" s="105"/>
      <c r="N304" s="249"/>
    </row>
    <row r="305" spans="1:14">
      <c r="A305" s="97"/>
      <c r="B305" s="54"/>
      <c r="C305" s="303"/>
      <c r="D305" s="303"/>
      <c r="E305" s="266"/>
      <c r="F305" s="251"/>
      <c r="G305" s="254"/>
      <c r="H305" s="254"/>
      <c r="I305" s="254"/>
      <c r="J305" s="377"/>
      <c r="K305" s="21" t="s">
        <v>111</v>
      </c>
      <c r="L305" s="21"/>
      <c r="M305" s="105"/>
      <c r="N305" s="249"/>
    </row>
    <row r="306" spans="1:14">
      <c r="A306" s="97"/>
      <c r="B306" s="54"/>
      <c r="C306" s="304"/>
      <c r="D306" s="304"/>
      <c r="E306" s="267"/>
      <c r="F306" s="252"/>
      <c r="G306" s="255"/>
      <c r="H306" s="255"/>
      <c r="I306" s="255"/>
      <c r="J306" s="378"/>
      <c r="K306" s="21" t="s">
        <v>172</v>
      </c>
      <c r="L306" s="21"/>
      <c r="M306" s="105"/>
      <c r="N306" s="249"/>
    </row>
    <row r="307" spans="1:14">
      <c r="A307" s="97"/>
    </row>
    <row r="308" spans="1:14">
      <c r="A308" s="97"/>
      <c r="L308" s="111"/>
      <c r="M308" s="113" t="s">
        <v>102</v>
      </c>
      <c r="N308" s="106" t="str">
        <f>IF(OR(N279="大",N283="大",N287="大",N291="大",N295="大",N299="大",N303="大"),"大",IF(OR(N279="中",N283="中",N287="中",N291="中",N295="中",N299="中",N303="中"),"中",IF(OR(N279="小",N283="小",N287="小",N291="小",N295="小",N299="小",N303="小"),"小","無")))</f>
        <v>無</v>
      </c>
    </row>
    <row r="309" spans="1:14">
      <c r="A309" s="97"/>
      <c r="B309" s="42"/>
      <c r="C309" s="54" t="s">
        <v>178</v>
      </c>
      <c r="D309" s="42"/>
      <c r="E309" s="42"/>
      <c r="F309" s="42"/>
    </row>
    <row r="310" spans="1:14">
      <c r="A310" s="97"/>
      <c r="B310" s="54"/>
    </row>
    <row r="311" spans="1:14" ht="31.5">
      <c r="A311" s="97"/>
      <c r="B311" s="54"/>
      <c r="C311" s="19" t="s">
        <v>84</v>
      </c>
      <c r="D311" s="19" t="s">
        <v>85</v>
      </c>
      <c r="E311" s="19" t="s">
        <v>121</v>
      </c>
      <c r="F311" s="19" t="s">
        <v>87</v>
      </c>
      <c r="G311" s="19" t="s">
        <v>122</v>
      </c>
      <c r="H311" s="23" t="s">
        <v>277</v>
      </c>
      <c r="I311" s="19" t="s">
        <v>90</v>
      </c>
      <c r="J311" s="61" t="s">
        <v>161</v>
      </c>
      <c r="K311" s="379" t="s">
        <v>92</v>
      </c>
      <c r="L311" s="380"/>
      <c r="M311" s="98" t="s">
        <v>93</v>
      </c>
      <c r="N311" s="19" t="s">
        <v>94</v>
      </c>
    </row>
    <row r="312" spans="1:14" ht="16.5" customHeight="1">
      <c r="A312" s="97"/>
      <c r="B312" s="54"/>
      <c r="C312" s="293" t="s">
        <v>917</v>
      </c>
      <c r="D312" s="262" t="s">
        <v>179</v>
      </c>
      <c r="E312" s="265" t="s">
        <v>164</v>
      </c>
      <c r="F312" s="250" t="s">
        <v>535</v>
      </c>
      <c r="G312" s="262" t="s">
        <v>180</v>
      </c>
      <c r="H312" s="250" t="s">
        <v>320</v>
      </c>
      <c r="I312" s="262" t="s">
        <v>181</v>
      </c>
      <c r="J312" s="376"/>
      <c r="K312" s="21" t="s">
        <v>170</v>
      </c>
      <c r="L312" s="22" t="s">
        <v>334</v>
      </c>
      <c r="M312" s="105" t="s">
        <v>288</v>
      </c>
      <c r="N312" s="249" t="str">
        <f>IF(OR(M312="大",M313="大",M314="大",M315="大",M312="不明",M313="不明",M314="不明",M315="不明"),"大",IF(OR(M312="中",M313="中",M314="中",M315="中"),"中",IF(OR(M312="小",M313="小",M314="小",M315="小"),"小","無")))</f>
        <v>小</v>
      </c>
    </row>
    <row r="313" spans="1:14">
      <c r="A313" s="97"/>
      <c r="B313" s="54"/>
      <c r="C313" s="294"/>
      <c r="D313" s="263"/>
      <c r="E313" s="266"/>
      <c r="F313" s="251"/>
      <c r="G313" s="254"/>
      <c r="H313" s="254"/>
      <c r="I313" s="254"/>
      <c r="J313" s="377"/>
      <c r="K313" s="21" t="s">
        <v>177</v>
      </c>
      <c r="L313" s="21" t="s">
        <v>539</v>
      </c>
      <c r="M313" s="105" t="s">
        <v>314</v>
      </c>
      <c r="N313" s="249"/>
    </row>
    <row r="314" spans="1:14">
      <c r="A314" s="97"/>
      <c r="B314" s="54"/>
      <c r="C314" s="294"/>
      <c r="D314" s="263"/>
      <c r="E314" s="266"/>
      <c r="F314" s="251"/>
      <c r="G314" s="254"/>
      <c r="H314" s="254"/>
      <c r="I314" s="254"/>
      <c r="J314" s="377"/>
      <c r="K314" s="21" t="s">
        <v>111</v>
      </c>
      <c r="L314" s="21" t="s">
        <v>334</v>
      </c>
      <c r="M314" s="105" t="s">
        <v>288</v>
      </c>
      <c r="N314" s="249"/>
    </row>
    <row r="315" spans="1:14">
      <c r="A315" s="97"/>
      <c r="B315" s="54"/>
      <c r="C315" s="295"/>
      <c r="D315" s="264"/>
      <c r="E315" s="267"/>
      <c r="F315" s="251"/>
      <c r="G315" s="255"/>
      <c r="H315" s="255"/>
      <c r="I315" s="255"/>
      <c r="J315" s="378"/>
      <c r="K315" s="21" t="s">
        <v>172</v>
      </c>
      <c r="L315" s="21" t="s">
        <v>334</v>
      </c>
      <c r="M315" s="105" t="s">
        <v>288</v>
      </c>
      <c r="N315" s="249"/>
    </row>
    <row r="316" spans="1:14" ht="16.5" customHeight="1">
      <c r="A316" s="97"/>
      <c r="B316" s="54"/>
      <c r="C316" s="293" t="s">
        <v>917</v>
      </c>
      <c r="D316" s="262" t="s">
        <v>179</v>
      </c>
      <c r="E316" s="265" t="s">
        <v>164</v>
      </c>
      <c r="F316" s="250" t="s">
        <v>535</v>
      </c>
      <c r="G316" s="262" t="s">
        <v>180</v>
      </c>
      <c r="H316" s="250" t="s">
        <v>320</v>
      </c>
      <c r="I316" s="262" t="s">
        <v>182</v>
      </c>
      <c r="J316" s="376"/>
      <c r="K316" s="21" t="s">
        <v>170</v>
      </c>
      <c r="L316" s="21" t="s">
        <v>334</v>
      </c>
      <c r="M316" s="105" t="s">
        <v>288</v>
      </c>
      <c r="N316" s="249" t="str">
        <f>IF(OR(M316="大",M317="大",M318="大",M319="大",M316="不明",M317="不明",M318="不明",M319="不明"),"大",IF(OR(M316="中",M317="中",M318="中",M319="中"),"中",IF(OR(M316="小",M317="小",M318="小",M319="小"),"小","無")))</f>
        <v>無</v>
      </c>
    </row>
    <row r="317" spans="1:14">
      <c r="A317" s="97"/>
      <c r="B317" s="54"/>
      <c r="C317" s="294"/>
      <c r="D317" s="263"/>
      <c r="E317" s="266"/>
      <c r="F317" s="251"/>
      <c r="G317" s="254"/>
      <c r="H317" s="254"/>
      <c r="I317" s="254"/>
      <c r="J317" s="377"/>
      <c r="K317" s="21" t="s">
        <v>177</v>
      </c>
      <c r="L317" s="21" t="s">
        <v>334</v>
      </c>
      <c r="M317" s="105" t="s">
        <v>288</v>
      </c>
      <c r="N317" s="249"/>
    </row>
    <row r="318" spans="1:14">
      <c r="A318" s="97"/>
      <c r="B318" s="54"/>
      <c r="C318" s="294"/>
      <c r="D318" s="263"/>
      <c r="E318" s="266"/>
      <c r="F318" s="251"/>
      <c r="G318" s="254"/>
      <c r="H318" s="254"/>
      <c r="I318" s="254"/>
      <c r="J318" s="377"/>
      <c r="K318" s="21" t="s">
        <v>111</v>
      </c>
      <c r="L318" s="21" t="s">
        <v>334</v>
      </c>
      <c r="M318" s="105" t="s">
        <v>288</v>
      </c>
      <c r="N318" s="249"/>
    </row>
    <row r="319" spans="1:14">
      <c r="A319" s="97"/>
      <c r="B319" s="54"/>
      <c r="C319" s="295"/>
      <c r="D319" s="264"/>
      <c r="E319" s="267"/>
      <c r="F319" s="251"/>
      <c r="G319" s="255"/>
      <c r="H319" s="255"/>
      <c r="I319" s="255"/>
      <c r="J319" s="378"/>
      <c r="K319" s="21" t="s">
        <v>172</v>
      </c>
      <c r="L319" s="21" t="s">
        <v>334</v>
      </c>
      <c r="M319" s="105" t="s">
        <v>288</v>
      </c>
      <c r="N319" s="249"/>
    </row>
    <row r="320" spans="1:14" ht="16.5" customHeight="1">
      <c r="A320" s="97"/>
      <c r="B320" s="54"/>
      <c r="C320" s="293" t="s">
        <v>917</v>
      </c>
      <c r="D320" s="262" t="s">
        <v>179</v>
      </c>
      <c r="E320" s="265" t="s">
        <v>164</v>
      </c>
      <c r="F320" s="250" t="s">
        <v>535</v>
      </c>
      <c r="G320" s="262" t="s">
        <v>180</v>
      </c>
      <c r="H320" s="250" t="s">
        <v>320</v>
      </c>
      <c r="I320" s="262" t="s">
        <v>183</v>
      </c>
      <c r="J320" s="381"/>
      <c r="K320" s="21" t="s">
        <v>170</v>
      </c>
      <c r="L320" s="21" t="s">
        <v>334</v>
      </c>
      <c r="M320" s="105" t="s">
        <v>288</v>
      </c>
      <c r="N320" s="249" t="str">
        <f>IF(OR(M320="大",M321="大",M322="大",M323="大",M320="不明",M321="不明",M322="不明",M323="不明"),"大",IF(OR(M320="中",M321="中",M322="中",M323="中"),"中",IF(OR(M320="小",M321="小",M322="小",M323="小"),"小","無")))</f>
        <v>無</v>
      </c>
    </row>
    <row r="321" spans="1:14">
      <c r="A321" s="97"/>
      <c r="B321" s="54"/>
      <c r="C321" s="294"/>
      <c r="D321" s="263"/>
      <c r="E321" s="266"/>
      <c r="F321" s="251"/>
      <c r="G321" s="254"/>
      <c r="H321" s="254"/>
      <c r="I321" s="254"/>
      <c r="J321" s="377"/>
      <c r="K321" s="21" t="s">
        <v>177</v>
      </c>
      <c r="L321" s="21" t="s">
        <v>334</v>
      </c>
      <c r="M321" s="105" t="s">
        <v>288</v>
      </c>
      <c r="N321" s="249"/>
    </row>
    <row r="322" spans="1:14">
      <c r="A322" s="97"/>
      <c r="B322" s="54"/>
      <c r="C322" s="294"/>
      <c r="D322" s="263"/>
      <c r="E322" s="266"/>
      <c r="F322" s="251"/>
      <c r="G322" s="254"/>
      <c r="H322" s="254"/>
      <c r="I322" s="254"/>
      <c r="J322" s="377"/>
      <c r="K322" s="21" t="s">
        <v>111</v>
      </c>
      <c r="L322" s="21" t="s">
        <v>334</v>
      </c>
      <c r="M322" s="105" t="s">
        <v>288</v>
      </c>
      <c r="N322" s="249"/>
    </row>
    <row r="323" spans="1:14">
      <c r="A323" s="97"/>
      <c r="B323" s="54"/>
      <c r="C323" s="295"/>
      <c r="D323" s="264"/>
      <c r="E323" s="267"/>
      <c r="F323" s="251"/>
      <c r="G323" s="255"/>
      <c r="H323" s="255"/>
      <c r="I323" s="255"/>
      <c r="J323" s="378"/>
      <c r="K323" s="21" t="s">
        <v>172</v>
      </c>
      <c r="L323" s="21" t="s">
        <v>334</v>
      </c>
      <c r="M323" s="105" t="s">
        <v>288</v>
      </c>
      <c r="N323" s="249"/>
    </row>
    <row r="324" spans="1:14" ht="16.5" customHeight="1">
      <c r="A324" s="97"/>
      <c r="B324" s="54"/>
      <c r="C324" s="293" t="s">
        <v>917</v>
      </c>
      <c r="D324" s="262" t="s">
        <v>184</v>
      </c>
      <c r="E324" s="265" t="s">
        <v>164</v>
      </c>
      <c r="F324" s="250" t="s">
        <v>535</v>
      </c>
      <c r="G324" s="262" t="s">
        <v>180</v>
      </c>
      <c r="H324" s="250" t="s">
        <v>482</v>
      </c>
      <c r="I324" s="262" t="s">
        <v>181</v>
      </c>
      <c r="J324" s="376"/>
      <c r="K324" s="21" t="s">
        <v>170</v>
      </c>
      <c r="L324" s="24" t="s">
        <v>334</v>
      </c>
      <c r="M324" s="105" t="s">
        <v>288</v>
      </c>
      <c r="N324" s="249" t="str">
        <f>IF(OR(M324="大",M325="大",M326="大",M327="大",M324="不明",M325="不明",M326="不明",M327="不明"),"大",IF(OR(M324="中",M325="中",M326="中",M327="中"),"中",IF(OR(M324="小",M325="小",M326="小",M327="小"),"小","無")))</f>
        <v>中</v>
      </c>
    </row>
    <row r="325" spans="1:14" ht="31.5">
      <c r="A325" s="97"/>
      <c r="B325" s="54"/>
      <c r="C325" s="294"/>
      <c r="D325" s="263"/>
      <c r="E325" s="266"/>
      <c r="F325" s="251"/>
      <c r="G325" s="254"/>
      <c r="H325" s="254"/>
      <c r="I325" s="254"/>
      <c r="J325" s="377"/>
      <c r="K325" s="21" t="s">
        <v>177</v>
      </c>
      <c r="L325" s="21" t="s">
        <v>542</v>
      </c>
      <c r="M325" s="105" t="s">
        <v>291</v>
      </c>
      <c r="N325" s="249"/>
    </row>
    <row r="326" spans="1:14" ht="47.25">
      <c r="A326" s="97"/>
      <c r="B326" s="54"/>
      <c r="C326" s="294"/>
      <c r="D326" s="263"/>
      <c r="E326" s="266"/>
      <c r="F326" s="251"/>
      <c r="G326" s="254"/>
      <c r="H326" s="254"/>
      <c r="I326" s="254"/>
      <c r="J326" s="377"/>
      <c r="K326" s="21" t="s">
        <v>111</v>
      </c>
      <c r="L326" s="21" t="s">
        <v>543</v>
      </c>
      <c r="M326" s="105" t="s">
        <v>291</v>
      </c>
      <c r="N326" s="249"/>
    </row>
    <row r="327" spans="1:14">
      <c r="A327" s="97"/>
      <c r="B327" s="54"/>
      <c r="C327" s="295"/>
      <c r="D327" s="264"/>
      <c r="E327" s="267"/>
      <c r="F327" s="251"/>
      <c r="G327" s="255"/>
      <c r="H327" s="255"/>
      <c r="I327" s="255"/>
      <c r="J327" s="378"/>
      <c r="K327" s="21" t="s">
        <v>172</v>
      </c>
      <c r="L327" s="21" t="s">
        <v>334</v>
      </c>
      <c r="M327" s="105" t="s">
        <v>288</v>
      </c>
      <c r="N327" s="249"/>
    </row>
    <row r="328" spans="1:14" ht="16.5" customHeight="1">
      <c r="A328" s="97"/>
      <c r="B328" s="54"/>
      <c r="C328" s="293" t="s">
        <v>917</v>
      </c>
      <c r="D328" s="262" t="s">
        <v>184</v>
      </c>
      <c r="E328" s="265" t="s">
        <v>164</v>
      </c>
      <c r="F328" s="250" t="s">
        <v>535</v>
      </c>
      <c r="G328" s="262" t="s">
        <v>180</v>
      </c>
      <c r="H328" s="250" t="s">
        <v>482</v>
      </c>
      <c r="I328" s="262" t="s">
        <v>182</v>
      </c>
      <c r="J328" s="376"/>
      <c r="K328" s="21" t="s">
        <v>170</v>
      </c>
      <c r="L328" s="21" t="s">
        <v>334</v>
      </c>
      <c r="M328" s="105" t="s">
        <v>288</v>
      </c>
      <c r="N328" s="249" t="str">
        <f>IF(OR(M328="大",M329="大",M330="大",M331="大",M328="不明",M329="不明",M330="不明",M331="不明"),"大",IF(OR(M328="中",M329="中",M330="中",M331="中"),"中",IF(OR(M328="小",M329="小",M330="小",M331="小"),"小","無")))</f>
        <v>無</v>
      </c>
    </row>
    <row r="329" spans="1:14">
      <c r="A329" s="97"/>
      <c r="B329" s="54"/>
      <c r="C329" s="294"/>
      <c r="D329" s="263"/>
      <c r="E329" s="266"/>
      <c r="F329" s="251"/>
      <c r="G329" s="254"/>
      <c r="H329" s="254"/>
      <c r="I329" s="254"/>
      <c r="J329" s="377"/>
      <c r="K329" s="21" t="s">
        <v>177</v>
      </c>
      <c r="L329" s="21" t="s">
        <v>334</v>
      </c>
      <c r="M329" s="105" t="s">
        <v>288</v>
      </c>
      <c r="N329" s="249"/>
    </row>
    <row r="330" spans="1:14">
      <c r="A330" s="97"/>
      <c r="B330" s="54"/>
      <c r="C330" s="294"/>
      <c r="D330" s="263"/>
      <c r="E330" s="266"/>
      <c r="F330" s="251"/>
      <c r="G330" s="254"/>
      <c r="H330" s="254"/>
      <c r="I330" s="254"/>
      <c r="J330" s="377"/>
      <c r="K330" s="21" t="s">
        <v>111</v>
      </c>
      <c r="L330" s="21" t="s">
        <v>334</v>
      </c>
      <c r="M330" s="105" t="s">
        <v>288</v>
      </c>
      <c r="N330" s="249"/>
    </row>
    <row r="331" spans="1:14">
      <c r="A331" s="97"/>
      <c r="B331" s="54"/>
      <c r="C331" s="295"/>
      <c r="D331" s="264"/>
      <c r="E331" s="267"/>
      <c r="F331" s="251"/>
      <c r="G331" s="255"/>
      <c r="H331" s="255"/>
      <c r="I331" s="255"/>
      <c r="J331" s="378"/>
      <c r="K331" s="21" t="s">
        <v>172</v>
      </c>
      <c r="L331" s="21" t="s">
        <v>334</v>
      </c>
      <c r="M331" s="105" t="s">
        <v>288</v>
      </c>
      <c r="N331" s="249"/>
    </row>
    <row r="332" spans="1:14" ht="16.5" customHeight="1">
      <c r="A332" s="97"/>
      <c r="B332" s="54"/>
      <c r="C332" s="293" t="s">
        <v>917</v>
      </c>
      <c r="D332" s="262" t="s">
        <v>184</v>
      </c>
      <c r="E332" s="265" t="s">
        <v>164</v>
      </c>
      <c r="F332" s="250" t="s">
        <v>535</v>
      </c>
      <c r="G332" s="262" t="s">
        <v>180</v>
      </c>
      <c r="H332" s="250" t="s">
        <v>482</v>
      </c>
      <c r="I332" s="262" t="s">
        <v>183</v>
      </c>
      <c r="J332" s="376"/>
      <c r="K332" s="21" t="s">
        <v>170</v>
      </c>
      <c r="L332" s="21" t="s">
        <v>334</v>
      </c>
      <c r="M332" s="105" t="s">
        <v>288</v>
      </c>
      <c r="N332" s="249" t="str">
        <f>IF(OR(M332="大",M333="大",M334="大",M335="大",M332="不明",M333="不明",M334="不明",M335="不明"),"大",IF(OR(M332="中",M333="中",M334="中",M335="中"),"中",IF(OR(M332="小",M333="小",M334="小",M335="小"),"小","無")))</f>
        <v>無</v>
      </c>
    </row>
    <row r="333" spans="1:14">
      <c r="A333" s="97"/>
      <c r="B333" s="54"/>
      <c r="C333" s="294"/>
      <c r="D333" s="263"/>
      <c r="E333" s="266"/>
      <c r="F333" s="251"/>
      <c r="G333" s="254"/>
      <c r="H333" s="254"/>
      <c r="I333" s="254"/>
      <c r="J333" s="377"/>
      <c r="K333" s="21" t="s">
        <v>177</v>
      </c>
      <c r="L333" s="21" t="s">
        <v>334</v>
      </c>
      <c r="M333" s="105" t="s">
        <v>288</v>
      </c>
      <c r="N333" s="249"/>
    </row>
    <row r="334" spans="1:14">
      <c r="A334" s="97"/>
      <c r="B334" s="54"/>
      <c r="C334" s="294"/>
      <c r="D334" s="263"/>
      <c r="E334" s="266"/>
      <c r="F334" s="251"/>
      <c r="G334" s="254"/>
      <c r="H334" s="254"/>
      <c r="I334" s="254"/>
      <c r="J334" s="377"/>
      <c r="K334" s="21" t="s">
        <v>111</v>
      </c>
      <c r="L334" s="21" t="s">
        <v>334</v>
      </c>
      <c r="M334" s="105" t="s">
        <v>288</v>
      </c>
      <c r="N334" s="249"/>
    </row>
    <row r="335" spans="1:14">
      <c r="A335" s="97"/>
      <c r="B335" s="54"/>
      <c r="C335" s="295"/>
      <c r="D335" s="264"/>
      <c r="E335" s="267"/>
      <c r="F335" s="251"/>
      <c r="G335" s="255"/>
      <c r="H335" s="255"/>
      <c r="I335" s="255"/>
      <c r="J335" s="378"/>
      <c r="K335" s="21" t="s">
        <v>172</v>
      </c>
      <c r="L335" s="21" t="s">
        <v>334</v>
      </c>
      <c r="M335" s="105" t="s">
        <v>288</v>
      </c>
      <c r="N335" s="249"/>
    </row>
    <row r="336" spans="1:14" ht="16.5" customHeight="1">
      <c r="A336" s="97"/>
      <c r="B336" s="54"/>
      <c r="C336" s="293" t="s">
        <v>917</v>
      </c>
      <c r="D336" s="262" t="s">
        <v>184</v>
      </c>
      <c r="E336" s="265" t="s">
        <v>164</v>
      </c>
      <c r="F336" s="250" t="s">
        <v>535</v>
      </c>
      <c r="G336" s="262" t="s">
        <v>180</v>
      </c>
      <c r="H336" s="250" t="s">
        <v>320</v>
      </c>
      <c r="I336" s="262" t="s">
        <v>181</v>
      </c>
      <c r="J336" s="376"/>
      <c r="K336" s="21" t="s">
        <v>170</v>
      </c>
      <c r="L336" s="22" t="s">
        <v>334</v>
      </c>
      <c r="M336" s="105" t="s">
        <v>288</v>
      </c>
      <c r="N336" s="249" t="str">
        <f>IF(OR(M336="大",M337="大",M338="大",M339="大",M336="不明",M337="不明",M338="不明",M339="不明"),"大",IF(OR(M336="中",M337="中",M338="中",M339="中"),"中",IF(OR(M336="小",M337="小",M338="小",M339="小"),"小","無")))</f>
        <v>小</v>
      </c>
    </row>
    <row r="337" spans="1:14">
      <c r="A337" s="97"/>
      <c r="B337" s="54"/>
      <c r="C337" s="294"/>
      <c r="D337" s="263"/>
      <c r="E337" s="266"/>
      <c r="F337" s="251"/>
      <c r="G337" s="254"/>
      <c r="H337" s="254"/>
      <c r="I337" s="254"/>
      <c r="J337" s="377"/>
      <c r="K337" s="21" t="s">
        <v>177</v>
      </c>
      <c r="L337" s="21" t="s">
        <v>539</v>
      </c>
      <c r="M337" s="105" t="s">
        <v>314</v>
      </c>
      <c r="N337" s="249"/>
    </row>
    <row r="338" spans="1:14">
      <c r="A338" s="97"/>
      <c r="B338" s="54"/>
      <c r="C338" s="294"/>
      <c r="D338" s="263"/>
      <c r="E338" s="266"/>
      <c r="F338" s="251"/>
      <c r="G338" s="254"/>
      <c r="H338" s="254"/>
      <c r="I338" s="254"/>
      <c r="J338" s="377"/>
      <c r="K338" s="21" t="s">
        <v>111</v>
      </c>
      <c r="L338" s="21" t="s">
        <v>334</v>
      </c>
      <c r="M338" s="105" t="s">
        <v>288</v>
      </c>
      <c r="N338" s="249"/>
    </row>
    <row r="339" spans="1:14">
      <c r="A339" s="97"/>
      <c r="B339" s="54"/>
      <c r="C339" s="295"/>
      <c r="D339" s="264"/>
      <c r="E339" s="267"/>
      <c r="F339" s="251"/>
      <c r="G339" s="255"/>
      <c r="H339" s="255"/>
      <c r="I339" s="255"/>
      <c r="J339" s="378"/>
      <c r="K339" s="21" t="s">
        <v>172</v>
      </c>
      <c r="L339" s="21" t="s">
        <v>334</v>
      </c>
      <c r="M339" s="105" t="s">
        <v>288</v>
      </c>
      <c r="N339" s="249"/>
    </row>
    <row r="340" spans="1:14" ht="16.5" customHeight="1">
      <c r="A340" s="97"/>
      <c r="B340" s="54"/>
      <c r="C340" s="293" t="s">
        <v>917</v>
      </c>
      <c r="D340" s="262" t="s">
        <v>184</v>
      </c>
      <c r="E340" s="265" t="s">
        <v>164</v>
      </c>
      <c r="F340" s="250" t="s">
        <v>535</v>
      </c>
      <c r="G340" s="262" t="s">
        <v>180</v>
      </c>
      <c r="H340" s="250" t="s">
        <v>320</v>
      </c>
      <c r="I340" s="262" t="s">
        <v>182</v>
      </c>
      <c r="J340" s="376"/>
      <c r="K340" s="21" t="s">
        <v>170</v>
      </c>
      <c r="L340" s="21" t="s">
        <v>334</v>
      </c>
      <c r="M340" s="105" t="s">
        <v>288</v>
      </c>
      <c r="N340" s="249" t="str">
        <f>IF(OR(M340="大",M341="大",M342="大",M343="大",M340="不明",M341="不明",M342="不明",M343="不明"),"大",IF(OR(M340="中",M341="中",M342="中",M343="中"),"中",IF(OR(M340="小",M341="小",M342="小",M343="小"),"小","無")))</f>
        <v>無</v>
      </c>
    </row>
    <row r="341" spans="1:14">
      <c r="A341" s="97"/>
      <c r="B341" s="54"/>
      <c r="C341" s="294"/>
      <c r="D341" s="263"/>
      <c r="E341" s="266"/>
      <c r="F341" s="251"/>
      <c r="G341" s="254"/>
      <c r="H341" s="254"/>
      <c r="I341" s="254"/>
      <c r="J341" s="377"/>
      <c r="K341" s="21" t="s">
        <v>177</v>
      </c>
      <c r="L341" s="21" t="s">
        <v>334</v>
      </c>
      <c r="M341" s="105" t="s">
        <v>288</v>
      </c>
      <c r="N341" s="249"/>
    </row>
    <row r="342" spans="1:14">
      <c r="A342" s="97"/>
      <c r="B342" s="54"/>
      <c r="C342" s="294"/>
      <c r="D342" s="263"/>
      <c r="E342" s="266"/>
      <c r="F342" s="251"/>
      <c r="G342" s="254"/>
      <c r="H342" s="254"/>
      <c r="I342" s="254"/>
      <c r="J342" s="377"/>
      <c r="K342" s="21" t="s">
        <v>111</v>
      </c>
      <c r="L342" s="21" t="s">
        <v>334</v>
      </c>
      <c r="M342" s="105" t="s">
        <v>288</v>
      </c>
      <c r="N342" s="249"/>
    </row>
    <row r="343" spans="1:14">
      <c r="A343" s="97"/>
      <c r="B343" s="54"/>
      <c r="C343" s="295"/>
      <c r="D343" s="264"/>
      <c r="E343" s="267"/>
      <c r="F343" s="251"/>
      <c r="G343" s="255"/>
      <c r="H343" s="255"/>
      <c r="I343" s="255"/>
      <c r="J343" s="378"/>
      <c r="K343" s="21" t="s">
        <v>172</v>
      </c>
      <c r="L343" s="21" t="s">
        <v>334</v>
      </c>
      <c r="M343" s="105" t="s">
        <v>288</v>
      </c>
      <c r="N343" s="249"/>
    </row>
    <row r="344" spans="1:14" ht="16.5" customHeight="1">
      <c r="A344" s="97"/>
      <c r="B344" s="54"/>
      <c r="C344" s="293" t="s">
        <v>917</v>
      </c>
      <c r="D344" s="262" t="s">
        <v>184</v>
      </c>
      <c r="E344" s="265" t="s">
        <v>164</v>
      </c>
      <c r="F344" s="250" t="s">
        <v>535</v>
      </c>
      <c r="G344" s="262" t="s">
        <v>180</v>
      </c>
      <c r="H344" s="250" t="s">
        <v>320</v>
      </c>
      <c r="I344" s="262" t="s">
        <v>183</v>
      </c>
      <c r="J344" s="376"/>
      <c r="K344" s="21" t="s">
        <v>170</v>
      </c>
      <c r="L344" s="21" t="s">
        <v>334</v>
      </c>
      <c r="M344" s="105" t="s">
        <v>288</v>
      </c>
      <c r="N344" s="249" t="str">
        <f>IF(OR(M344="大",M345="大",M346="大",M347="大",M344="不明",M345="不明",M346="不明",M347="不明"),"大",IF(OR(M344="中",M345="中",M346="中",M347="中"),"中",IF(OR(M344="小",M345="小",M346="小",M347="小"),"小","無")))</f>
        <v>無</v>
      </c>
    </row>
    <row r="345" spans="1:14">
      <c r="A345" s="97"/>
      <c r="B345" s="54"/>
      <c r="C345" s="294"/>
      <c r="D345" s="263"/>
      <c r="E345" s="266"/>
      <c r="F345" s="251"/>
      <c r="G345" s="254"/>
      <c r="H345" s="254"/>
      <c r="I345" s="254"/>
      <c r="J345" s="377"/>
      <c r="K345" s="21" t="s">
        <v>177</v>
      </c>
      <c r="L345" s="21" t="s">
        <v>334</v>
      </c>
      <c r="M345" s="105" t="s">
        <v>288</v>
      </c>
      <c r="N345" s="249"/>
    </row>
    <row r="346" spans="1:14">
      <c r="A346" s="97"/>
      <c r="B346" s="54"/>
      <c r="C346" s="294"/>
      <c r="D346" s="263"/>
      <c r="E346" s="266"/>
      <c r="F346" s="251"/>
      <c r="G346" s="254"/>
      <c r="H346" s="254"/>
      <c r="I346" s="254"/>
      <c r="J346" s="377"/>
      <c r="K346" s="21" t="s">
        <v>111</v>
      </c>
      <c r="L346" s="21" t="s">
        <v>334</v>
      </c>
      <c r="M346" s="105" t="s">
        <v>288</v>
      </c>
      <c r="N346" s="249"/>
    </row>
    <row r="347" spans="1:14">
      <c r="A347" s="97"/>
      <c r="B347" s="54"/>
      <c r="C347" s="295"/>
      <c r="D347" s="264"/>
      <c r="E347" s="267"/>
      <c r="F347" s="251"/>
      <c r="G347" s="255"/>
      <c r="H347" s="255"/>
      <c r="I347" s="255"/>
      <c r="J347" s="378"/>
      <c r="K347" s="21" t="s">
        <v>172</v>
      </c>
      <c r="L347" s="21" t="s">
        <v>334</v>
      </c>
      <c r="M347" s="105" t="s">
        <v>288</v>
      </c>
      <c r="N347" s="249"/>
    </row>
    <row r="348" spans="1:14" ht="16.5" customHeight="1">
      <c r="A348" s="97"/>
      <c r="B348" s="54"/>
      <c r="C348" s="293" t="s">
        <v>917</v>
      </c>
      <c r="D348" s="262" t="s">
        <v>184</v>
      </c>
      <c r="E348" s="265" t="s">
        <v>164</v>
      </c>
      <c r="F348" s="250" t="s">
        <v>535</v>
      </c>
      <c r="G348" s="262" t="s">
        <v>180</v>
      </c>
      <c r="H348" s="250" t="s">
        <v>486</v>
      </c>
      <c r="I348" s="262" t="s">
        <v>181</v>
      </c>
      <c r="J348" s="376"/>
      <c r="K348" s="21" t="s">
        <v>170</v>
      </c>
      <c r="L348" s="24" t="s">
        <v>334</v>
      </c>
      <c r="M348" s="105" t="s">
        <v>288</v>
      </c>
      <c r="N348" s="249" t="str">
        <f>IF(OR(M348="大",M349="大",M350="大",M351="大",M348="不明",M349="不明",M350="不明",M351="不明"),"大",IF(OR(M348="中",M349="中",M350="中",M351="中"),"中",IF(OR(M348="小",M349="小",M350="小",M351="小"),"小","無")))</f>
        <v>中</v>
      </c>
    </row>
    <row r="349" spans="1:14" ht="31.5">
      <c r="A349" s="97"/>
      <c r="B349" s="54"/>
      <c r="C349" s="294"/>
      <c r="D349" s="263"/>
      <c r="E349" s="266"/>
      <c r="F349" s="251"/>
      <c r="G349" s="254"/>
      <c r="H349" s="254"/>
      <c r="I349" s="254"/>
      <c r="J349" s="377"/>
      <c r="K349" s="21" t="s">
        <v>177</v>
      </c>
      <c r="L349" s="21" t="s">
        <v>542</v>
      </c>
      <c r="M349" s="105" t="s">
        <v>291</v>
      </c>
      <c r="N349" s="249"/>
    </row>
    <row r="350" spans="1:14" ht="47.25">
      <c r="A350" s="97"/>
      <c r="B350" s="54"/>
      <c r="C350" s="294"/>
      <c r="D350" s="263"/>
      <c r="E350" s="266"/>
      <c r="F350" s="251"/>
      <c r="G350" s="254"/>
      <c r="H350" s="254"/>
      <c r="I350" s="254"/>
      <c r="J350" s="377"/>
      <c r="K350" s="21" t="s">
        <v>111</v>
      </c>
      <c r="L350" s="21" t="s">
        <v>543</v>
      </c>
      <c r="M350" s="105" t="s">
        <v>291</v>
      </c>
      <c r="N350" s="249"/>
    </row>
    <row r="351" spans="1:14">
      <c r="A351" s="97"/>
      <c r="B351" s="54"/>
      <c r="C351" s="295"/>
      <c r="D351" s="264"/>
      <c r="E351" s="267"/>
      <c r="F351" s="251"/>
      <c r="G351" s="255"/>
      <c r="H351" s="255"/>
      <c r="I351" s="255"/>
      <c r="J351" s="378"/>
      <c r="K351" s="21" t="s">
        <v>172</v>
      </c>
      <c r="L351" s="21" t="s">
        <v>334</v>
      </c>
      <c r="M351" s="105" t="s">
        <v>288</v>
      </c>
      <c r="N351" s="249"/>
    </row>
    <row r="352" spans="1:14" ht="16.5" customHeight="1">
      <c r="A352" s="97"/>
      <c r="B352" s="54"/>
      <c r="C352" s="293" t="s">
        <v>917</v>
      </c>
      <c r="D352" s="262" t="s">
        <v>184</v>
      </c>
      <c r="E352" s="265" t="s">
        <v>164</v>
      </c>
      <c r="F352" s="250" t="s">
        <v>535</v>
      </c>
      <c r="G352" s="262" t="s">
        <v>180</v>
      </c>
      <c r="H352" s="250" t="s">
        <v>486</v>
      </c>
      <c r="I352" s="262" t="s">
        <v>182</v>
      </c>
      <c r="J352" s="376"/>
      <c r="K352" s="21" t="s">
        <v>170</v>
      </c>
      <c r="L352" s="21" t="s">
        <v>334</v>
      </c>
      <c r="M352" s="105" t="s">
        <v>288</v>
      </c>
      <c r="N352" s="249" t="str">
        <f>IF(OR(M352="大",M353="大",M354="大",M355="大",M352="不明",M353="不明",M354="不明",M355="不明"),"大",IF(OR(M352="中",M353="中",M354="中",M355="中"),"中",IF(OR(M352="小",M353="小",M354="小",M355="小"),"小","無")))</f>
        <v>無</v>
      </c>
    </row>
    <row r="353" spans="1:14">
      <c r="A353" s="97"/>
      <c r="B353" s="54"/>
      <c r="C353" s="294"/>
      <c r="D353" s="263"/>
      <c r="E353" s="266"/>
      <c r="F353" s="251"/>
      <c r="G353" s="254"/>
      <c r="H353" s="254"/>
      <c r="I353" s="254"/>
      <c r="J353" s="377"/>
      <c r="K353" s="21" t="s">
        <v>177</v>
      </c>
      <c r="L353" s="21" t="s">
        <v>334</v>
      </c>
      <c r="M353" s="105" t="s">
        <v>288</v>
      </c>
      <c r="N353" s="249"/>
    </row>
    <row r="354" spans="1:14">
      <c r="A354" s="97"/>
      <c r="B354" s="54"/>
      <c r="C354" s="294"/>
      <c r="D354" s="263"/>
      <c r="E354" s="266"/>
      <c r="F354" s="251"/>
      <c r="G354" s="254"/>
      <c r="H354" s="254"/>
      <c r="I354" s="254"/>
      <c r="J354" s="377"/>
      <c r="K354" s="21" t="s">
        <v>111</v>
      </c>
      <c r="L354" s="21" t="s">
        <v>334</v>
      </c>
      <c r="M354" s="105" t="s">
        <v>288</v>
      </c>
      <c r="N354" s="249"/>
    </row>
    <row r="355" spans="1:14">
      <c r="A355" s="97"/>
      <c r="B355" s="54"/>
      <c r="C355" s="295"/>
      <c r="D355" s="264"/>
      <c r="E355" s="267"/>
      <c r="F355" s="251"/>
      <c r="G355" s="255"/>
      <c r="H355" s="255"/>
      <c r="I355" s="255"/>
      <c r="J355" s="378"/>
      <c r="K355" s="21" t="s">
        <v>172</v>
      </c>
      <c r="L355" s="21" t="s">
        <v>334</v>
      </c>
      <c r="M355" s="105" t="s">
        <v>288</v>
      </c>
      <c r="N355" s="249"/>
    </row>
    <row r="356" spans="1:14" ht="16.5" customHeight="1">
      <c r="A356" s="97"/>
      <c r="B356" s="54"/>
      <c r="C356" s="293" t="s">
        <v>917</v>
      </c>
      <c r="D356" s="262" t="s">
        <v>184</v>
      </c>
      <c r="E356" s="265" t="s">
        <v>164</v>
      </c>
      <c r="F356" s="250" t="s">
        <v>535</v>
      </c>
      <c r="G356" s="262" t="s">
        <v>180</v>
      </c>
      <c r="H356" s="250" t="s">
        <v>486</v>
      </c>
      <c r="I356" s="262" t="s">
        <v>183</v>
      </c>
      <c r="J356" s="376"/>
      <c r="K356" s="21" t="s">
        <v>170</v>
      </c>
      <c r="L356" s="21" t="s">
        <v>334</v>
      </c>
      <c r="M356" s="105" t="s">
        <v>288</v>
      </c>
      <c r="N356" s="249" t="str">
        <f>IF(OR(M356="大",M357="大",M358="大",M359="大",M356="不明",M357="不明",M358="不明",M359="不明"),"大",IF(OR(M356="中",M357="中",M358="中",M359="中"),"中",IF(OR(M356="小",M357="小",M358="小",M359="小"),"小","無")))</f>
        <v>無</v>
      </c>
    </row>
    <row r="357" spans="1:14">
      <c r="A357" s="97"/>
      <c r="B357" s="54"/>
      <c r="C357" s="294"/>
      <c r="D357" s="263"/>
      <c r="E357" s="266"/>
      <c r="F357" s="251"/>
      <c r="G357" s="254"/>
      <c r="H357" s="254"/>
      <c r="I357" s="254"/>
      <c r="J357" s="377"/>
      <c r="K357" s="21" t="s">
        <v>177</v>
      </c>
      <c r="L357" s="21" t="s">
        <v>334</v>
      </c>
      <c r="M357" s="105" t="s">
        <v>288</v>
      </c>
      <c r="N357" s="249"/>
    </row>
    <row r="358" spans="1:14">
      <c r="A358" s="97"/>
      <c r="B358" s="54"/>
      <c r="C358" s="294"/>
      <c r="D358" s="263"/>
      <c r="E358" s="266"/>
      <c r="F358" s="251"/>
      <c r="G358" s="254"/>
      <c r="H358" s="254"/>
      <c r="I358" s="254"/>
      <c r="J358" s="377"/>
      <c r="K358" s="21" t="s">
        <v>111</v>
      </c>
      <c r="L358" s="21" t="s">
        <v>334</v>
      </c>
      <c r="M358" s="105" t="s">
        <v>288</v>
      </c>
      <c r="N358" s="249"/>
    </row>
    <row r="359" spans="1:14">
      <c r="A359" s="97"/>
      <c r="B359" s="54"/>
      <c r="C359" s="295"/>
      <c r="D359" s="264"/>
      <c r="E359" s="267"/>
      <c r="F359" s="251"/>
      <c r="G359" s="255"/>
      <c r="H359" s="255"/>
      <c r="I359" s="255"/>
      <c r="J359" s="378"/>
      <c r="K359" s="21" t="s">
        <v>172</v>
      </c>
      <c r="L359" s="21" t="s">
        <v>334</v>
      </c>
      <c r="M359" s="105" t="s">
        <v>288</v>
      </c>
      <c r="N359" s="249"/>
    </row>
    <row r="360" spans="1:14" ht="16.5" customHeight="1">
      <c r="A360" s="97"/>
      <c r="B360" s="54"/>
      <c r="C360" s="293" t="s">
        <v>917</v>
      </c>
      <c r="D360" s="262" t="s">
        <v>184</v>
      </c>
      <c r="E360" s="265" t="s">
        <v>164</v>
      </c>
      <c r="F360" s="250" t="s">
        <v>535</v>
      </c>
      <c r="G360" s="262" t="s">
        <v>180</v>
      </c>
      <c r="H360" s="250" t="s">
        <v>917</v>
      </c>
      <c r="I360" s="262" t="s">
        <v>181</v>
      </c>
      <c r="J360" s="376"/>
      <c r="K360" s="21" t="s">
        <v>170</v>
      </c>
      <c r="L360" s="22" t="s">
        <v>334</v>
      </c>
      <c r="M360" s="105" t="s">
        <v>288</v>
      </c>
      <c r="N360" s="249" t="str">
        <f>IF(OR(M360="大",M361="大",M362="大",M363="大",M360="不明",M361="不明",M362="不明",M363="不明"),"大",IF(OR(M360="中",M361="中",M362="中",M363="中"),"中",IF(OR(M360="小",M361="小",M362="小",M363="小"),"小","無")))</f>
        <v>中</v>
      </c>
    </row>
    <row r="361" spans="1:14">
      <c r="A361" s="97"/>
      <c r="B361" s="54"/>
      <c r="C361" s="294"/>
      <c r="D361" s="263"/>
      <c r="E361" s="266"/>
      <c r="F361" s="251"/>
      <c r="G361" s="254"/>
      <c r="H361" s="254"/>
      <c r="I361" s="254"/>
      <c r="J361" s="377"/>
      <c r="K361" s="21" t="s">
        <v>177</v>
      </c>
      <c r="L361" s="21" t="s">
        <v>334</v>
      </c>
      <c r="M361" s="105" t="s">
        <v>288</v>
      </c>
      <c r="N361" s="249"/>
    </row>
    <row r="362" spans="1:14">
      <c r="A362" s="97"/>
      <c r="B362" s="54"/>
      <c r="C362" s="294"/>
      <c r="D362" s="263"/>
      <c r="E362" s="266"/>
      <c r="F362" s="251"/>
      <c r="G362" s="254"/>
      <c r="H362" s="254"/>
      <c r="I362" s="254"/>
      <c r="J362" s="377"/>
      <c r="K362" s="21" t="s">
        <v>111</v>
      </c>
      <c r="L362" s="21" t="s">
        <v>340</v>
      </c>
      <c r="M362" s="105" t="s">
        <v>291</v>
      </c>
      <c r="N362" s="249"/>
    </row>
    <row r="363" spans="1:14">
      <c r="A363" s="97"/>
      <c r="B363" s="54"/>
      <c r="C363" s="295"/>
      <c r="D363" s="264"/>
      <c r="E363" s="267"/>
      <c r="F363" s="251"/>
      <c r="G363" s="255"/>
      <c r="H363" s="255"/>
      <c r="I363" s="255"/>
      <c r="J363" s="378"/>
      <c r="K363" s="21" t="s">
        <v>172</v>
      </c>
      <c r="L363" s="21" t="s">
        <v>528</v>
      </c>
      <c r="M363" s="105" t="s">
        <v>288</v>
      </c>
      <c r="N363" s="249"/>
    </row>
    <row r="364" spans="1:14" ht="16.5" customHeight="1">
      <c r="A364" s="97"/>
      <c r="B364" s="54"/>
      <c r="C364" s="293" t="s">
        <v>917</v>
      </c>
      <c r="D364" s="262" t="s">
        <v>184</v>
      </c>
      <c r="E364" s="265" t="s">
        <v>164</v>
      </c>
      <c r="F364" s="250" t="s">
        <v>535</v>
      </c>
      <c r="G364" s="262" t="s">
        <v>180</v>
      </c>
      <c r="H364" s="250" t="s">
        <v>917</v>
      </c>
      <c r="I364" s="262" t="s">
        <v>182</v>
      </c>
      <c r="J364" s="376"/>
      <c r="K364" s="21" t="s">
        <v>170</v>
      </c>
      <c r="L364" s="21" t="s">
        <v>334</v>
      </c>
      <c r="M364" s="105" t="s">
        <v>288</v>
      </c>
      <c r="N364" s="249" t="str">
        <f>IF(OR(M364="大",M365="大",M366="大",M367="大",M364="不明",M365="不明",M366="不明",M367="不明"),"大",IF(OR(M364="中",M365="中",M366="中",M367="中"),"中",IF(OR(M364="小",M365="小",M366="小",M367="小"),"小","無")))</f>
        <v>小</v>
      </c>
    </row>
    <row r="365" spans="1:14" ht="47.25">
      <c r="A365" s="97"/>
      <c r="B365" s="54"/>
      <c r="C365" s="294"/>
      <c r="D365" s="263"/>
      <c r="E365" s="266"/>
      <c r="F365" s="251"/>
      <c r="G365" s="254"/>
      <c r="H365" s="254"/>
      <c r="I365" s="254"/>
      <c r="J365" s="377"/>
      <c r="K365" s="21" t="s">
        <v>177</v>
      </c>
      <c r="L365" s="21" t="s">
        <v>530</v>
      </c>
      <c r="M365" s="105" t="s">
        <v>314</v>
      </c>
      <c r="N365" s="249"/>
    </row>
    <row r="366" spans="1:14">
      <c r="A366" s="97"/>
      <c r="B366" s="54"/>
      <c r="C366" s="294"/>
      <c r="D366" s="263"/>
      <c r="E366" s="266"/>
      <c r="F366" s="251"/>
      <c r="G366" s="254"/>
      <c r="H366" s="254"/>
      <c r="I366" s="254"/>
      <c r="J366" s="377"/>
      <c r="K366" s="21" t="s">
        <v>111</v>
      </c>
      <c r="L366" s="21" t="s">
        <v>334</v>
      </c>
      <c r="M366" s="105" t="s">
        <v>288</v>
      </c>
      <c r="N366" s="249"/>
    </row>
    <row r="367" spans="1:14">
      <c r="A367" s="97"/>
      <c r="B367" s="54"/>
      <c r="C367" s="295"/>
      <c r="D367" s="264"/>
      <c r="E367" s="267"/>
      <c r="F367" s="251"/>
      <c r="G367" s="255"/>
      <c r="H367" s="255"/>
      <c r="I367" s="255"/>
      <c r="J367" s="378"/>
      <c r="K367" s="21" t="s">
        <v>172</v>
      </c>
      <c r="L367" s="21" t="s">
        <v>334</v>
      </c>
      <c r="M367" s="105" t="s">
        <v>288</v>
      </c>
      <c r="N367" s="249"/>
    </row>
    <row r="368" spans="1:14" ht="16.5" customHeight="1">
      <c r="A368" s="97"/>
      <c r="B368" s="54"/>
      <c r="C368" s="293" t="s">
        <v>917</v>
      </c>
      <c r="D368" s="262" t="s">
        <v>184</v>
      </c>
      <c r="E368" s="265" t="s">
        <v>164</v>
      </c>
      <c r="F368" s="250" t="s">
        <v>535</v>
      </c>
      <c r="G368" s="262" t="s">
        <v>180</v>
      </c>
      <c r="H368" s="250" t="s">
        <v>917</v>
      </c>
      <c r="I368" s="262" t="s">
        <v>183</v>
      </c>
      <c r="J368" s="376"/>
      <c r="K368" s="21" t="s">
        <v>170</v>
      </c>
      <c r="L368" s="21" t="s">
        <v>334</v>
      </c>
      <c r="M368" s="105" t="s">
        <v>288</v>
      </c>
      <c r="N368" s="249" t="str">
        <f>IF(OR(M368="大",M369="大",M370="大",M371="大",M368="不明",M369="不明",M370="不明",M371="不明"),"大",IF(OR(M368="中",M369="中",M370="中",M371="中"),"中",IF(OR(M368="小",M369="小",M370="小",M371="小"),"小","無")))</f>
        <v>無</v>
      </c>
    </row>
    <row r="369" spans="1:14">
      <c r="A369" s="97"/>
      <c r="B369" s="54"/>
      <c r="C369" s="294"/>
      <c r="D369" s="263"/>
      <c r="E369" s="266"/>
      <c r="F369" s="251"/>
      <c r="G369" s="254"/>
      <c r="H369" s="254"/>
      <c r="I369" s="254"/>
      <c r="J369" s="377"/>
      <c r="K369" s="21" t="s">
        <v>177</v>
      </c>
      <c r="L369" s="21" t="s">
        <v>334</v>
      </c>
      <c r="M369" s="105" t="s">
        <v>288</v>
      </c>
      <c r="N369" s="249"/>
    </row>
    <row r="370" spans="1:14">
      <c r="A370" s="97"/>
      <c r="B370" s="54"/>
      <c r="C370" s="294"/>
      <c r="D370" s="263"/>
      <c r="E370" s="266"/>
      <c r="F370" s="251"/>
      <c r="G370" s="254"/>
      <c r="H370" s="254"/>
      <c r="I370" s="254"/>
      <c r="J370" s="377"/>
      <c r="K370" s="21" t="s">
        <v>111</v>
      </c>
      <c r="L370" s="21" t="s">
        <v>334</v>
      </c>
      <c r="M370" s="105" t="s">
        <v>288</v>
      </c>
      <c r="N370" s="249"/>
    </row>
    <row r="371" spans="1:14">
      <c r="A371" s="97"/>
      <c r="B371" s="54"/>
      <c r="C371" s="295"/>
      <c r="D371" s="264"/>
      <c r="E371" s="267"/>
      <c r="F371" s="251"/>
      <c r="G371" s="255"/>
      <c r="H371" s="255"/>
      <c r="I371" s="255"/>
      <c r="J371" s="378"/>
      <c r="K371" s="21" t="s">
        <v>172</v>
      </c>
      <c r="L371" s="21" t="s">
        <v>334</v>
      </c>
      <c r="M371" s="105" t="s">
        <v>288</v>
      </c>
      <c r="N371" s="249"/>
    </row>
    <row r="372" spans="1:14" ht="16.5" customHeight="1">
      <c r="A372" s="97"/>
      <c r="B372" s="54"/>
      <c r="C372" s="293" t="s">
        <v>917</v>
      </c>
      <c r="D372" s="262" t="s">
        <v>184</v>
      </c>
      <c r="E372" s="265" t="s">
        <v>164</v>
      </c>
      <c r="F372" s="250" t="s">
        <v>535</v>
      </c>
      <c r="G372" s="262" t="s">
        <v>180</v>
      </c>
      <c r="H372" s="250" t="s">
        <v>486</v>
      </c>
      <c r="I372" s="262" t="s">
        <v>181</v>
      </c>
      <c r="J372" s="376"/>
      <c r="K372" s="21" t="s">
        <v>170</v>
      </c>
      <c r="L372" s="24" t="s">
        <v>334</v>
      </c>
      <c r="M372" s="105" t="s">
        <v>288</v>
      </c>
      <c r="N372" s="249" t="str">
        <f>IF(OR(M372="大",M373="大",M374="大",M375="大",M372="不明",M373="不明",M374="不明",M375="不明"),"大",IF(OR(M372="中",M373="中",M374="中",M375="中"),"中",IF(OR(M372="小",M373="小",M374="小",M375="小"),"小","無")))</f>
        <v>中</v>
      </c>
    </row>
    <row r="373" spans="1:14" ht="31.5">
      <c r="A373" s="97"/>
      <c r="B373" s="54"/>
      <c r="C373" s="294"/>
      <c r="D373" s="263"/>
      <c r="E373" s="266"/>
      <c r="F373" s="251"/>
      <c r="G373" s="254"/>
      <c r="H373" s="254"/>
      <c r="I373" s="254"/>
      <c r="J373" s="377"/>
      <c r="K373" s="21" t="s">
        <v>177</v>
      </c>
      <c r="L373" s="21" t="s">
        <v>542</v>
      </c>
      <c r="M373" s="105" t="s">
        <v>291</v>
      </c>
      <c r="N373" s="249"/>
    </row>
    <row r="374" spans="1:14" ht="47.25">
      <c r="A374" s="97"/>
      <c r="B374" s="54"/>
      <c r="C374" s="294"/>
      <c r="D374" s="263"/>
      <c r="E374" s="266"/>
      <c r="F374" s="251"/>
      <c r="G374" s="254"/>
      <c r="H374" s="254"/>
      <c r="I374" s="254"/>
      <c r="J374" s="377"/>
      <c r="K374" s="21" t="s">
        <v>111</v>
      </c>
      <c r="L374" s="21" t="s">
        <v>543</v>
      </c>
      <c r="M374" s="105" t="s">
        <v>291</v>
      </c>
      <c r="N374" s="249"/>
    </row>
    <row r="375" spans="1:14">
      <c r="A375" s="97"/>
      <c r="B375" s="54"/>
      <c r="C375" s="295"/>
      <c r="D375" s="264"/>
      <c r="E375" s="267"/>
      <c r="F375" s="251"/>
      <c r="G375" s="255"/>
      <c r="H375" s="255"/>
      <c r="I375" s="255"/>
      <c r="J375" s="378"/>
      <c r="K375" s="21" t="s">
        <v>172</v>
      </c>
      <c r="L375" s="21" t="s">
        <v>334</v>
      </c>
      <c r="M375" s="105" t="s">
        <v>288</v>
      </c>
      <c r="N375" s="249"/>
    </row>
    <row r="376" spans="1:14" ht="16.5" customHeight="1">
      <c r="A376" s="97"/>
      <c r="B376" s="54"/>
      <c r="C376" s="293" t="s">
        <v>917</v>
      </c>
      <c r="D376" s="262" t="s">
        <v>184</v>
      </c>
      <c r="E376" s="265" t="s">
        <v>164</v>
      </c>
      <c r="F376" s="250" t="s">
        <v>535</v>
      </c>
      <c r="G376" s="262" t="s">
        <v>180</v>
      </c>
      <c r="H376" s="250" t="s">
        <v>486</v>
      </c>
      <c r="I376" s="262" t="s">
        <v>182</v>
      </c>
      <c r="J376" s="376"/>
      <c r="K376" s="21" t="s">
        <v>170</v>
      </c>
      <c r="L376" s="21" t="s">
        <v>334</v>
      </c>
      <c r="M376" s="105" t="s">
        <v>288</v>
      </c>
      <c r="N376" s="249" t="str">
        <f>IF(OR(M376="大",M377="大",M378="大",M379="大",M376="不明",M377="不明",M378="不明",M379="不明"),"大",IF(OR(M376="中",M377="中",M378="中",M379="中"),"中",IF(OR(M376="小",M377="小",M378="小",M379="小"),"小","無")))</f>
        <v>無</v>
      </c>
    </row>
    <row r="377" spans="1:14">
      <c r="A377" s="97"/>
      <c r="B377" s="54"/>
      <c r="C377" s="294"/>
      <c r="D377" s="263"/>
      <c r="E377" s="266"/>
      <c r="F377" s="251"/>
      <c r="G377" s="254"/>
      <c r="H377" s="254"/>
      <c r="I377" s="254"/>
      <c r="J377" s="377"/>
      <c r="K377" s="21" t="s">
        <v>177</v>
      </c>
      <c r="L377" s="21" t="s">
        <v>334</v>
      </c>
      <c r="M377" s="105" t="s">
        <v>288</v>
      </c>
      <c r="N377" s="249"/>
    </row>
    <row r="378" spans="1:14">
      <c r="A378" s="97"/>
      <c r="B378" s="54"/>
      <c r="C378" s="294"/>
      <c r="D378" s="263"/>
      <c r="E378" s="266"/>
      <c r="F378" s="251"/>
      <c r="G378" s="254"/>
      <c r="H378" s="254"/>
      <c r="I378" s="254"/>
      <c r="J378" s="377"/>
      <c r="K378" s="21" t="s">
        <v>111</v>
      </c>
      <c r="L378" s="21" t="s">
        <v>334</v>
      </c>
      <c r="M378" s="105" t="s">
        <v>288</v>
      </c>
      <c r="N378" s="249"/>
    </row>
    <row r="379" spans="1:14">
      <c r="A379" s="97"/>
      <c r="B379" s="54"/>
      <c r="C379" s="295"/>
      <c r="D379" s="264"/>
      <c r="E379" s="267"/>
      <c r="F379" s="251"/>
      <c r="G379" s="255"/>
      <c r="H379" s="255"/>
      <c r="I379" s="255"/>
      <c r="J379" s="378"/>
      <c r="K379" s="21" t="s">
        <v>172</v>
      </c>
      <c r="L379" s="21" t="s">
        <v>334</v>
      </c>
      <c r="M379" s="105" t="s">
        <v>288</v>
      </c>
      <c r="N379" s="249"/>
    </row>
    <row r="380" spans="1:14" ht="16.5" customHeight="1">
      <c r="A380" s="97"/>
      <c r="B380" s="54"/>
      <c r="C380" s="293" t="s">
        <v>917</v>
      </c>
      <c r="D380" s="262" t="s">
        <v>184</v>
      </c>
      <c r="E380" s="265" t="s">
        <v>164</v>
      </c>
      <c r="F380" s="250" t="s">
        <v>535</v>
      </c>
      <c r="G380" s="262" t="s">
        <v>180</v>
      </c>
      <c r="H380" s="250" t="s">
        <v>486</v>
      </c>
      <c r="I380" s="262" t="s">
        <v>183</v>
      </c>
      <c r="J380" s="376"/>
      <c r="K380" s="21" t="s">
        <v>170</v>
      </c>
      <c r="L380" s="21" t="s">
        <v>334</v>
      </c>
      <c r="M380" s="105" t="s">
        <v>288</v>
      </c>
      <c r="N380" s="249" t="str">
        <f>IF(OR(M380="大",M381="大",M382="大",M383="大",M380="不明",M381="不明",M382="不明",M383="不明"),"大",IF(OR(M380="中",M381="中",M382="中",M383="中"),"中",IF(OR(M380="小",M381="小",M382="小",M383="小"),"小","無")))</f>
        <v>無</v>
      </c>
    </row>
    <row r="381" spans="1:14">
      <c r="A381" s="97"/>
      <c r="B381" s="54"/>
      <c r="C381" s="294"/>
      <c r="D381" s="263"/>
      <c r="E381" s="266"/>
      <c r="F381" s="251"/>
      <c r="G381" s="254"/>
      <c r="H381" s="254"/>
      <c r="I381" s="254"/>
      <c r="J381" s="377"/>
      <c r="K381" s="21" t="s">
        <v>177</v>
      </c>
      <c r="L381" s="21" t="s">
        <v>334</v>
      </c>
      <c r="M381" s="105" t="s">
        <v>288</v>
      </c>
      <c r="N381" s="249"/>
    </row>
    <row r="382" spans="1:14">
      <c r="A382" s="97"/>
      <c r="B382" s="54"/>
      <c r="C382" s="294"/>
      <c r="D382" s="263"/>
      <c r="E382" s="266"/>
      <c r="F382" s="251"/>
      <c r="G382" s="254"/>
      <c r="H382" s="254"/>
      <c r="I382" s="254"/>
      <c r="J382" s="377"/>
      <c r="K382" s="21" t="s">
        <v>111</v>
      </c>
      <c r="L382" s="21" t="s">
        <v>334</v>
      </c>
      <c r="M382" s="105" t="s">
        <v>288</v>
      </c>
      <c r="N382" s="249"/>
    </row>
    <row r="383" spans="1:14">
      <c r="A383" s="97"/>
      <c r="B383" s="54"/>
      <c r="C383" s="295"/>
      <c r="D383" s="264"/>
      <c r="E383" s="267"/>
      <c r="F383" s="251"/>
      <c r="G383" s="255"/>
      <c r="H383" s="255"/>
      <c r="I383" s="255"/>
      <c r="J383" s="378"/>
      <c r="K383" s="21" t="s">
        <v>172</v>
      </c>
      <c r="L383" s="21" t="s">
        <v>334</v>
      </c>
      <c r="M383" s="105" t="s">
        <v>288</v>
      </c>
      <c r="N383" s="249"/>
    </row>
    <row r="384" spans="1:14" ht="16.5" customHeight="1">
      <c r="A384" s="97"/>
      <c r="B384" s="54"/>
      <c r="C384" s="293" t="s">
        <v>917</v>
      </c>
      <c r="D384" s="262" t="s">
        <v>184</v>
      </c>
      <c r="E384" s="265" t="s">
        <v>164</v>
      </c>
      <c r="F384" s="250" t="s">
        <v>535</v>
      </c>
      <c r="G384" s="262" t="s">
        <v>180</v>
      </c>
      <c r="H384" s="250" t="s">
        <v>320</v>
      </c>
      <c r="I384" s="262" t="s">
        <v>181</v>
      </c>
      <c r="J384" s="376"/>
      <c r="K384" s="21" t="s">
        <v>170</v>
      </c>
      <c r="L384" s="22" t="s">
        <v>334</v>
      </c>
      <c r="M384" s="105" t="s">
        <v>288</v>
      </c>
      <c r="N384" s="249" t="str">
        <f>IF(OR(M384="大",M385="大",M386="大",M387="大",M384="不明",M385="不明",M386="不明",M387="不明"),"大",IF(OR(M384="中",M385="中",M386="中",M387="中"),"中",IF(OR(M384="小",M385="小",M386="小",M387="小"),"小","無")))</f>
        <v>小</v>
      </c>
    </row>
    <row r="385" spans="1:14">
      <c r="A385" s="97"/>
      <c r="B385" s="54"/>
      <c r="C385" s="294"/>
      <c r="D385" s="263"/>
      <c r="E385" s="266"/>
      <c r="F385" s="251"/>
      <c r="G385" s="254"/>
      <c r="H385" s="254"/>
      <c r="I385" s="254"/>
      <c r="J385" s="377"/>
      <c r="K385" s="21" t="s">
        <v>177</v>
      </c>
      <c r="L385" s="21" t="s">
        <v>539</v>
      </c>
      <c r="M385" s="105" t="s">
        <v>314</v>
      </c>
      <c r="N385" s="249"/>
    </row>
    <row r="386" spans="1:14">
      <c r="A386" s="97"/>
      <c r="B386" s="54"/>
      <c r="C386" s="294"/>
      <c r="D386" s="263"/>
      <c r="E386" s="266"/>
      <c r="F386" s="251"/>
      <c r="G386" s="254"/>
      <c r="H386" s="254"/>
      <c r="I386" s="254"/>
      <c r="J386" s="377"/>
      <c r="K386" s="21" t="s">
        <v>111</v>
      </c>
      <c r="L386" s="21" t="s">
        <v>334</v>
      </c>
      <c r="M386" s="105" t="s">
        <v>288</v>
      </c>
      <c r="N386" s="249"/>
    </row>
    <row r="387" spans="1:14">
      <c r="A387" s="97"/>
      <c r="B387" s="54"/>
      <c r="C387" s="295"/>
      <c r="D387" s="264"/>
      <c r="E387" s="267"/>
      <c r="F387" s="251"/>
      <c r="G387" s="255"/>
      <c r="H387" s="255"/>
      <c r="I387" s="255"/>
      <c r="J387" s="378"/>
      <c r="K387" s="21" t="s">
        <v>172</v>
      </c>
      <c r="L387" s="21" t="s">
        <v>334</v>
      </c>
      <c r="M387" s="105" t="s">
        <v>288</v>
      </c>
      <c r="N387" s="249"/>
    </row>
    <row r="388" spans="1:14" ht="16.5" customHeight="1">
      <c r="A388" s="97"/>
      <c r="B388" s="54"/>
      <c r="C388" s="293" t="s">
        <v>917</v>
      </c>
      <c r="D388" s="262" t="s">
        <v>184</v>
      </c>
      <c r="E388" s="265" t="s">
        <v>164</v>
      </c>
      <c r="F388" s="250" t="s">
        <v>535</v>
      </c>
      <c r="G388" s="262" t="s">
        <v>180</v>
      </c>
      <c r="H388" s="250" t="s">
        <v>320</v>
      </c>
      <c r="I388" s="262" t="s">
        <v>182</v>
      </c>
      <c r="J388" s="376"/>
      <c r="K388" s="21" t="s">
        <v>170</v>
      </c>
      <c r="L388" s="21" t="s">
        <v>334</v>
      </c>
      <c r="M388" s="105" t="s">
        <v>288</v>
      </c>
      <c r="N388" s="249" t="str">
        <f>IF(OR(M388="大",M389="大",M390="大",M391="大",M388="不明",M389="不明",M390="不明",M391="不明"),"大",IF(OR(M388="中",M389="中",M390="中",M391="中"),"中",IF(OR(M388="小",M389="小",M390="小",M391="小"),"小","無")))</f>
        <v>無</v>
      </c>
    </row>
    <row r="389" spans="1:14">
      <c r="A389" s="97"/>
      <c r="B389" s="54"/>
      <c r="C389" s="294"/>
      <c r="D389" s="263"/>
      <c r="E389" s="266"/>
      <c r="F389" s="251"/>
      <c r="G389" s="254"/>
      <c r="H389" s="254"/>
      <c r="I389" s="254"/>
      <c r="J389" s="377"/>
      <c r="K389" s="21" t="s">
        <v>177</v>
      </c>
      <c r="L389" s="21" t="s">
        <v>334</v>
      </c>
      <c r="M389" s="105" t="s">
        <v>288</v>
      </c>
      <c r="N389" s="249"/>
    </row>
    <row r="390" spans="1:14">
      <c r="A390" s="97"/>
      <c r="B390" s="54"/>
      <c r="C390" s="294"/>
      <c r="D390" s="263"/>
      <c r="E390" s="266"/>
      <c r="F390" s="251"/>
      <c r="G390" s="254"/>
      <c r="H390" s="254"/>
      <c r="I390" s="254"/>
      <c r="J390" s="377"/>
      <c r="K390" s="21" t="s">
        <v>111</v>
      </c>
      <c r="L390" s="21" t="s">
        <v>334</v>
      </c>
      <c r="M390" s="105" t="s">
        <v>288</v>
      </c>
      <c r="N390" s="249"/>
    </row>
    <row r="391" spans="1:14">
      <c r="A391" s="97"/>
      <c r="B391" s="54"/>
      <c r="C391" s="295"/>
      <c r="D391" s="264"/>
      <c r="E391" s="267"/>
      <c r="F391" s="251"/>
      <c r="G391" s="255"/>
      <c r="H391" s="255"/>
      <c r="I391" s="255"/>
      <c r="J391" s="378"/>
      <c r="K391" s="21" t="s">
        <v>172</v>
      </c>
      <c r="L391" s="21" t="s">
        <v>334</v>
      </c>
      <c r="M391" s="105" t="s">
        <v>288</v>
      </c>
      <c r="N391" s="249"/>
    </row>
    <row r="392" spans="1:14" ht="16.5" customHeight="1">
      <c r="A392" s="97"/>
      <c r="B392" s="54"/>
      <c r="C392" s="293" t="s">
        <v>917</v>
      </c>
      <c r="D392" s="262" t="s">
        <v>184</v>
      </c>
      <c r="E392" s="265" t="s">
        <v>164</v>
      </c>
      <c r="F392" s="250" t="s">
        <v>535</v>
      </c>
      <c r="G392" s="262" t="s">
        <v>180</v>
      </c>
      <c r="H392" s="250" t="s">
        <v>320</v>
      </c>
      <c r="I392" s="262" t="s">
        <v>183</v>
      </c>
      <c r="J392" s="376"/>
      <c r="K392" s="21" t="s">
        <v>170</v>
      </c>
      <c r="L392" s="21" t="s">
        <v>334</v>
      </c>
      <c r="M392" s="105" t="s">
        <v>288</v>
      </c>
      <c r="N392" s="249" t="str">
        <f>IF(OR(M392="大",M393="大",M394="大",M395="大",M392="不明",M393="不明",M394="不明",M395="不明"),"大",IF(OR(M392="中",M393="中",M394="中",M395="中"),"中",IF(OR(M392="小",M393="小",M394="小",M395="小"),"小","無")))</f>
        <v>無</v>
      </c>
    </row>
    <row r="393" spans="1:14">
      <c r="A393" s="97"/>
      <c r="B393" s="54"/>
      <c r="C393" s="294"/>
      <c r="D393" s="263"/>
      <c r="E393" s="266"/>
      <c r="F393" s="251"/>
      <c r="G393" s="254"/>
      <c r="H393" s="254"/>
      <c r="I393" s="254"/>
      <c r="J393" s="377"/>
      <c r="K393" s="21" t="s">
        <v>177</v>
      </c>
      <c r="L393" s="21" t="s">
        <v>334</v>
      </c>
      <c r="M393" s="105" t="s">
        <v>288</v>
      </c>
      <c r="N393" s="249"/>
    </row>
    <row r="394" spans="1:14">
      <c r="A394" s="97"/>
      <c r="B394" s="54"/>
      <c r="C394" s="294"/>
      <c r="D394" s="263"/>
      <c r="E394" s="266"/>
      <c r="F394" s="251"/>
      <c r="G394" s="254"/>
      <c r="H394" s="254"/>
      <c r="I394" s="254"/>
      <c r="J394" s="377"/>
      <c r="K394" s="21" t="s">
        <v>111</v>
      </c>
      <c r="L394" s="21" t="s">
        <v>334</v>
      </c>
      <c r="M394" s="105" t="s">
        <v>288</v>
      </c>
      <c r="N394" s="249"/>
    </row>
    <row r="395" spans="1:14">
      <c r="A395" s="97"/>
      <c r="B395" s="54"/>
      <c r="C395" s="295"/>
      <c r="D395" s="264"/>
      <c r="E395" s="267"/>
      <c r="F395" s="252"/>
      <c r="G395" s="255"/>
      <c r="H395" s="255"/>
      <c r="I395" s="255"/>
      <c r="J395" s="378"/>
      <c r="K395" s="21" t="s">
        <v>172</v>
      </c>
      <c r="L395" s="21" t="s">
        <v>334</v>
      </c>
      <c r="M395" s="105" t="s">
        <v>288</v>
      </c>
      <c r="N395" s="249"/>
    </row>
    <row r="397" spans="1:14">
      <c r="L397" s="111"/>
      <c r="M397" s="113" t="s">
        <v>102</v>
      </c>
      <c r="N397" s="106" t="str">
        <f>IF(OR(N312="大",N316="大",N320="大",N324="大",N328="大",N332="大",N336="大",N340="大",N344="大",N348="大",N352="大",N356="大",N360="大",N364="大",N368="大",N372="大",N376="大",N380="大",N384="大",N388="大",N392="大"),"大",IF(OR(N312="中",N316="中",N320="中",N324="中",N328="中",N332="中",N336="中",N340="中",N344="中",N348="中",N352="中",N356="中",N360="中",N364="中",N368="中",N372="中",N376="中",N380="中",N384="中",N388="中",N392="中"),"中",IF(OR(N312="小",N316="小",N320="小",N324="小",N328="小",N332="小",N336="小",N340="小",N344="小",N348="小",N352="小",N356="小",N360="小",N364="小",N368="小",N372="小",N376="小",N380="小",N384="小",N388="小",N392="小"),"小","無")))</f>
        <v>中</v>
      </c>
    </row>
    <row r="399" spans="1:14">
      <c r="C399" s="10" t="s">
        <v>517</v>
      </c>
    </row>
    <row r="401" spans="1:14" ht="19.5">
      <c r="A401" s="52" t="s">
        <v>545</v>
      </c>
      <c r="B401" s="97"/>
      <c r="C401" s="51"/>
      <c r="D401" s="51"/>
      <c r="E401" s="51"/>
    </row>
    <row r="402" spans="1:14">
      <c r="A402" s="97"/>
    </row>
    <row r="403" spans="1:14">
      <c r="A403" s="97"/>
      <c r="B403" s="9"/>
      <c r="C403" s="89" t="s">
        <v>546</v>
      </c>
    </row>
    <row r="404" spans="1:14">
      <c r="A404" s="97"/>
      <c r="B404" s="9"/>
      <c r="C404" s="37"/>
    </row>
    <row r="405" spans="1:14">
      <c r="A405" s="97"/>
      <c r="B405" s="42"/>
      <c r="C405" s="54" t="s">
        <v>519</v>
      </c>
      <c r="D405" s="42"/>
    </row>
    <row r="406" spans="1:14">
      <c r="A406" s="97"/>
      <c r="B406" s="54"/>
    </row>
    <row r="407" spans="1:14" ht="31.5">
      <c r="A407" s="97"/>
      <c r="B407" s="54"/>
      <c r="C407" s="19" t="s">
        <v>84</v>
      </c>
      <c r="D407" s="19" t="s">
        <v>85</v>
      </c>
      <c r="E407" s="19" t="s">
        <v>121</v>
      </c>
      <c r="F407" s="19" t="s">
        <v>87</v>
      </c>
      <c r="G407" s="19" t="s">
        <v>122</v>
      </c>
      <c r="H407" s="23" t="s">
        <v>277</v>
      </c>
      <c r="I407" s="19" t="s">
        <v>90</v>
      </c>
      <c r="J407" s="23" t="s">
        <v>161</v>
      </c>
      <c r="K407" s="379" t="s">
        <v>92</v>
      </c>
      <c r="L407" s="380"/>
      <c r="M407" s="20" t="s">
        <v>93</v>
      </c>
      <c r="N407" s="19" t="s">
        <v>94</v>
      </c>
    </row>
    <row r="408" spans="1:14">
      <c r="A408" s="97"/>
      <c r="B408" s="54"/>
      <c r="C408" s="302" t="s">
        <v>162</v>
      </c>
      <c r="D408" s="302" t="s">
        <v>163</v>
      </c>
      <c r="E408" s="302" t="s">
        <v>164</v>
      </c>
      <c r="F408" s="250" t="s">
        <v>547</v>
      </c>
      <c r="G408" s="302" t="s">
        <v>165</v>
      </c>
      <c r="H408" s="250" t="s">
        <v>938</v>
      </c>
      <c r="I408" s="250" t="s">
        <v>548</v>
      </c>
      <c r="J408" s="311" t="s">
        <v>549</v>
      </c>
      <c r="K408" s="21" t="s">
        <v>98</v>
      </c>
      <c r="L408" s="22" t="s">
        <v>334</v>
      </c>
      <c r="M408" s="105" t="s">
        <v>288</v>
      </c>
      <c r="N408" s="249" t="str">
        <f>IF(OR(M408="大",M409="大",M410="大",M411="大",M408="不明",M409="不明",M410="不明",M411="不明"),"大",IF(OR(M408="中",M409="中",M410="中",M411="中"),"中",IF(OR(M408="小",M409="小",M410="小",M411="小"),"小","無")))</f>
        <v>小</v>
      </c>
    </row>
    <row r="409" spans="1:14">
      <c r="A409" s="97"/>
      <c r="B409" s="54"/>
      <c r="C409" s="303"/>
      <c r="D409" s="303"/>
      <c r="E409" s="303"/>
      <c r="F409" s="251"/>
      <c r="G409" s="303"/>
      <c r="H409" s="254"/>
      <c r="I409" s="254"/>
      <c r="J409" s="254"/>
      <c r="K409" s="21" t="s">
        <v>99</v>
      </c>
      <c r="L409" s="21" t="s">
        <v>550</v>
      </c>
      <c r="M409" s="105" t="s">
        <v>314</v>
      </c>
      <c r="N409" s="249"/>
    </row>
    <row r="410" spans="1:14">
      <c r="A410" s="97"/>
      <c r="B410" s="54"/>
      <c r="C410" s="303"/>
      <c r="D410" s="303"/>
      <c r="E410" s="303"/>
      <c r="F410" s="251"/>
      <c r="G410" s="303"/>
      <c r="H410" s="254"/>
      <c r="I410" s="254"/>
      <c r="J410" s="254"/>
      <c r="K410" s="21" t="s">
        <v>100</v>
      </c>
      <c r="L410" s="21" t="s">
        <v>334</v>
      </c>
      <c r="M410" s="105" t="s">
        <v>288</v>
      </c>
      <c r="N410" s="249"/>
    </row>
    <row r="411" spans="1:14">
      <c r="A411" s="97"/>
      <c r="B411" s="54"/>
      <c r="C411" s="303"/>
      <c r="D411" s="303"/>
      <c r="E411" s="303"/>
      <c r="F411" s="251"/>
      <c r="G411" s="303"/>
      <c r="H411" s="255"/>
      <c r="I411" s="255"/>
      <c r="J411" s="255"/>
      <c r="K411" s="21" t="s">
        <v>101</v>
      </c>
      <c r="L411" s="21" t="s">
        <v>334</v>
      </c>
      <c r="M411" s="105" t="s">
        <v>288</v>
      </c>
      <c r="N411" s="249"/>
    </row>
    <row r="412" spans="1:14" ht="18.75" customHeight="1">
      <c r="A412" s="97"/>
      <c r="B412" s="54"/>
      <c r="C412" s="302" t="s">
        <v>162</v>
      </c>
      <c r="D412" s="302" t="s">
        <v>163</v>
      </c>
      <c r="E412" s="302" t="s">
        <v>164</v>
      </c>
      <c r="F412" s="250" t="s">
        <v>547</v>
      </c>
      <c r="G412" s="302" t="s">
        <v>165</v>
      </c>
      <c r="H412" s="250" t="s">
        <v>938</v>
      </c>
      <c r="I412" s="250" t="s">
        <v>548</v>
      </c>
      <c r="J412" s="311" t="s">
        <v>549</v>
      </c>
      <c r="K412" s="21" t="s">
        <v>98</v>
      </c>
      <c r="L412" s="22" t="s">
        <v>334</v>
      </c>
      <c r="M412" s="105" t="s">
        <v>288</v>
      </c>
      <c r="N412" s="249" t="str">
        <f>IF(OR(M412="大",M413="大",M414="大",M415="大",M412="不明",M413="不明",M414="不明",M415="不明"),"大",IF(OR(M412="中",M413="中",M414="中",M415="中"),"中",IF(OR(M412="小",M413="小",M414="小",M415="小"),"小","無")))</f>
        <v>小</v>
      </c>
    </row>
    <row r="413" spans="1:14">
      <c r="A413" s="97"/>
      <c r="B413" s="54"/>
      <c r="C413" s="303"/>
      <c r="D413" s="303"/>
      <c r="E413" s="303"/>
      <c r="F413" s="251"/>
      <c r="G413" s="303"/>
      <c r="H413" s="254"/>
      <c r="I413" s="254"/>
      <c r="J413" s="254"/>
      <c r="K413" s="21" t="s">
        <v>99</v>
      </c>
      <c r="L413" s="21" t="s">
        <v>550</v>
      </c>
      <c r="M413" s="105" t="s">
        <v>314</v>
      </c>
      <c r="N413" s="249"/>
    </row>
    <row r="414" spans="1:14">
      <c r="A414" s="97"/>
      <c r="B414" s="54"/>
      <c r="C414" s="303"/>
      <c r="D414" s="303"/>
      <c r="E414" s="303"/>
      <c r="F414" s="251"/>
      <c r="G414" s="303"/>
      <c r="H414" s="254"/>
      <c r="I414" s="254"/>
      <c r="J414" s="254"/>
      <c r="K414" s="21" t="s">
        <v>100</v>
      </c>
      <c r="L414" s="21" t="s">
        <v>334</v>
      </c>
      <c r="M414" s="105" t="s">
        <v>288</v>
      </c>
      <c r="N414" s="249"/>
    </row>
    <row r="415" spans="1:14">
      <c r="A415" s="97"/>
      <c r="B415" s="54"/>
      <c r="C415" s="303"/>
      <c r="D415" s="303"/>
      <c r="E415" s="303"/>
      <c r="F415" s="251"/>
      <c r="G415" s="303"/>
      <c r="H415" s="255"/>
      <c r="I415" s="255"/>
      <c r="J415" s="255"/>
      <c r="K415" s="21" t="s">
        <v>101</v>
      </c>
      <c r="L415" s="21" t="s">
        <v>334</v>
      </c>
      <c r="M415" s="105" t="s">
        <v>288</v>
      </c>
      <c r="N415" s="249"/>
    </row>
    <row r="416" spans="1:14" ht="18.75" customHeight="1">
      <c r="A416" s="97"/>
      <c r="B416" s="54"/>
      <c r="C416" s="302" t="s">
        <v>162</v>
      </c>
      <c r="D416" s="302" t="s">
        <v>163</v>
      </c>
      <c r="E416" s="302" t="s">
        <v>164</v>
      </c>
      <c r="F416" s="250" t="s">
        <v>547</v>
      </c>
      <c r="G416" s="302" t="s">
        <v>165</v>
      </c>
      <c r="H416" s="250" t="s">
        <v>938</v>
      </c>
      <c r="I416" s="250" t="s">
        <v>548</v>
      </c>
      <c r="J416" s="311" t="s">
        <v>549</v>
      </c>
      <c r="K416" s="21" t="s">
        <v>98</v>
      </c>
      <c r="L416" s="22" t="s">
        <v>334</v>
      </c>
      <c r="M416" s="105" t="s">
        <v>288</v>
      </c>
      <c r="N416" s="249" t="str">
        <f>IF(OR(M416="大",M417="大",M418="大",M419="大",M416="不明",M417="不明",M418="不明",M419="不明"),"大",IF(OR(M416="中",M417="中",M418="中",M419="中"),"中",IF(OR(M416="小",M417="小",M418="小",M419="小"),"小","無")))</f>
        <v>小</v>
      </c>
    </row>
    <row r="417" spans="1:14">
      <c r="A417" s="97"/>
      <c r="B417" s="54"/>
      <c r="C417" s="303"/>
      <c r="D417" s="303"/>
      <c r="E417" s="303"/>
      <c r="F417" s="251"/>
      <c r="G417" s="303"/>
      <c r="H417" s="254"/>
      <c r="I417" s="254"/>
      <c r="J417" s="254"/>
      <c r="K417" s="21" t="s">
        <v>99</v>
      </c>
      <c r="L417" s="21" t="s">
        <v>550</v>
      </c>
      <c r="M417" s="105" t="s">
        <v>314</v>
      </c>
      <c r="N417" s="249"/>
    </row>
    <row r="418" spans="1:14">
      <c r="A418" s="97"/>
      <c r="B418" s="54"/>
      <c r="C418" s="303"/>
      <c r="D418" s="303"/>
      <c r="E418" s="303"/>
      <c r="F418" s="251"/>
      <c r="G418" s="303"/>
      <c r="H418" s="254"/>
      <c r="I418" s="254"/>
      <c r="J418" s="254"/>
      <c r="K418" s="21" t="s">
        <v>100</v>
      </c>
      <c r="L418" s="21" t="s">
        <v>334</v>
      </c>
      <c r="M418" s="105" t="s">
        <v>288</v>
      </c>
      <c r="N418" s="249"/>
    </row>
    <row r="419" spans="1:14">
      <c r="A419" s="97"/>
      <c r="B419" s="54"/>
      <c r="C419" s="303"/>
      <c r="D419" s="303"/>
      <c r="E419" s="303"/>
      <c r="F419" s="251"/>
      <c r="G419" s="303"/>
      <c r="H419" s="255"/>
      <c r="I419" s="255"/>
      <c r="J419" s="255"/>
      <c r="K419" s="21" t="s">
        <v>101</v>
      </c>
      <c r="L419" s="21" t="s">
        <v>334</v>
      </c>
      <c r="M419" s="105" t="s">
        <v>288</v>
      </c>
      <c r="N419" s="249"/>
    </row>
    <row r="420" spans="1:14" ht="18.75" customHeight="1">
      <c r="A420" s="97"/>
      <c r="B420" s="54"/>
      <c r="C420" s="302" t="s">
        <v>162</v>
      </c>
      <c r="D420" s="302" t="s">
        <v>163</v>
      </c>
      <c r="E420" s="302" t="s">
        <v>164</v>
      </c>
      <c r="F420" s="250" t="s">
        <v>547</v>
      </c>
      <c r="G420" s="302" t="s">
        <v>165</v>
      </c>
      <c r="H420" s="250" t="s">
        <v>939</v>
      </c>
      <c r="I420" s="250" t="s">
        <v>548</v>
      </c>
      <c r="J420" s="311" t="s">
        <v>551</v>
      </c>
      <c r="K420" s="21" t="s">
        <v>98</v>
      </c>
      <c r="L420" s="88" t="s">
        <v>334</v>
      </c>
      <c r="M420" s="105" t="s">
        <v>288</v>
      </c>
      <c r="N420" s="249" t="str">
        <f>IF(OR(M420="大",M421="大",M422="大",M423="大",M420="不明",M421="不明",M422="不明",M423="不明"),"大",IF(OR(M420="中",M421="中",M422="中",M423="中"),"中",IF(OR(M420="小",M421="小",M422="小",M423="小"),"小","無")))</f>
        <v>小</v>
      </c>
    </row>
    <row r="421" spans="1:14">
      <c r="A421" s="97"/>
      <c r="B421" s="54"/>
      <c r="C421" s="303"/>
      <c r="D421" s="303"/>
      <c r="E421" s="303"/>
      <c r="F421" s="251"/>
      <c r="G421" s="303"/>
      <c r="H421" s="254"/>
      <c r="I421" s="254"/>
      <c r="J421" s="254"/>
      <c r="K421" s="21" t="s">
        <v>99</v>
      </c>
      <c r="L421" s="21" t="s">
        <v>552</v>
      </c>
      <c r="M421" s="105" t="s">
        <v>314</v>
      </c>
      <c r="N421" s="249"/>
    </row>
    <row r="422" spans="1:14">
      <c r="A422" s="97"/>
      <c r="B422" s="54"/>
      <c r="C422" s="303"/>
      <c r="D422" s="303"/>
      <c r="E422" s="303"/>
      <c r="F422" s="251"/>
      <c r="G422" s="303"/>
      <c r="H422" s="254"/>
      <c r="I422" s="254"/>
      <c r="J422" s="254"/>
      <c r="K422" s="21" t="s">
        <v>100</v>
      </c>
      <c r="L422" s="21" t="s">
        <v>553</v>
      </c>
      <c r="M422" s="105" t="s">
        <v>314</v>
      </c>
      <c r="N422" s="249"/>
    </row>
    <row r="423" spans="1:14">
      <c r="A423" s="97"/>
      <c r="B423" s="54"/>
      <c r="C423" s="303"/>
      <c r="D423" s="303"/>
      <c r="E423" s="303"/>
      <c r="F423" s="251"/>
      <c r="G423" s="303"/>
      <c r="H423" s="255"/>
      <c r="I423" s="255"/>
      <c r="J423" s="255"/>
      <c r="K423" s="21" t="s">
        <v>101</v>
      </c>
      <c r="L423" s="21" t="s">
        <v>334</v>
      </c>
      <c r="M423" s="105" t="s">
        <v>288</v>
      </c>
      <c r="N423" s="249"/>
    </row>
    <row r="424" spans="1:14" ht="18.75" customHeight="1">
      <c r="A424" s="97"/>
      <c r="B424" s="54"/>
      <c r="C424" s="302" t="s">
        <v>162</v>
      </c>
      <c r="D424" s="302" t="s">
        <v>163</v>
      </c>
      <c r="E424" s="302" t="s">
        <v>164</v>
      </c>
      <c r="F424" s="250" t="s">
        <v>547</v>
      </c>
      <c r="G424" s="302" t="s">
        <v>165</v>
      </c>
      <c r="H424" s="250" t="s">
        <v>940</v>
      </c>
      <c r="I424" s="250" t="s">
        <v>548</v>
      </c>
      <c r="J424" s="311" t="s">
        <v>551</v>
      </c>
      <c r="K424" s="21" t="s">
        <v>98</v>
      </c>
      <c r="L424" s="88" t="s">
        <v>334</v>
      </c>
      <c r="M424" s="105" t="s">
        <v>288</v>
      </c>
      <c r="N424" s="249" t="str">
        <f>IF(OR(M424="大",M425="大",M426="大",M427="大",M424="不明",M425="不明",M426="不明",M427="不明"),"大",IF(OR(M424="中",M425="中",M426="中",M427="中"),"中",IF(OR(M424="小",M425="小",M426="小",M427="小"),"小","無")))</f>
        <v>中</v>
      </c>
    </row>
    <row r="425" spans="1:14" ht="31.5">
      <c r="A425" s="97"/>
      <c r="B425" s="54"/>
      <c r="C425" s="303"/>
      <c r="D425" s="303"/>
      <c r="E425" s="303"/>
      <c r="F425" s="251"/>
      <c r="G425" s="303"/>
      <c r="H425" s="254"/>
      <c r="I425" s="254"/>
      <c r="J425" s="254"/>
      <c r="K425" s="21" t="s">
        <v>99</v>
      </c>
      <c r="L425" s="21" t="s">
        <v>554</v>
      </c>
      <c r="M425" s="105" t="s">
        <v>291</v>
      </c>
      <c r="N425" s="249"/>
    </row>
    <row r="426" spans="1:14">
      <c r="A426" s="97"/>
      <c r="B426" s="54"/>
      <c r="C426" s="303"/>
      <c r="D426" s="303"/>
      <c r="E426" s="303"/>
      <c r="F426" s="251"/>
      <c r="G426" s="303"/>
      <c r="H426" s="254"/>
      <c r="I426" s="254"/>
      <c r="J426" s="254"/>
      <c r="K426" s="21" t="s">
        <v>100</v>
      </c>
      <c r="L426" s="21" t="s">
        <v>555</v>
      </c>
      <c r="M426" s="105" t="s">
        <v>314</v>
      </c>
      <c r="N426" s="249"/>
    </row>
    <row r="427" spans="1:14">
      <c r="A427" s="97"/>
      <c r="B427" s="54"/>
      <c r="C427" s="303"/>
      <c r="D427" s="303"/>
      <c r="E427" s="303"/>
      <c r="F427" s="251"/>
      <c r="G427" s="303"/>
      <c r="H427" s="255"/>
      <c r="I427" s="255"/>
      <c r="J427" s="255"/>
      <c r="K427" s="21" t="s">
        <v>101</v>
      </c>
      <c r="L427" s="21" t="s">
        <v>334</v>
      </c>
      <c r="M427" s="105" t="s">
        <v>288</v>
      </c>
      <c r="N427" s="249"/>
    </row>
    <row r="428" spans="1:14" ht="18.75" customHeight="1">
      <c r="A428" s="97"/>
      <c r="B428" s="54"/>
      <c r="C428" s="302" t="s">
        <v>162</v>
      </c>
      <c r="D428" s="302" t="s">
        <v>163</v>
      </c>
      <c r="E428" s="302" t="s">
        <v>164</v>
      </c>
      <c r="F428" s="250" t="s">
        <v>547</v>
      </c>
      <c r="G428" s="302" t="s">
        <v>165</v>
      </c>
      <c r="H428" s="250" t="s">
        <v>556</v>
      </c>
      <c r="I428" s="250" t="s">
        <v>548</v>
      </c>
      <c r="J428" s="311" t="s">
        <v>557</v>
      </c>
      <c r="K428" s="21" t="s">
        <v>98</v>
      </c>
      <c r="L428" s="22" t="s">
        <v>334</v>
      </c>
      <c r="M428" s="105" t="s">
        <v>288</v>
      </c>
      <c r="N428" s="249" t="str">
        <f>IF(OR(M428="大",M429="大",M430="大",M431="大",M428="不明",M429="不明",M430="不明",M431="不明"),"大",IF(OR(M428="中",M429="中",M430="中",M431="中"),"中",IF(OR(M428="小",M429="小",M430="小",M431="小"),"小","無")))</f>
        <v>小</v>
      </c>
    </row>
    <row r="429" spans="1:14">
      <c r="A429" s="97"/>
      <c r="B429" s="54"/>
      <c r="C429" s="303"/>
      <c r="D429" s="303"/>
      <c r="E429" s="303"/>
      <c r="F429" s="251"/>
      <c r="G429" s="303"/>
      <c r="H429" s="254"/>
      <c r="I429" s="254"/>
      <c r="J429" s="254"/>
      <c r="K429" s="21" t="s">
        <v>99</v>
      </c>
      <c r="L429" s="21" t="s">
        <v>558</v>
      </c>
      <c r="M429" s="105" t="s">
        <v>314</v>
      </c>
      <c r="N429" s="249"/>
    </row>
    <row r="430" spans="1:14">
      <c r="A430" s="97"/>
      <c r="B430" s="54"/>
      <c r="C430" s="303"/>
      <c r="D430" s="303"/>
      <c r="E430" s="303"/>
      <c r="F430" s="251"/>
      <c r="G430" s="303"/>
      <c r="H430" s="254"/>
      <c r="I430" s="254"/>
      <c r="J430" s="254"/>
      <c r="K430" s="21" t="s">
        <v>100</v>
      </c>
      <c r="L430" s="21" t="s">
        <v>559</v>
      </c>
      <c r="M430" s="105" t="s">
        <v>314</v>
      </c>
      <c r="N430" s="249"/>
    </row>
    <row r="431" spans="1:14">
      <c r="A431" s="97"/>
      <c r="B431" s="54"/>
      <c r="C431" s="303"/>
      <c r="D431" s="303"/>
      <c r="E431" s="303"/>
      <c r="F431" s="251"/>
      <c r="G431" s="303"/>
      <c r="H431" s="255"/>
      <c r="I431" s="255"/>
      <c r="J431" s="255"/>
      <c r="K431" s="21" t="s">
        <v>101</v>
      </c>
      <c r="L431" s="21" t="s">
        <v>528</v>
      </c>
      <c r="M431" s="105" t="s">
        <v>288</v>
      </c>
      <c r="N431" s="249"/>
    </row>
    <row r="432" spans="1:14" ht="18.75" customHeight="1">
      <c r="A432" s="97"/>
      <c r="B432" s="54"/>
      <c r="C432" s="302" t="s">
        <v>162</v>
      </c>
      <c r="D432" s="302" t="s">
        <v>163</v>
      </c>
      <c r="E432" s="302" t="s">
        <v>164</v>
      </c>
      <c r="F432" s="250" t="s">
        <v>547</v>
      </c>
      <c r="G432" s="302" t="s">
        <v>165</v>
      </c>
      <c r="H432" s="250" t="s">
        <v>927</v>
      </c>
      <c r="I432" s="250" t="s">
        <v>548</v>
      </c>
      <c r="J432" s="311" t="s">
        <v>560</v>
      </c>
      <c r="K432" s="21" t="s">
        <v>98</v>
      </c>
      <c r="L432" s="22" t="s">
        <v>334</v>
      </c>
      <c r="M432" s="105" t="s">
        <v>288</v>
      </c>
      <c r="N432" s="249" t="str">
        <f>IF(OR(M432="大",M433="大",M434="大",M435="大",M432="不明",M433="不明",M434="不明",M435="不明"),"大",IF(OR(M432="中",M433="中",M434="中",M435="中"),"中",IF(OR(M432="小",M433="小",M434="小",M435="小"),"小","無")))</f>
        <v>中</v>
      </c>
    </row>
    <row r="433" spans="1:14">
      <c r="A433" s="97"/>
      <c r="B433" s="54"/>
      <c r="C433" s="303"/>
      <c r="D433" s="303"/>
      <c r="E433" s="303"/>
      <c r="F433" s="251"/>
      <c r="G433" s="303"/>
      <c r="H433" s="254"/>
      <c r="I433" s="254"/>
      <c r="J433" s="254"/>
      <c r="K433" s="21" t="s">
        <v>99</v>
      </c>
      <c r="L433" s="21" t="s">
        <v>561</v>
      </c>
      <c r="M433" s="105" t="s">
        <v>291</v>
      </c>
      <c r="N433" s="249"/>
    </row>
    <row r="434" spans="1:14">
      <c r="A434" s="97"/>
      <c r="B434" s="54"/>
      <c r="C434" s="303"/>
      <c r="D434" s="303"/>
      <c r="E434" s="303"/>
      <c r="F434" s="251"/>
      <c r="G434" s="303"/>
      <c r="H434" s="254"/>
      <c r="I434" s="254"/>
      <c r="J434" s="254"/>
      <c r="K434" s="21" t="s">
        <v>100</v>
      </c>
      <c r="L434" s="21" t="s">
        <v>559</v>
      </c>
      <c r="M434" s="105" t="s">
        <v>314</v>
      </c>
      <c r="N434" s="249"/>
    </row>
    <row r="435" spans="1:14">
      <c r="A435" s="97"/>
      <c r="B435" s="54"/>
      <c r="C435" s="303"/>
      <c r="D435" s="303"/>
      <c r="E435" s="303"/>
      <c r="F435" s="251"/>
      <c r="G435" s="303"/>
      <c r="H435" s="255"/>
      <c r="I435" s="255"/>
      <c r="J435" s="255"/>
      <c r="K435" s="21" t="s">
        <v>101</v>
      </c>
      <c r="L435" s="21" t="s">
        <v>334</v>
      </c>
      <c r="M435" s="105" t="s">
        <v>288</v>
      </c>
      <c r="N435" s="249"/>
    </row>
    <row r="436" spans="1:14">
      <c r="A436" s="97"/>
      <c r="B436" s="54"/>
      <c r="C436" s="302"/>
      <c r="D436" s="302"/>
      <c r="E436" s="302"/>
      <c r="F436" s="250"/>
      <c r="G436" s="302"/>
      <c r="H436" s="250"/>
      <c r="I436" s="250"/>
      <c r="J436" s="311"/>
      <c r="K436" s="21" t="s">
        <v>98</v>
      </c>
      <c r="L436" s="22"/>
      <c r="M436" s="105"/>
      <c r="N436" s="249" t="str">
        <f>IF(OR(M436="大",M437="大",M438="大",M439="大",M436="不明",M437="不明",M438="不明",M439="不明"),"大",IF(OR(M436="中",M437="中",M438="中",M439="中"),"中",IF(OR(M436="小",M437="小",M438="小",M439="小"),"小","無")))</f>
        <v>無</v>
      </c>
    </row>
    <row r="437" spans="1:14">
      <c r="A437" s="97"/>
      <c r="B437" s="54"/>
      <c r="C437" s="303"/>
      <c r="D437" s="303"/>
      <c r="E437" s="303"/>
      <c r="F437" s="251"/>
      <c r="G437" s="303"/>
      <c r="H437" s="254"/>
      <c r="I437" s="254"/>
      <c r="J437" s="254"/>
      <c r="K437" s="21" t="s">
        <v>99</v>
      </c>
      <c r="L437" s="21"/>
      <c r="M437" s="105"/>
      <c r="N437" s="249"/>
    </row>
    <row r="438" spans="1:14">
      <c r="A438" s="97"/>
      <c r="B438" s="54"/>
      <c r="C438" s="303"/>
      <c r="D438" s="303"/>
      <c r="E438" s="303"/>
      <c r="F438" s="251"/>
      <c r="G438" s="303"/>
      <c r="H438" s="254"/>
      <c r="I438" s="254"/>
      <c r="J438" s="254"/>
      <c r="K438" s="21" t="s">
        <v>100</v>
      </c>
      <c r="L438" s="21"/>
      <c r="M438" s="105"/>
      <c r="N438" s="249"/>
    </row>
    <row r="439" spans="1:14">
      <c r="A439" s="97"/>
      <c r="B439" s="54"/>
      <c r="C439" s="304"/>
      <c r="D439" s="304"/>
      <c r="E439" s="304"/>
      <c r="F439" s="252"/>
      <c r="G439" s="304"/>
      <c r="H439" s="255"/>
      <c r="I439" s="255"/>
      <c r="J439" s="255"/>
      <c r="K439" s="21" t="s">
        <v>101</v>
      </c>
      <c r="L439" s="21"/>
      <c r="M439" s="105"/>
      <c r="N439" s="249"/>
    </row>
    <row r="440" spans="1:14">
      <c r="A440" s="97"/>
    </row>
    <row r="441" spans="1:14">
      <c r="A441" s="97"/>
      <c r="M441" s="115" t="s">
        <v>102</v>
      </c>
      <c r="N441" s="106" t="str">
        <f>IF(OR(N408="大",N412="大",N416="大",N420="大",N424="大",N428="大",N432="大",N436="大"),"大",IF(OR(N408="中",N412="中",N416="中",N420="中",N424="中",N428="中",N432="中",N436="中"),"中",IF(OR(N408="小",N412="小",N416="小",N420="小",N424="小",N428="小",N432="小",N436="小"),"小","無")))</f>
        <v>中</v>
      </c>
    </row>
    <row r="442" spans="1:14">
      <c r="A442" s="97"/>
      <c r="B442" s="42"/>
      <c r="C442" s="54" t="s">
        <v>20</v>
      </c>
      <c r="D442" s="42"/>
    </row>
    <row r="443" spans="1:14">
      <c r="A443" s="97"/>
      <c r="B443" s="54"/>
    </row>
    <row r="444" spans="1:14" ht="31.5">
      <c r="A444" s="97"/>
      <c r="B444" s="54"/>
      <c r="C444" s="19" t="s">
        <v>84</v>
      </c>
      <c r="D444" s="19" t="s">
        <v>85</v>
      </c>
      <c r="E444" s="19" t="s">
        <v>121</v>
      </c>
      <c r="F444" s="19" t="s">
        <v>87</v>
      </c>
      <c r="G444" s="19" t="s">
        <v>122</v>
      </c>
      <c r="H444" s="23" t="s">
        <v>277</v>
      </c>
      <c r="I444" s="19" t="s">
        <v>90</v>
      </c>
      <c r="J444" s="61" t="s">
        <v>161</v>
      </c>
      <c r="K444" s="379" t="s">
        <v>92</v>
      </c>
      <c r="L444" s="380"/>
      <c r="M444" s="98" t="s">
        <v>93</v>
      </c>
      <c r="N444" s="19" t="s">
        <v>94</v>
      </c>
    </row>
    <row r="445" spans="1:14" ht="18.75" customHeight="1">
      <c r="A445" s="97"/>
      <c r="B445" s="54"/>
      <c r="C445" s="262" t="s">
        <v>162</v>
      </c>
      <c r="D445" s="262" t="s">
        <v>163</v>
      </c>
      <c r="E445" s="265" t="s">
        <v>164</v>
      </c>
      <c r="F445" s="250" t="s">
        <v>547</v>
      </c>
      <c r="G445" s="262" t="s">
        <v>168</v>
      </c>
      <c r="H445" s="250" t="s">
        <v>940</v>
      </c>
      <c r="I445" s="262" t="s">
        <v>169</v>
      </c>
      <c r="J445" s="376"/>
      <c r="K445" s="21" t="s">
        <v>170</v>
      </c>
      <c r="L445" s="21" t="s">
        <v>334</v>
      </c>
      <c r="M445" s="105" t="s">
        <v>288</v>
      </c>
      <c r="N445" s="249" t="str">
        <f>IF(OR(M445="大",M446="大",M447="大",M448="大",M445="不明",M446="不明",M447="不明",M448="不明"),"大",IF(OR(M445="中",M446="中",M447="中",M448="中"),"中",IF(OR(M445="小",M446="小",M447="小",M448="小"),"小","無")))</f>
        <v>中</v>
      </c>
    </row>
    <row r="446" spans="1:14">
      <c r="A446" s="97"/>
      <c r="B446" s="54"/>
      <c r="C446" s="263"/>
      <c r="D446" s="263"/>
      <c r="E446" s="266"/>
      <c r="F446" s="251"/>
      <c r="G446" s="263"/>
      <c r="H446" s="251"/>
      <c r="I446" s="263"/>
      <c r="J446" s="377"/>
      <c r="K446" s="21" t="s">
        <v>171</v>
      </c>
      <c r="L446" s="21" t="s">
        <v>334</v>
      </c>
      <c r="M446" s="105" t="s">
        <v>288</v>
      </c>
      <c r="N446" s="249"/>
    </row>
    <row r="447" spans="1:14">
      <c r="A447" s="97"/>
      <c r="B447" s="54"/>
      <c r="C447" s="263"/>
      <c r="D447" s="263"/>
      <c r="E447" s="266"/>
      <c r="F447" s="251"/>
      <c r="G447" s="263"/>
      <c r="H447" s="251"/>
      <c r="I447" s="263"/>
      <c r="J447" s="377"/>
      <c r="K447" s="21" t="s">
        <v>111</v>
      </c>
      <c r="L447" s="21" t="s">
        <v>562</v>
      </c>
      <c r="M447" s="105" t="s">
        <v>291</v>
      </c>
      <c r="N447" s="249"/>
    </row>
    <row r="448" spans="1:14">
      <c r="A448" s="97"/>
      <c r="B448" s="54"/>
      <c r="C448" s="255"/>
      <c r="D448" s="255"/>
      <c r="E448" s="267"/>
      <c r="F448" s="251"/>
      <c r="G448" s="255"/>
      <c r="H448" s="255"/>
      <c r="I448" s="255"/>
      <c r="J448" s="378"/>
      <c r="K448" s="21" t="s">
        <v>172</v>
      </c>
      <c r="L448" s="21" t="s">
        <v>334</v>
      </c>
      <c r="M448" s="105" t="s">
        <v>288</v>
      </c>
      <c r="N448" s="249"/>
    </row>
    <row r="449" spans="1:14" ht="18.75" customHeight="1">
      <c r="A449" s="97"/>
      <c r="B449" s="54"/>
      <c r="C449" s="262" t="s">
        <v>162</v>
      </c>
      <c r="D449" s="262" t="s">
        <v>163</v>
      </c>
      <c r="E449" s="265" t="s">
        <v>164</v>
      </c>
      <c r="F449" s="250" t="s">
        <v>547</v>
      </c>
      <c r="G449" s="262" t="s">
        <v>168</v>
      </c>
      <c r="H449" s="250" t="s">
        <v>556</v>
      </c>
      <c r="I449" s="262" t="s">
        <v>169</v>
      </c>
      <c r="J449" s="376"/>
      <c r="K449" s="21" t="s">
        <v>170</v>
      </c>
      <c r="L449" s="21" t="s">
        <v>334</v>
      </c>
      <c r="M449" s="105" t="s">
        <v>288</v>
      </c>
      <c r="N449" s="249" t="str">
        <f>IF(OR(M449="大",M450="大",M451="大",M452="大",M449="不明",M450="不明",M451="不明",M452="不明"),"大",IF(OR(M449="中",M450="中",M451="中",M452="中"),"中",IF(OR(M449="小",M450="小",M451="小",M452="小"),"小","無")))</f>
        <v>小</v>
      </c>
    </row>
    <row r="450" spans="1:14">
      <c r="A450" s="97"/>
      <c r="B450" s="54"/>
      <c r="C450" s="263"/>
      <c r="D450" s="263"/>
      <c r="E450" s="266"/>
      <c r="F450" s="251"/>
      <c r="G450" s="263"/>
      <c r="H450" s="254"/>
      <c r="I450" s="263"/>
      <c r="J450" s="377"/>
      <c r="K450" s="21" t="s">
        <v>171</v>
      </c>
      <c r="L450" s="21" t="s">
        <v>334</v>
      </c>
      <c r="M450" s="105" t="s">
        <v>288</v>
      </c>
      <c r="N450" s="249"/>
    </row>
    <row r="451" spans="1:14">
      <c r="A451" s="97"/>
      <c r="B451" s="54"/>
      <c r="C451" s="263"/>
      <c r="D451" s="263"/>
      <c r="E451" s="266"/>
      <c r="F451" s="251"/>
      <c r="G451" s="263"/>
      <c r="H451" s="254"/>
      <c r="I451" s="263"/>
      <c r="J451" s="377"/>
      <c r="K451" s="21" t="s">
        <v>111</v>
      </c>
      <c r="L451" s="21" t="s">
        <v>559</v>
      </c>
      <c r="M451" s="105" t="s">
        <v>314</v>
      </c>
      <c r="N451" s="249"/>
    </row>
    <row r="452" spans="1:14">
      <c r="A452" s="97"/>
      <c r="B452" s="54"/>
      <c r="C452" s="255"/>
      <c r="D452" s="255"/>
      <c r="E452" s="267"/>
      <c r="F452" s="251"/>
      <c r="G452" s="255"/>
      <c r="H452" s="255"/>
      <c r="I452" s="255"/>
      <c r="J452" s="378"/>
      <c r="K452" s="21" t="s">
        <v>172</v>
      </c>
      <c r="L452" s="21" t="s">
        <v>334</v>
      </c>
      <c r="M452" s="105" t="s">
        <v>288</v>
      </c>
      <c r="N452" s="249"/>
    </row>
    <row r="453" spans="1:14" ht="18.75" customHeight="1">
      <c r="A453" s="97"/>
      <c r="B453" s="54"/>
      <c r="C453" s="262" t="s">
        <v>162</v>
      </c>
      <c r="D453" s="262" t="s">
        <v>163</v>
      </c>
      <c r="E453" s="265" t="s">
        <v>164</v>
      </c>
      <c r="F453" s="250" t="s">
        <v>547</v>
      </c>
      <c r="G453" s="262" t="s">
        <v>168</v>
      </c>
      <c r="H453" s="250" t="s">
        <v>939</v>
      </c>
      <c r="I453" s="262" t="s">
        <v>169</v>
      </c>
      <c r="J453" s="381"/>
      <c r="K453" s="21" t="s">
        <v>170</v>
      </c>
      <c r="L453" s="21" t="s">
        <v>334</v>
      </c>
      <c r="M453" s="105" t="s">
        <v>288</v>
      </c>
      <c r="N453" s="249" t="str">
        <f>IF(OR(M453="大",M454="大",M455="大",M456="大",M453="不明",M454="不明",M455="不明",M456="不明"),"大",IF(OR(M453="中",M454="中",M455="中",M456="中"),"中",IF(OR(M453="小",M454="小",M455="小",M456="小"),"小","無")))</f>
        <v>小</v>
      </c>
    </row>
    <row r="454" spans="1:14">
      <c r="A454" s="97"/>
      <c r="B454" s="54"/>
      <c r="C454" s="263"/>
      <c r="D454" s="263"/>
      <c r="E454" s="266"/>
      <c r="F454" s="251"/>
      <c r="G454" s="263"/>
      <c r="H454" s="251"/>
      <c r="I454" s="263"/>
      <c r="J454" s="377"/>
      <c r="K454" s="21" t="s">
        <v>171</v>
      </c>
      <c r="L454" s="21" t="s">
        <v>334</v>
      </c>
      <c r="M454" s="105" t="s">
        <v>288</v>
      </c>
      <c r="N454" s="249"/>
    </row>
    <row r="455" spans="1:14">
      <c r="A455" s="97"/>
      <c r="B455" s="54"/>
      <c r="C455" s="263"/>
      <c r="D455" s="263"/>
      <c r="E455" s="266"/>
      <c r="F455" s="251"/>
      <c r="G455" s="263"/>
      <c r="H455" s="251"/>
      <c r="I455" s="263"/>
      <c r="J455" s="377"/>
      <c r="K455" s="21" t="s">
        <v>111</v>
      </c>
      <c r="L455" s="21" t="s">
        <v>559</v>
      </c>
      <c r="M455" s="105" t="s">
        <v>314</v>
      </c>
      <c r="N455" s="249"/>
    </row>
    <row r="456" spans="1:14">
      <c r="A456" s="97"/>
      <c r="B456" s="54"/>
      <c r="C456" s="255"/>
      <c r="D456" s="255"/>
      <c r="E456" s="267"/>
      <c r="F456" s="251"/>
      <c r="G456" s="255"/>
      <c r="H456" s="255"/>
      <c r="I456" s="255"/>
      <c r="J456" s="378"/>
      <c r="K456" s="21" t="s">
        <v>172</v>
      </c>
      <c r="L456" s="21" t="s">
        <v>334</v>
      </c>
      <c r="M456" s="105" t="s">
        <v>288</v>
      </c>
      <c r="N456" s="249"/>
    </row>
    <row r="457" spans="1:14" ht="18.75" customHeight="1">
      <c r="A457" s="97"/>
      <c r="B457" s="54"/>
      <c r="C457" s="262" t="s">
        <v>162</v>
      </c>
      <c r="D457" s="262" t="s">
        <v>163</v>
      </c>
      <c r="E457" s="265" t="s">
        <v>164</v>
      </c>
      <c r="F457" s="250" t="s">
        <v>547</v>
      </c>
      <c r="G457" s="262" t="s">
        <v>168</v>
      </c>
      <c r="H457" s="250" t="s">
        <v>938</v>
      </c>
      <c r="I457" s="262" t="s">
        <v>169</v>
      </c>
      <c r="J457" s="376"/>
      <c r="K457" s="21" t="s">
        <v>170</v>
      </c>
      <c r="L457" s="21" t="s">
        <v>334</v>
      </c>
      <c r="M457" s="105" t="s">
        <v>288</v>
      </c>
      <c r="N457" s="249" t="str">
        <f>IF(OR(M457="大",M458="大",M459="大",M460="大",M457="不明",M458="不明",M459="不明",M460="不明"),"大",IF(OR(M457="中",M458="中",M459="中",M460="中"),"中",IF(OR(M457="小",M458="小",M459="小",M460="小"),"小","無")))</f>
        <v>無</v>
      </c>
    </row>
    <row r="458" spans="1:14">
      <c r="A458" s="97"/>
      <c r="B458" s="54"/>
      <c r="C458" s="263"/>
      <c r="D458" s="263"/>
      <c r="E458" s="266"/>
      <c r="F458" s="251"/>
      <c r="G458" s="263"/>
      <c r="H458" s="251"/>
      <c r="I458" s="263"/>
      <c r="J458" s="377"/>
      <c r="K458" s="21" t="s">
        <v>171</v>
      </c>
      <c r="L458" s="21" t="s">
        <v>334</v>
      </c>
      <c r="M458" s="105" t="s">
        <v>288</v>
      </c>
      <c r="N458" s="249"/>
    </row>
    <row r="459" spans="1:14">
      <c r="A459" s="97"/>
      <c r="B459" s="54"/>
      <c r="C459" s="263"/>
      <c r="D459" s="263"/>
      <c r="E459" s="266"/>
      <c r="F459" s="251"/>
      <c r="G459" s="263"/>
      <c r="H459" s="251"/>
      <c r="I459" s="263"/>
      <c r="J459" s="377"/>
      <c r="K459" s="21" t="s">
        <v>111</v>
      </c>
      <c r="L459" s="21" t="s">
        <v>334</v>
      </c>
      <c r="M459" s="105" t="s">
        <v>288</v>
      </c>
      <c r="N459" s="249"/>
    </row>
    <row r="460" spans="1:14">
      <c r="A460" s="97"/>
      <c r="B460" s="54"/>
      <c r="C460" s="255"/>
      <c r="D460" s="255"/>
      <c r="E460" s="267"/>
      <c r="F460" s="251"/>
      <c r="G460" s="255"/>
      <c r="H460" s="255"/>
      <c r="I460" s="255"/>
      <c r="J460" s="378"/>
      <c r="K460" s="21" t="s">
        <v>172</v>
      </c>
      <c r="L460" s="21" t="s">
        <v>334</v>
      </c>
      <c r="M460" s="105" t="s">
        <v>288</v>
      </c>
      <c r="N460" s="249"/>
    </row>
    <row r="461" spans="1:14" ht="18.75" customHeight="1">
      <c r="A461" s="97"/>
      <c r="B461" s="54"/>
      <c r="C461" s="262" t="s">
        <v>162</v>
      </c>
      <c r="D461" s="262" t="s">
        <v>163</v>
      </c>
      <c r="E461" s="265" t="s">
        <v>164</v>
      </c>
      <c r="F461" s="250" t="s">
        <v>547</v>
      </c>
      <c r="G461" s="262" t="s">
        <v>168</v>
      </c>
      <c r="H461" s="250" t="s">
        <v>938</v>
      </c>
      <c r="I461" s="262" t="s">
        <v>169</v>
      </c>
      <c r="J461" s="376"/>
      <c r="K461" s="21" t="s">
        <v>170</v>
      </c>
      <c r="L461" s="21" t="s">
        <v>334</v>
      </c>
      <c r="M461" s="105" t="s">
        <v>288</v>
      </c>
      <c r="N461" s="249" t="str">
        <f>IF(OR(M461="大",M462="大",M463="大",M464="大",M461="不明",M462="不明",M463="不明",M464="不明"),"大",IF(OR(M461="中",M462="中",M463="中",M464="中"),"中",IF(OR(M461="小",M462="小",M463="小",M464="小"),"小","無")))</f>
        <v>無</v>
      </c>
    </row>
    <row r="462" spans="1:14">
      <c r="A462" s="97"/>
      <c r="B462" s="54"/>
      <c r="C462" s="263"/>
      <c r="D462" s="263"/>
      <c r="E462" s="266"/>
      <c r="F462" s="251"/>
      <c r="G462" s="263"/>
      <c r="H462" s="251"/>
      <c r="I462" s="263"/>
      <c r="J462" s="377"/>
      <c r="K462" s="21" t="s">
        <v>171</v>
      </c>
      <c r="L462" s="21" t="s">
        <v>334</v>
      </c>
      <c r="M462" s="105" t="s">
        <v>288</v>
      </c>
      <c r="N462" s="249"/>
    </row>
    <row r="463" spans="1:14">
      <c r="A463" s="97"/>
      <c r="B463" s="54"/>
      <c r="C463" s="263"/>
      <c r="D463" s="263"/>
      <c r="E463" s="266"/>
      <c r="F463" s="251"/>
      <c r="G463" s="263"/>
      <c r="H463" s="251"/>
      <c r="I463" s="263"/>
      <c r="J463" s="377"/>
      <c r="K463" s="21" t="s">
        <v>111</v>
      </c>
      <c r="L463" s="21" t="s">
        <v>334</v>
      </c>
      <c r="M463" s="105" t="s">
        <v>288</v>
      </c>
      <c r="N463" s="249"/>
    </row>
    <row r="464" spans="1:14">
      <c r="A464" s="97"/>
      <c r="B464" s="54"/>
      <c r="C464" s="255"/>
      <c r="D464" s="255"/>
      <c r="E464" s="267"/>
      <c r="F464" s="251"/>
      <c r="G464" s="255"/>
      <c r="H464" s="255"/>
      <c r="I464" s="255"/>
      <c r="J464" s="378"/>
      <c r="K464" s="21" t="s">
        <v>172</v>
      </c>
      <c r="L464" s="21" t="s">
        <v>334</v>
      </c>
      <c r="M464" s="105" t="s">
        <v>288</v>
      </c>
      <c r="N464" s="249"/>
    </row>
    <row r="465" spans="1:14">
      <c r="A465" s="97"/>
      <c r="B465" s="54"/>
      <c r="C465" s="262"/>
      <c r="D465" s="262"/>
      <c r="E465" s="265"/>
      <c r="F465" s="250"/>
      <c r="G465" s="262"/>
      <c r="H465" s="250"/>
      <c r="I465" s="262"/>
      <c r="J465" s="376"/>
      <c r="K465" s="21" t="s">
        <v>170</v>
      </c>
      <c r="L465" s="21"/>
      <c r="M465" s="105"/>
      <c r="N465" s="249" t="str">
        <f>IF(OR(M465="大",M466="大",M467="大",M468="大",M465="不明",M466="不明",M467="不明",M468="不明"),"大",IF(OR(M465="中",M466="中",M467="中",M468="中"),"中",IF(OR(M465="小",M466="小",M467="小",M468="小"),"小","無")))</f>
        <v>無</v>
      </c>
    </row>
    <row r="466" spans="1:14">
      <c r="A466" s="97"/>
      <c r="B466" s="54"/>
      <c r="C466" s="263"/>
      <c r="D466" s="263"/>
      <c r="E466" s="266"/>
      <c r="F466" s="251"/>
      <c r="G466" s="263"/>
      <c r="H466" s="251"/>
      <c r="I466" s="263"/>
      <c r="J466" s="377"/>
      <c r="K466" s="21" t="s">
        <v>171</v>
      </c>
      <c r="L466" s="21"/>
      <c r="M466" s="105"/>
      <c r="N466" s="249"/>
    </row>
    <row r="467" spans="1:14">
      <c r="A467" s="97"/>
      <c r="B467" s="54"/>
      <c r="C467" s="263"/>
      <c r="D467" s="263"/>
      <c r="E467" s="266"/>
      <c r="F467" s="251"/>
      <c r="G467" s="263"/>
      <c r="H467" s="251"/>
      <c r="I467" s="263"/>
      <c r="J467" s="377"/>
      <c r="K467" s="21" t="s">
        <v>111</v>
      </c>
      <c r="L467" s="21"/>
      <c r="M467" s="105"/>
      <c r="N467" s="249"/>
    </row>
    <row r="468" spans="1:14">
      <c r="A468" s="97"/>
      <c r="B468" s="54"/>
      <c r="C468" s="255"/>
      <c r="D468" s="255"/>
      <c r="E468" s="267"/>
      <c r="F468" s="255"/>
      <c r="G468" s="255"/>
      <c r="H468" s="255"/>
      <c r="I468" s="255"/>
      <c r="J468" s="378"/>
      <c r="K468" s="21" t="s">
        <v>172</v>
      </c>
      <c r="L468" s="21"/>
      <c r="M468" s="105"/>
      <c r="N468" s="249"/>
    </row>
    <row r="469" spans="1:14">
      <c r="A469" s="97"/>
      <c r="B469" s="54"/>
      <c r="C469" s="262"/>
      <c r="D469" s="262"/>
      <c r="E469" s="265"/>
      <c r="F469" s="250"/>
      <c r="G469" s="262"/>
      <c r="H469" s="250"/>
      <c r="I469" s="262"/>
      <c r="J469" s="376"/>
      <c r="K469" s="21" t="s">
        <v>170</v>
      </c>
      <c r="L469" s="21"/>
      <c r="M469" s="105"/>
      <c r="N469" s="249" t="str">
        <f>IF(OR(M469="大",M470="大",M471="大",M472="大",M469="不明",M470="不明",M471="不明",M472="不明"),"大",IF(OR(M469="中",M470="中",M471="中",M472="中"),"中",IF(OR(M469="小",M470="小",M471="小",M472="小"),"小","無")))</f>
        <v>無</v>
      </c>
    </row>
    <row r="470" spans="1:14">
      <c r="A470" s="97"/>
      <c r="B470" s="54"/>
      <c r="C470" s="263"/>
      <c r="D470" s="263"/>
      <c r="E470" s="266"/>
      <c r="F470" s="251"/>
      <c r="G470" s="263"/>
      <c r="H470" s="251"/>
      <c r="I470" s="263"/>
      <c r="J470" s="377"/>
      <c r="K470" s="21" t="s">
        <v>171</v>
      </c>
      <c r="L470" s="21"/>
      <c r="M470" s="105"/>
      <c r="N470" s="249"/>
    </row>
    <row r="471" spans="1:14">
      <c r="A471" s="97"/>
      <c r="B471" s="54"/>
      <c r="C471" s="263"/>
      <c r="D471" s="263"/>
      <c r="E471" s="266"/>
      <c r="F471" s="251"/>
      <c r="G471" s="263"/>
      <c r="H471" s="251"/>
      <c r="I471" s="263"/>
      <c r="J471" s="377"/>
      <c r="K471" s="21" t="s">
        <v>111</v>
      </c>
      <c r="L471" s="21"/>
      <c r="M471" s="105"/>
      <c r="N471" s="249"/>
    </row>
    <row r="472" spans="1:14">
      <c r="A472" s="97"/>
      <c r="B472" s="54"/>
      <c r="C472" s="255"/>
      <c r="D472" s="255"/>
      <c r="E472" s="267"/>
      <c r="F472" s="255"/>
      <c r="G472" s="255"/>
      <c r="H472" s="255"/>
      <c r="I472" s="255"/>
      <c r="J472" s="378"/>
      <c r="K472" s="21" t="s">
        <v>172</v>
      </c>
      <c r="L472" s="21"/>
      <c r="M472" s="105"/>
      <c r="N472" s="249"/>
    </row>
    <row r="473" spans="1:14">
      <c r="A473" s="97"/>
      <c r="N473" s="41"/>
    </row>
    <row r="474" spans="1:14">
      <c r="A474" s="97"/>
      <c r="L474" s="111"/>
      <c r="M474" s="113" t="s">
        <v>102</v>
      </c>
      <c r="N474" s="106" t="str">
        <f>IF(OR(N445="大",N449="大",N453="大",N457="大",N461="大",N465="大",N469="大"),"大",IF(OR(N445="中",N449="中",N453="中",N457="中",N461="中",N465="中",N469="中"),"中",IF(OR(N445="小",N449="小",N453="小",N457="小",N461="小",N465="小",N469="小"),"小","無")))</f>
        <v>中</v>
      </c>
    </row>
    <row r="475" spans="1:14">
      <c r="A475" s="97"/>
      <c r="B475" s="42"/>
      <c r="C475" s="54" t="s">
        <v>173</v>
      </c>
      <c r="D475" s="42"/>
      <c r="E475" s="42"/>
      <c r="N475" s="41"/>
    </row>
    <row r="476" spans="1:14">
      <c r="A476" s="97"/>
      <c r="B476" s="54"/>
      <c r="N476" s="41"/>
    </row>
    <row r="477" spans="1:14" ht="31.5">
      <c r="A477" s="97"/>
      <c r="B477" s="54"/>
      <c r="C477" s="19" t="s">
        <v>84</v>
      </c>
      <c r="D477" s="19" t="s">
        <v>85</v>
      </c>
      <c r="E477" s="19" t="s">
        <v>121</v>
      </c>
      <c r="F477" s="19" t="s">
        <v>87</v>
      </c>
      <c r="G477" s="19" t="s">
        <v>122</v>
      </c>
      <c r="H477" s="23" t="s">
        <v>277</v>
      </c>
      <c r="I477" s="19" t="s">
        <v>90</v>
      </c>
      <c r="J477" s="61" t="s">
        <v>161</v>
      </c>
      <c r="K477" s="379" t="s">
        <v>92</v>
      </c>
      <c r="L477" s="380"/>
      <c r="M477" s="98" t="s">
        <v>93</v>
      </c>
      <c r="N477" s="116" t="s">
        <v>94</v>
      </c>
    </row>
    <row r="478" spans="1:14" ht="18.75" customHeight="1">
      <c r="A478" s="97"/>
      <c r="B478" s="54"/>
      <c r="C478" s="302" t="s">
        <v>162</v>
      </c>
      <c r="D478" s="302" t="s">
        <v>163</v>
      </c>
      <c r="E478" s="265" t="s">
        <v>164</v>
      </c>
      <c r="F478" s="250" t="s">
        <v>547</v>
      </c>
      <c r="G478" s="262" t="s">
        <v>175</v>
      </c>
      <c r="H478" s="250" t="s">
        <v>563</v>
      </c>
      <c r="I478" s="262" t="s">
        <v>176</v>
      </c>
      <c r="J478" s="376"/>
      <c r="K478" s="21" t="s">
        <v>170</v>
      </c>
      <c r="L478" s="21" t="s">
        <v>334</v>
      </c>
      <c r="M478" s="105" t="s">
        <v>288</v>
      </c>
      <c r="N478" s="249" t="str">
        <f>IF(OR(M478="大",M479="大",M480="大",M481="大",M478="不明",M479="不明",M480="不明",M481="不明"),"大",IF(OR(M478="中",M479="中",M480="中",M481="中"),"中",IF(OR(M478="小",M479="小",M480="小",M481="小"),"小","無")))</f>
        <v>中</v>
      </c>
    </row>
    <row r="479" spans="1:14">
      <c r="A479" s="97"/>
      <c r="B479" s="54"/>
      <c r="C479" s="303"/>
      <c r="D479" s="303"/>
      <c r="E479" s="266"/>
      <c r="F479" s="251"/>
      <c r="G479" s="254"/>
      <c r="H479" s="254"/>
      <c r="I479" s="254"/>
      <c r="J479" s="377"/>
      <c r="K479" s="21" t="s">
        <v>177</v>
      </c>
      <c r="L479" s="21" t="s">
        <v>334</v>
      </c>
      <c r="M479" s="105" t="s">
        <v>288</v>
      </c>
      <c r="N479" s="249"/>
    </row>
    <row r="480" spans="1:14">
      <c r="A480" s="97"/>
      <c r="B480" s="54"/>
      <c r="C480" s="303"/>
      <c r="D480" s="303"/>
      <c r="E480" s="266"/>
      <c r="F480" s="251"/>
      <c r="G480" s="254"/>
      <c r="H480" s="254"/>
      <c r="I480" s="254"/>
      <c r="J480" s="377"/>
      <c r="K480" s="21" t="s">
        <v>111</v>
      </c>
      <c r="L480" s="21" t="s">
        <v>564</v>
      </c>
      <c r="M480" s="105" t="s">
        <v>291</v>
      </c>
      <c r="N480" s="249"/>
    </row>
    <row r="481" spans="1:14">
      <c r="A481" s="97"/>
      <c r="B481" s="54"/>
      <c r="C481" s="304"/>
      <c r="D481" s="304"/>
      <c r="E481" s="267"/>
      <c r="F481" s="251"/>
      <c r="G481" s="255"/>
      <c r="H481" s="255"/>
      <c r="I481" s="255"/>
      <c r="J481" s="378"/>
      <c r="K481" s="21" t="s">
        <v>172</v>
      </c>
      <c r="L481" s="21" t="s">
        <v>334</v>
      </c>
      <c r="M481" s="105" t="s">
        <v>288</v>
      </c>
      <c r="N481" s="249"/>
    </row>
    <row r="482" spans="1:14" ht="18.75" customHeight="1">
      <c r="A482" s="97"/>
      <c r="B482" s="54"/>
      <c r="C482" s="302" t="s">
        <v>162</v>
      </c>
      <c r="D482" s="302" t="s">
        <v>163</v>
      </c>
      <c r="E482" s="265" t="s">
        <v>164</v>
      </c>
      <c r="F482" s="250" t="s">
        <v>547</v>
      </c>
      <c r="G482" s="262" t="s">
        <v>175</v>
      </c>
      <c r="H482" s="250" t="s">
        <v>940</v>
      </c>
      <c r="I482" s="262" t="s">
        <v>176</v>
      </c>
      <c r="J482" s="376"/>
      <c r="K482" s="21" t="s">
        <v>170</v>
      </c>
      <c r="L482" s="21" t="s">
        <v>334</v>
      </c>
      <c r="M482" s="105" t="s">
        <v>288</v>
      </c>
      <c r="N482" s="249" t="str">
        <f>IF(OR(M482="大",M483="大",M484="大",M485="大",M482="不明",M483="不明",M484="不明",M485="不明"),"大",IF(OR(M482="中",M483="中",M484="中",M485="中"),"中",IF(OR(M482="小",M483="小",M484="小",M485="小"),"小","無")))</f>
        <v>中</v>
      </c>
    </row>
    <row r="483" spans="1:14">
      <c r="A483" s="97"/>
      <c r="B483" s="54"/>
      <c r="C483" s="303"/>
      <c r="D483" s="303"/>
      <c r="E483" s="266"/>
      <c r="F483" s="251"/>
      <c r="G483" s="254"/>
      <c r="H483" s="251"/>
      <c r="I483" s="254"/>
      <c r="J483" s="377"/>
      <c r="K483" s="21" t="s">
        <v>177</v>
      </c>
      <c r="L483" s="21" t="s">
        <v>334</v>
      </c>
      <c r="M483" s="105" t="s">
        <v>288</v>
      </c>
      <c r="N483" s="249"/>
    </row>
    <row r="484" spans="1:14">
      <c r="A484" s="97"/>
      <c r="B484" s="54"/>
      <c r="C484" s="303"/>
      <c r="D484" s="303"/>
      <c r="E484" s="266"/>
      <c r="F484" s="251"/>
      <c r="G484" s="254"/>
      <c r="H484" s="251"/>
      <c r="I484" s="254"/>
      <c r="J484" s="377"/>
      <c r="K484" s="21" t="s">
        <v>111</v>
      </c>
      <c r="L484" s="21" t="s">
        <v>564</v>
      </c>
      <c r="M484" s="105" t="s">
        <v>291</v>
      </c>
      <c r="N484" s="249"/>
    </row>
    <row r="485" spans="1:14">
      <c r="A485" s="97"/>
      <c r="B485" s="54"/>
      <c r="C485" s="304"/>
      <c r="D485" s="304"/>
      <c r="E485" s="267"/>
      <c r="F485" s="251"/>
      <c r="G485" s="255"/>
      <c r="H485" s="255"/>
      <c r="I485" s="255"/>
      <c r="J485" s="378"/>
      <c r="K485" s="21" t="s">
        <v>172</v>
      </c>
      <c r="L485" s="21" t="s">
        <v>334</v>
      </c>
      <c r="M485" s="105" t="s">
        <v>288</v>
      </c>
      <c r="N485" s="249"/>
    </row>
    <row r="486" spans="1:14" ht="18.75" customHeight="1">
      <c r="A486" s="97"/>
      <c r="B486" s="54"/>
      <c r="C486" s="302" t="s">
        <v>162</v>
      </c>
      <c r="D486" s="302" t="s">
        <v>163</v>
      </c>
      <c r="E486" s="265" t="s">
        <v>164</v>
      </c>
      <c r="F486" s="250" t="s">
        <v>547</v>
      </c>
      <c r="G486" s="262" t="s">
        <v>175</v>
      </c>
      <c r="H486" s="250" t="s">
        <v>556</v>
      </c>
      <c r="I486" s="262" t="s">
        <v>176</v>
      </c>
      <c r="J486" s="381"/>
      <c r="K486" s="21" t="s">
        <v>170</v>
      </c>
      <c r="L486" s="21" t="s">
        <v>334</v>
      </c>
      <c r="M486" s="105" t="s">
        <v>288</v>
      </c>
      <c r="N486" s="249" t="str">
        <f>IF(OR(M486="大",M487="大",M488="大",M489="大",M486="不明",M487="不明",M488="不明",M489="不明"),"大",IF(OR(M486="中",M487="中",M488="中",M489="中"),"中",IF(OR(M486="小",M487="小",M488="小",M489="小"),"小","無")))</f>
        <v>小</v>
      </c>
    </row>
    <row r="487" spans="1:14">
      <c r="A487" s="97"/>
      <c r="B487" s="54"/>
      <c r="C487" s="303"/>
      <c r="D487" s="303"/>
      <c r="E487" s="266"/>
      <c r="F487" s="251"/>
      <c r="G487" s="254"/>
      <c r="H487" s="254"/>
      <c r="I487" s="254"/>
      <c r="J487" s="377"/>
      <c r="K487" s="21" t="s">
        <v>177</v>
      </c>
      <c r="L487" s="21" t="s">
        <v>334</v>
      </c>
      <c r="M487" s="105" t="s">
        <v>288</v>
      </c>
      <c r="N487" s="249"/>
    </row>
    <row r="488" spans="1:14">
      <c r="A488" s="97"/>
      <c r="B488" s="54"/>
      <c r="C488" s="303"/>
      <c r="D488" s="303"/>
      <c r="E488" s="266"/>
      <c r="F488" s="251"/>
      <c r="G488" s="254"/>
      <c r="H488" s="254"/>
      <c r="I488" s="254"/>
      <c r="J488" s="377"/>
      <c r="K488" s="21" t="s">
        <v>111</v>
      </c>
      <c r="L488" s="21" t="s">
        <v>559</v>
      </c>
      <c r="M488" s="105" t="s">
        <v>314</v>
      </c>
      <c r="N488" s="249"/>
    </row>
    <row r="489" spans="1:14">
      <c r="A489" s="97"/>
      <c r="B489" s="54"/>
      <c r="C489" s="304"/>
      <c r="D489" s="304"/>
      <c r="E489" s="267"/>
      <c r="F489" s="251"/>
      <c r="G489" s="255"/>
      <c r="H489" s="255"/>
      <c r="I489" s="255"/>
      <c r="J489" s="378"/>
      <c r="K489" s="21" t="s">
        <v>172</v>
      </c>
      <c r="L489" s="21" t="s">
        <v>334</v>
      </c>
      <c r="M489" s="105" t="s">
        <v>288</v>
      </c>
      <c r="N489" s="249"/>
    </row>
    <row r="490" spans="1:14" ht="18.75" customHeight="1">
      <c r="A490" s="97"/>
      <c r="B490" s="54"/>
      <c r="C490" s="302" t="s">
        <v>162</v>
      </c>
      <c r="D490" s="302" t="s">
        <v>163</v>
      </c>
      <c r="E490" s="265" t="s">
        <v>164</v>
      </c>
      <c r="F490" s="250" t="s">
        <v>547</v>
      </c>
      <c r="G490" s="262" t="s">
        <v>175</v>
      </c>
      <c r="H490" s="250" t="s">
        <v>939</v>
      </c>
      <c r="I490" s="262" t="s">
        <v>176</v>
      </c>
      <c r="J490" s="376"/>
      <c r="K490" s="21" t="s">
        <v>170</v>
      </c>
      <c r="L490" s="21" t="s">
        <v>334</v>
      </c>
      <c r="M490" s="105" t="s">
        <v>288</v>
      </c>
      <c r="N490" s="249" t="str">
        <f>IF(OR(M490="大",M491="大",M492="大",M493="大",M490="不明",M491="不明",M492="不明",M493="不明"),"大",IF(OR(M490="中",M491="中",M492="中",M493="中"),"中",IF(OR(M490="小",M491="小",M492="小",M493="小"),"小","無")))</f>
        <v>小</v>
      </c>
    </row>
    <row r="491" spans="1:14">
      <c r="A491" s="97"/>
      <c r="B491" s="54"/>
      <c r="C491" s="303"/>
      <c r="D491" s="303"/>
      <c r="E491" s="266"/>
      <c r="F491" s="251"/>
      <c r="G491" s="254"/>
      <c r="H491" s="251"/>
      <c r="I491" s="254"/>
      <c r="J491" s="377"/>
      <c r="K491" s="21" t="s">
        <v>177</v>
      </c>
      <c r="L491" s="21" t="s">
        <v>334</v>
      </c>
      <c r="M491" s="105" t="s">
        <v>288</v>
      </c>
      <c r="N491" s="249"/>
    </row>
    <row r="492" spans="1:14">
      <c r="A492" s="97"/>
      <c r="B492" s="54"/>
      <c r="C492" s="303"/>
      <c r="D492" s="303"/>
      <c r="E492" s="266"/>
      <c r="F492" s="251"/>
      <c r="G492" s="254"/>
      <c r="H492" s="251"/>
      <c r="I492" s="254"/>
      <c r="J492" s="377"/>
      <c r="K492" s="21" t="s">
        <v>111</v>
      </c>
      <c r="L492" s="21" t="s">
        <v>559</v>
      </c>
      <c r="M492" s="105" t="s">
        <v>314</v>
      </c>
      <c r="N492" s="249"/>
    </row>
    <row r="493" spans="1:14">
      <c r="A493" s="97"/>
      <c r="B493" s="54"/>
      <c r="C493" s="304"/>
      <c r="D493" s="304"/>
      <c r="E493" s="267"/>
      <c r="F493" s="251"/>
      <c r="G493" s="255"/>
      <c r="H493" s="255"/>
      <c r="I493" s="255"/>
      <c r="J493" s="378"/>
      <c r="K493" s="21" t="s">
        <v>172</v>
      </c>
      <c r="L493" s="21" t="s">
        <v>334</v>
      </c>
      <c r="M493" s="105" t="s">
        <v>288</v>
      </c>
      <c r="N493" s="249"/>
    </row>
    <row r="494" spans="1:14" ht="18.75" customHeight="1">
      <c r="A494" s="97"/>
      <c r="B494" s="54"/>
      <c r="C494" s="302" t="s">
        <v>162</v>
      </c>
      <c r="D494" s="302" t="s">
        <v>163</v>
      </c>
      <c r="E494" s="265" t="s">
        <v>164</v>
      </c>
      <c r="F494" s="250" t="s">
        <v>547</v>
      </c>
      <c r="G494" s="262" t="s">
        <v>175</v>
      </c>
      <c r="H494" s="250" t="s">
        <v>938</v>
      </c>
      <c r="I494" s="262" t="s">
        <v>176</v>
      </c>
      <c r="J494" s="376"/>
      <c r="K494" s="21" t="s">
        <v>170</v>
      </c>
      <c r="L494" s="21" t="s">
        <v>334</v>
      </c>
      <c r="M494" s="105" t="s">
        <v>288</v>
      </c>
      <c r="N494" s="249" t="str">
        <f>IF(OR(M494="大",M495="大",M496="大",M497="大",M494="不明",M495="不明",M496="不明",M497="不明"),"大",IF(OR(M494="中",M495="中",M496="中",M497="中"),"中",IF(OR(M494="小",M495="小",M496="小",M497="小"),"小","無")))</f>
        <v>無</v>
      </c>
    </row>
    <row r="495" spans="1:14">
      <c r="A495" s="97"/>
      <c r="B495" s="54"/>
      <c r="C495" s="303"/>
      <c r="D495" s="303"/>
      <c r="E495" s="266"/>
      <c r="F495" s="251"/>
      <c r="G495" s="254"/>
      <c r="H495" s="251"/>
      <c r="I495" s="254"/>
      <c r="J495" s="377"/>
      <c r="K495" s="21" t="s">
        <v>177</v>
      </c>
      <c r="L495" s="21" t="s">
        <v>334</v>
      </c>
      <c r="M495" s="105" t="s">
        <v>288</v>
      </c>
      <c r="N495" s="249"/>
    </row>
    <row r="496" spans="1:14">
      <c r="A496" s="97"/>
      <c r="B496" s="54"/>
      <c r="C496" s="303"/>
      <c r="D496" s="303"/>
      <c r="E496" s="266"/>
      <c r="F496" s="251"/>
      <c r="G496" s="254"/>
      <c r="H496" s="251"/>
      <c r="I496" s="254"/>
      <c r="J496" s="377"/>
      <c r="K496" s="21" t="s">
        <v>111</v>
      </c>
      <c r="L496" s="21" t="s">
        <v>334</v>
      </c>
      <c r="M496" s="105" t="s">
        <v>288</v>
      </c>
      <c r="N496" s="249"/>
    </row>
    <row r="497" spans="1:14">
      <c r="A497" s="97"/>
      <c r="B497" s="54"/>
      <c r="C497" s="304"/>
      <c r="D497" s="304"/>
      <c r="E497" s="267"/>
      <c r="F497" s="251"/>
      <c r="G497" s="255"/>
      <c r="H497" s="255"/>
      <c r="I497" s="255"/>
      <c r="J497" s="378"/>
      <c r="K497" s="21" t="s">
        <v>172</v>
      </c>
      <c r="L497" s="21" t="s">
        <v>334</v>
      </c>
      <c r="M497" s="105" t="s">
        <v>288</v>
      </c>
      <c r="N497" s="249"/>
    </row>
    <row r="498" spans="1:14" ht="18.75" customHeight="1">
      <c r="A498" s="97"/>
      <c r="B498" s="54"/>
      <c r="C498" s="302" t="s">
        <v>162</v>
      </c>
      <c r="D498" s="302" t="s">
        <v>163</v>
      </c>
      <c r="E498" s="265" t="s">
        <v>164</v>
      </c>
      <c r="F498" s="250" t="s">
        <v>547</v>
      </c>
      <c r="G498" s="262" t="s">
        <v>175</v>
      </c>
      <c r="H498" s="250" t="s">
        <v>938</v>
      </c>
      <c r="I498" s="262" t="s">
        <v>176</v>
      </c>
      <c r="J498" s="376"/>
      <c r="K498" s="21" t="s">
        <v>170</v>
      </c>
      <c r="L498" s="21" t="s">
        <v>334</v>
      </c>
      <c r="M498" s="105" t="s">
        <v>288</v>
      </c>
      <c r="N498" s="249" t="str">
        <f>IF(OR(M498="大",M499="大",M500="大",M501="大",M498="不明",M499="不明",M500="不明",M501="不明"),"大",IF(OR(M498="中",M499="中",M500="中",M501="中"),"中",IF(OR(M498="小",M499="小",M500="小",M501="小"),"小","無")))</f>
        <v>無</v>
      </c>
    </row>
    <row r="499" spans="1:14">
      <c r="A499" s="97"/>
      <c r="B499" s="54"/>
      <c r="C499" s="303"/>
      <c r="D499" s="303"/>
      <c r="E499" s="266"/>
      <c r="F499" s="251"/>
      <c r="G499" s="254"/>
      <c r="H499" s="251"/>
      <c r="I499" s="254"/>
      <c r="J499" s="377"/>
      <c r="K499" s="21" t="s">
        <v>177</v>
      </c>
      <c r="L499" s="21" t="s">
        <v>334</v>
      </c>
      <c r="M499" s="105" t="s">
        <v>288</v>
      </c>
      <c r="N499" s="249"/>
    </row>
    <row r="500" spans="1:14">
      <c r="A500" s="97"/>
      <c r="B500" s="54"/>
      <c r="C500" s="303"/>
      <c r="D500" s="303"/>
      <c r="E500" s="266"/>
      <c r="F500" s="251"/>
      <c r="G500" s="254"/>
      <c r="H500" s="251"/>
      <c r="I500" s="254"/>
      <c r="J500" s="377"/>
      <c r="K500" s="21" t="s">
        <v>111</v>
      </c>
      <c r="L500" s="21" t="s">
        <v>334</v>
      </c>
      <c r="M500" s="105" t="s">
        <v>288</v>
      </c>
      <c r="N500" s="249"/>
    </row>
    <row r="501" spans="1:14">
      <c r="A501" s="97"/>
      <c r="B501" s="54"/>
      <c r="C501" s="304"/>
      <c r="D501" s="304"/>
      <c r="E501" s="267"/>
      <c r="F501" s="251"/>
      <c r="G501" s="255"/>
      <c r="H501" s="255"/>
      <c r="I501" s="255"/>
      <c r="J501" s="378"/>
      <c r="K501" s="21" t="s">
        <v>172</v>
      </c>
      <c r="L501" s="21" t="s">
        <v>334</v>
      </c>
      <c r="M501" s="105" t="s">
        <v>288</v>
      </c>
      <c r="N501" s="249"/>
    </row>
    <row r="502" spans="1:14">
      <c r="A502" s="97"/>
      <c r="B502" s="54"/>
      <c r="C502" s="302"/>
      <c r="D502" s="302"/>
      <c r="E502" s="265"/>
      <c r="F502" s="250"/>
      <c r="G502" s="262"/>
      <c r="H502" s="250"/>
      <c r="I502" s="262"/>
      <c r="J502" s="376"/>
      <c r="K502" s="21" t="s">
        <v>170</v>
      </c>
      <c r="L502" s="21"/>
      <c r="M502" s="105"/>
      <c r="N502" s="249" t="str">
        <f>IF(OR(M502="大",M503="大",M504="大",M505="大",M502="不明",M503="不明",M504="不明",M505="不明"),"大",IF(OR(M502="中",M503="中",M504="中",M505="中"),"中",IF(OR(M502="小",M503="小",M504="小",M505="小"),"小","無")))</f>
        <v>無</v>
      </c>
    </row>
    <row r="503" spans="1:14">
      <c r="A503" s="97"/>
      <c r="B503" s="54"/>
      <c r="C503" s="303"/>
      <c r="D503" s="303"/>
      <c r="E503" s="266"/>
      <c r="F503" s="251"/>
      <c r="G503" s="254"/>
      <c r="H503" s="254"/>
      <c r="I503" s="254"/>
      <c r="J503" s="377"/>
      <c r="K503" s="21" t="s">
        <v>177</v>
      </c>
      <c r="L503" s="21"/>
      <c r="M503" s="105"/>
      <c r="N503" s="249"/>
    </row>
    <row r="504" spans="1:14">
      <c r="A504" s="97"/>
      <c r="B504" s="54"/>
      <c r="C504" s="303"/>
      <c r="D504" s="303"/>
      <c r="E504" s="266"/>
      <c r="F504" s="251"/>
      <c r="G504" s="254"/>
      <c r="H504" s="254"/>
      <c r="I504" s="254"/>
      <c r="J504" s="377"/>
      <c r="K504" s="21" t="s">
        <v>111</v>
      </c>
      <c r="L504" s="21"/>
      <c r="M504" s="105"/>
      <c r="N504" s="249"/>
    </row>
    <row r="505" spans="1:14">
      <c r="A505" s="97"/>
      <c r="B505" s="54"/>
      <c r="C505" s="304"/>
      <c r="D505" s="304"/>
      <c r="E505" s="267"/>
      <c r="F505" s="252"/>
      <c r="G505" s="255"/>
      <c r="H505" s="255"/>
      <c r="I505" s="255"/>
      <c r="J505" s="378"/>
      <c r="K505" s="21" t="s">
        <v>172</v>
      </c>
      <c r="L505" s="21"/>
      <c r="M505" s="105"/>
      <c r="N505" s="249"/>
    </row>
    <row r="506" spans="1:14">
      <c r="A506" s="97"/>
      <c r="N506" s="41"/>
    </row>
    <row r="507" spans="1:14">
      <c r="A507" s="97"/>
      <c r="L507" s="111"/>
      <c r="M507" s="113" t="s">
        <v>102</v>
      </c>
      <c r="N507" s="106" t="str">
        <f>IF(OR(N478="大",N482="大",N486="大",N490="大",N494="大",N498="大",N502="大"),"大",IF(OR(N478="中",N482="中",N486="中",N490="中",N494="中",N498="中",N502="中"),"中",IF(OR(N478="小",N482="小",N486="小",N490="小",N494="小",N498="小",N502="小"),"小","無")))</f>
        <v>中</v>
      </c>
    </row>
    <row r="508" spans="1:14">
      <c r="A508" s="97"/>
      <c r="B508" s="42"/>
      <c r="C508" s="54" t="s">
        <v>178</v>
      </c>
      <c r="D508" s="42"/>
      <c r="E508" s="42"/>
      <c r="F508" s="42"/>
      <c r="N508" s="41"/>
    </row>
    <row r="509" spans="1:14">
      <c r="A509" s="97"/>
      <c r="B509" s="54"/>
      <c r="N509" s="41"/>
    </row>
    <row r="510" spans="1:14" ht="31.5">
      <c r="A510" s="97"/>
      <c r="B510" s="54"/>
      <c r="C510" s="19" t="s">
        <v>84</v>
      </c>
      <c r="D510" s="19" t="s">
        <v>85</v>
      </c>
      <c r="E510" s="19" t="s">
        <v>121</v>
      </c>
      <c r="F510" s="19" t="s">
        <v>87</v>
      </c>
      <c r="G510" s="19" t="s">
        <v>122</v>
      </c>
      <c r="H510" s="23" t="s">
        <v>277</v>
      </c>
      <c r="I510" s="19" t="s">
        <v>90</v>
      </c>
      <c r="J510" s="61" t="s">
        <v>161</v>
      </c>
      <c r="K510" s="379" t="s">
        <v>92</v>
      </c>
      <c r="L510" s="380"/>
      <c r="M510" s="98" t="s">
        <v>93</v>
      </c>
      <c r="N510" s="116" t="s">
        <v>94</v>
      </c>
    </row>
    <row r="511" spans="1:14" ht="18.75" customHeight="1">
      <c r="A511" s="97"/>
      <c r="B511" s="54"/>
      <c r="C511" s="293" t="s">
        <v>917</v>
      </c>
      <c r="D511" s="262" t="s">
        <v>179</v>
      </c>
      <c r="E511" s="265" t="s">
        <v>164</v>
      </c>
      <c r="F511" s="250" t="s">
        <v>547</v>
      </c>
      <c r="G511" s="262" t="s">
        <v>180</v>
      </c>
      <c r="H511" s="250" t="s">
        <v>938</v>
      </c>
      <c r="I511" s="262" t="s">
        <v>181</v>
      </c>
      <c r="J511" s="376"/>
      <c r="K511" s="21" t="s">
        <v>170</v>
      </c>
      <c r="L511" s="22" t="s">
        <v>334</v>
      </c>
      <c r="M511" s="105" t="s">
        <v>288</v>
      </c>
      <c r="N511" s="249" t="str">
        <f>IF(OR(M511="大",M512="大",M513="大",M514="大",M511="不明",M512="不明",M513="不明",M514="不明"),"大",IF(OR(M511="中",M512="中",M513="中",M514="中"),"中",IF(OR(M511="小",M512="小",M513="小",M514="小"),"小","無")))</f>
        <v>小</v>
      </c>
    </row>
    <row r="512" spans="1:14">
      <c r="A512" s="97"/>
      <c r="B512" s="54"/>
      <c r="C512" s="294"/>
      <c r="D512" s="263"/>
      <c r="E512" s="266"/>
      <c r="F512" s="251"/>
      <c r="G512" s="254"/>
      <c r="H512" s="254"/>
      <c r="I512" s="254"/>
      <c r="J512" s="377"/>
      <c r="K512" s="21" t="s">
        <v>177</v>
      </c>
      <c r="L512" s="21" t="s">
        <v>550</v>
      </c>
      <c r="M512" s="105" t="s">
        <v>314</v>
      </c>
      <c r="N512" s="249"/>
    </row>
    <row r="513" spans="1:14">
      <c r="A513" s="97"/>
      <c r="B513" s="54"/>
      <c r="C513" s="294"/>
      <c r="D513" s="263"/>
      <c r="E513" s="266"/>
      <c r="F513" s="251"/>
      <c r="G513" s="254"/>
      <c r="H513" s="254"/>
      <c r="I513" s="254"/>
      <c r="J513" s="377"/>
      <c r="K513" s="21" t="s">
        <v>111</v>
      </c>
      <c r="L513" s="21" t="s">
        <v>334</v>
      </c>
      <c r="M513" s="105" t="s">
        <v>288</v>
      </c>
      <c r="N513" s="249"/>
    </row>
    <row r="514" spans="1:14">
      <c r="A514" s="97"/>
      <c r="B514" s="54"/>
      <c r="C514" s="295"/>
      <c r="D514" s="264"/>
      <c r="E514" s="267"/>
      <c r="F514" s="251"/>
      <c r="G514" s="255"/>
      <c r="H514" s="255"/>
      <c r="I514" s="255"/>
      <c r="J514" s="378"/>
      <c r="K514" s="21" t="s">
        <v>172</v>
      </c>
      <c r="L514" s="21" t="s">
        <v>334</v>
      </c>
      <c r="M514" s="105" t="s">
        <v>288</v>
      </c>
      <c r="N514" s="249"/>
    </row>
    <row r="515" spans="1:14" ht="18.75" customHeight="1">
      <c r="A515" s="97"/>
      <c r="B515" s="54"/>
      <c r="C515" s="293" t="s">
        <v>917</v>
      </c>
      <c r="D515" s="262" t="s">
        <v>179</v>
      </c>
      <c r="E515" s="265" t="s">
        <v>164</v>
      </c>
      <c r="F515" s="250" t="s">
        <v>547</v>
      </c>
      <c r="G515" s="262" t="s">
        <v>180</v>
      </c>
      <c r="H515" s="250" t="s">
        <v>938</v>
      </c>
      <c r="I515" s="262" t="s">
        <v>182</v>
      </c>
      <c r="J515" s="376"/>
      <c r="K515" s="21" t="s">
        <v>170</v>
      </c>
      <c r="L515" s="21" t="s">
        <v>334</v>
      </c>
      <c r="M515" s="105" t="s">
        <v>288</v>
      </c>
      <c r="N515" s="249" t="str">
        <f>IF(OR(M515="大",M516="大",M517="大",M518="大",M515="不明",M516="不明",M517="不明",M518="不明"),"大",IF(OR(M515="中",M516="中",M517="中",M518="中"),"中",IF(OR(M515="小",M516="小",M517="小",M518="小"),"小","無")))</f>
        <v>無</v>
      </c>
    </row>
    <row r="516" spans="1:14">
      <c r="A516" s="97"/>
      <c r="B516" s="54"/>
      <c r="C516" s="294"/>
      <c r="D516" s="263"/>
      <c r="E516" s="266"/>
      <c r="F516" s="251"/>
      <c r="G516" s="254"/>
      <c r="H516" s="254"/>
      <c r="I516" s="254"/>
      <c r="J516" s="377"/>
      <c r="K516" s="21" t="s">
        <v>177</v>
      </c>
      <c r="L516" s="21" t="s">
        <v>334</v>
      </c>
      <c r="M516" s="105" t="s">
        <v>288</v>
      </c>
      <c r="N516" s="249"/>
    </row>
    <row r="517" spans="1:14">
      <c r="A517" s="97"/>
      <c r="B517" s="54"/>
      <c r="C517" s="294"/>
      <c r="D517" s="263"/>
      <c r="E517" s="266"/>
      <c r="F517" s="251"/>
      <c r="G517" s="254"/>
      <c r="H517" s="254"/>
      <c r="I517" s="254"/>
      <c r="J517" s="377"/>
      <c r="K517" s="21" t="s">
        <v>111</v>
      </c>
      <c r="L517" s="21" t="s">
        <v>334</v>
      </c>
      <c r="M517" s="105" t="s">
        <v>288</v>
      </c>
      <c r="N517" s="249"/>
    </row>
    <row r="518" spans="1:14">
      <c r="A518" s="97"/>
      <c r="B518" s="54"/>
      <c r="C518" s="295"/>
      <c r="D518" s="264"/>
      <c r="E518" s="267"/>
      <c r="F518" s="251"/>
      <c r="G518" s="255"/>
      <c r="H518" s="255"/>
      <c r="I518" s="255"/>
      <c r="J518" s="378"/>
      <c r="K518" s="21" t="s">
        <v>172</v>
      </c>
      <c r="L518" s="21" t="s">
        <v>334</v>
      </c>
      <c r="M518" s="105" t="s">
        <v>288</v>
      </c>
      <c r="N518" s="249"/>
    </row>
    <row r="519" spans="1:14" ht="18.75" customHeight="1">
      <c r="A519" s="97"/>
      <c r="B519" s="54"/>
      <c r="C519" s="293" t="s">
        <v>917</v>
      </c>
      <c r="D519" s="262" t="s">
        <v>179</v>
      </c>
      <c r="E519" s="265" t="s">
        <v>164</v>
      </c>
      <c r="F519" s="250" t="s">
        <v>547</v>
      </c>
      <c r="G519" s="262" t="s">
        <v>180</v>
      </c>
      <c r="H519" s="250" t="s">
        <v>938</v>
      </c>
      <c r="I519" s="262" t="s">
        <v>183</v>
      </c>
      <c r="J519" s="381"/>
      <c r="K519" s="21" t="s">
        <v>170</v>
      </c>
      <c r="L519" s="22" t="s">
        <v>334</v>
      </c>
      <c r="M519" s="105" t="s">
        <v>288</v>
      </c>
      <c r="N519" s="249" t="str">
        <f>IF(OR(M519="大",M520="大",M521="大",M522="大",M519="不明",M520="不明",M521="不明",M522="不明"),"大",IF(OR(M519="中",M520="中",M521="中",M522="中"),"中",IF(OR(M519="小",M520="小",M521="小",M522="小"),"小","無")))</f>
        <v>小</v>
      </c>
    </row>
    <row r="520" spans="1:14">
      <c r="A520" s="97"/>
      <c r="B520" s="54"/>
      <c r="C520" s="294"/>
      <c r="D520" s="263"/>
      <c r="E520" s="266"/>
      <c r="F520" s="251"/>
      <c r="G520" s="254"/>
      <c r="H520" s="254"/>
      <c r="I520" s="254"/>
      <c r="J520" s="377"/>
      <c r="K520" s="21" t="s">
        <v>177</v>
      </c>
      <c r="L520" s="21" t="s">
        <v>550</v>
      </c>
      <c r="M520" s="105" t="s">
        <v>314</v>
      </c>
      <c r="N520" s="249"/>
    </row>
    <row r="521" spans="1:14">
      <c r="A521" s="97"/>
      <c r="B521" s="54"/>
      <c r="C521" s="294"/>
      <c r="D521" s="263"/>
      <c r="E521" s="266"/>
      <c r="F521" s="251"/>
      <c r="G521" s="254"/>
      <c r="H521" s="254"/>
      <c r="I521" s="254"/>
      <c r="J521" s="377"/>
      <c r="K521" s="21" t="s">
        <v>111</v>
      </c>
      <c r="L521" s="21" t="s">
        <v>334</v>
      </c>
      <c r="M521" s="105" t="s">
        <v>288</v>
      </c>
      <c r="N521" s="249"/>
    </row>
    <row r="522" spans="1:14">
      <c r="A522" s="97"/>
      <c r="B522" s="54"/>
      <c r="C522" s="295"/>
      <c r="D522" s="264"/>
      <c r="E522" s="267"/>
      <c r="F522" s="251"/>
      <c r="G522" s="255"/>
      <c r="H522" s="255"/>
      <c r="I522" s="255"/>
      <c r="J522" s="378"/>
      <c r="K522" s="21" t="s">
        <v>172</v>
      </c>
      <c r="L522" s="21" t="s">
        <v>334</v>
      </c>
      <c r="M522" s="105" t="s">
        <v>288</v>
      </c>
      <c r="N522" s="249"/>
    </row>
    <row r="523" spans="1:14" ht="18.75" customHeight="1">
      <c r="A523" s="97"/>
      <c r="B523" s="54"/>
      <c r="C523" s="293" t="s">
        <v>917</v>
      </c>
      <c r="D523" s="262" t="s">
        <v>184</v>
      </c>
      <c r="E523" s="265" t="s">
        <v>164</v>
      </c>
      <c r="F523" s="250" t="s">
        <v>547</v>
      </c>
      <c r="G523" s="262" t="s">
        <v>180</v>
      </c>
      <c r="H523" s="250" t="s">
        <v>939</v>
      </c>
      <c r="I523" s="262" t="s">
        <v>181</v>
      </c>
      <c r="J523" s="376"/>
      <c r="K523" s="21" t="s">
        <v>170</v>
      </c>
      <c r="L523" s="24" t="s">
        <v>334</v>
      </c>
      <c r="M523" s="105" t="s">
        <v>288</v>
      </c>
      <c r="N523" s="249" t="str">
        <f>IF(OR(M523="大",M524="大",M525="大",M526="大",M523="不明",M524="不明",M525="不明",M526="不明"),"大",IF(OR(M523="中",M524="中",M525="中",M526="中"),"中",IF(OR(M523="小",M524="小",M525="小",M526="小"),"小","無")))</f>
        <v>小</v>
      </c>
    </row>
    <row r="524" spans="1:14">
      <c r="A524" s="97"/>
      <c r="B524" s="54"/>
      <c r="C524" s="294"/>
      <c r="D524" s="263"/>
      <c r="E524" s="266"/>
      <c r="F524" s="251"/>
      <c r="G524" s="254"/>
      <c r="H524" s="254"/>
      <c r="I524" s="254"/>
      <c r="J524" s="377"/>
      <c r="K524" s="21" t="s">
        <v>177</v>
      </c>
      <c r="L524" s="21" t="s">
        <v>552</v>
      </c>
      <c r="M524" s="105" t="s">
        <v>314</v>
      </c>
      <c r="N524" s="249"/>
    </row>
    <row r="525" spans="1:14">
      <c r="A525" s="97"/>
      <c r="B525" s="54"/>
      <c r="C525" s="294"/>
      <c r="D525" s="263"/>
      <c r="E525" s="266"/>
      <c r="F525" s="251"/>
      <c r="G525" s="254"/>
      <c r="H525" s="254"/>
      <c r="I525" s="254"/>
      <c r="J525" s="377"/>
      <c r="K525" s="21" t="s">
        <v>111</v>
      </c>
      <c r="L525" s="21" t="s">
        <v>553</v>
      </c>
      <c r="M525" s="105" t="s">
        <v>314</v>
      </c>
      <c r="N525" s="249"/>
    </row>
    <row r="526" spans="1:14">
      <c r="A526" s="97"/>
      <c r="B526" s="54"/>
      <c r="C526" s="295"/>
      <c r="D526" s="264"/>
      <c r="E526" s="267"/>
      <c r="F526" s="251"/>
      <c r="G526" s="255"/>
      <c r="H526" s="255"/>
      <c r="I526" s="255"/>
      <c r="J526" s="378"/>
      <c r="K526" s="21" t="s">
        <v>172</v>
      </c>
      <c r="L526" s="21" t="s">
        <v>334</v>
      </c>
      <c r="M526" s="105" t="s">
        <v>288</v>
      </c>
      <c r="N526" s="249"/>
    </row>
    <row r="527" spans="1:14" ht="18.75" customHeight="1">
      <c r="A527" s="97"/>
      <c r="B527" s="54"/>
      <c r="C527" s="293" t="s">
        <v>917</v>
      </c>
      <c r="D527" s="262" t="s">
        <v>184</v>
      </c>
      <c r="E527" s="265" t="s">
        <v>164</v>
      </c>
      <c r="F527" s="250" t="s">
        <v>547</v>
      </c>
      <c r="G527" s="262" t="s">
        <v>180</v>
      </c>
      <c r="H527" s="250" t="s">
        <v>939</v>
      </c>
      <c r="I527" s="262" t="s">
        <v>182</v>
      </c>
      <c r="J527" s="376"/>
      <c r="K527" s="21" t="s">
        <v>170</v>
      </c>
      <c r="L527" s="21" t="s">
        <v>334</v>
      </c>
      <c r="M527" s="105" t="s">
        <v>288</v>
      </c>
      <c r="N527" s="249" t="str">
        <f>IF(OR(M527="大",M528="大",M529="大",M530="大",M527="不明",M528="不明",M529="不明",M530="不明"),"大",IF(OR(M527="中",M528="中",M529="中",M530="中"),"中",IF(OR(M527="小",M528="小",M529="小",M530="小"),"小","無")))</f>
        <v>小</v>
      </c>
    </row>
    <row r="528" spans="1:14">
      <c r="A528" s="97"/>
      <c r="B528" s="54"/>
      <c r="C528" s="294"/>
      <c r="D528" s="263"/>
      <c r="E528" s="266"/>
      <c r="F528" s="251"/>
      <c r="G528" s="254"/>
      <c r="H528" s="254"/>
      <c r="I528" s="254"/>
      <c r="J528" s="377"/>
      <c r="K528" s="21" t="s">
        <v>177</v>
      </c>
      <c r="L528" s="21" t="s">
        <v>334</v>
      </c>
      <c r="M528" s="105" t="s">
        <v>288</v>
      </c>
      <c r="N528" s="249"/>
    </row>
    <row r="529" spans="1:14">
      <c r="A529" s="97"/>
      <c r="B529" s="54"/>
      <c r="C529" s="294"/>
      <c r="D529" s="263"/>
      <c r="E529" s="266"/>
      <c r="F529" s="251"/>
      <c r="G529" s="254"/>
      <c r="H529" s="254"/>
      <c r="I529" s="254"/>
      <c r="J529" s="377"/>
      <c r="K529" s="21" t="s">
        <v>111</v>
      </c>
      <c r="L529" s="21" t="s">
        <v>559</v>
      </c>
      <c r="M529" s="105" t="s">
        <v>314</v>
      </c>
      <c r="N529" s="249"/>
    </row>
    <row r="530" spans="1:14">
      <c r="A530" s="97"/>
      <c r="B530" s="54"/>
      <c r="C530" s="295"/>
      <c r="D530" s="264"/>
      <c r="E530" s="267"/>
      <c r="F530" s="251"/>
      <c r="G530" s="255"/>
      <c r="H530" s="255"/>
      <c r="I530" s="255"/>
      <c r="J530" s="378"/>
      <c r="K530" s="21" t="s">
        <v>172</v>
      </c>
      <c r="L530" s="21" t="s">
        <v>334</v>
      </c>
      <c r="M530" s="105" t="s">
        <v>288</v>
      </c>
      <c r="N530" s="249"/>
    </row>
    <row r="531" spans="1:14" ht="18.75" customHeight="1">
      <c r="A531" s="97"/>
      <c r="B531" s="54"/>
      <c r="C531" s="293" t="s">
        <v>917</v>
      </c>
      <c r="D531" s="262" t="s">
        <v>184</v>
      </c>
      <c r="E531" s="265" t="s">
        <v>164</v>
      </c>
      <c r="F531" s="250" t="s">
        <v>547</v>
      </c>
      <c r="G531" s="262" t="s">
        <v>180</v>
      </c>
      <c r="H531" s="250" t="s">
        <v>939</v>
      </c>
      <c r="I531" s="262" t="s">
        <v>183</v>
      </c>
      <c r="J531" s="376"/>
      <c r="K531" s="21" t="s">
        <v>170</v>
      </c>
      <c r="L531" s="21" t="s">
        <v>334</v>
      </c>
      <c r="M531" s="105" t="s">
        <v>288</v>
      </c>
      <c r="N531" s="249" t="str">
        <f>IF(OR(M531="大",M532="大",M533="大",M534="大",M531="不明",M532="不明",M533="不明",M534="不明"),"大",IF(OR(M531="中",M532="中",M533="中",M534="中"),"中",IF(OR(M531="小",M532="小",M533="小",M534="小"),"小","無")))</f>
        <v>小</v>
      </c>
    </row>
    <row r="532" spans="1:14">
      <c r="A532" s="97"/>
      <c r="B532" s="54"/>
      <c r="C532" s="294"/>
      <c r="D532" s="263"/>
      <c r="E532" s="266"/>
      <c r="F532" s="251"/>
      <c r="G532" s="254"/>
      <c r="H532" s="254"/>
      <c r="I532" s="254"/>
      <c r="J532" s="377"/>
      <c r="K532" s="21" t="s">
        <v>177</v>
      </c>
      <c r="L532" s="21" t="s">
        <v>334</v>
      </c>
      <c r="M532" s="105" t="s">
        <v>288</v>
      </c>
      <c r="N532" s="249"/>
    </row>
    <row r="533" spans="1:14">
      <c r="A533" s="97"/>
      <c r="B533" s="54"/>
      <c r="C533" s="294"/>
      <c r="D533" s="263"/>
      <c r="E533" s="266"/>
      <c r="F533" s="251"/>
      <c r="G533" s="254"/>
      <c r="H533" s="254"/>
      <c r="I533" s="254"/>
      <c r="J533" s="377"/>
      <c r="K533" s="21" t="s">
        <v>111</v>
      </c>
      <c r="L533" s="21" t="s">
        <v>559</v>
      </c>
      <c r="M533" s="105" t="s">
        <v>314</v>
      </c>
      <c r="N533" s="249"/>
    </row>
    <row r="534" spans="1:14">
      <c r="A534" s="97"/>
      <c r="B534" s="54"/>
      <c r="C534" s="295"/>
      <c r="D534" s="264"/>
      <c r="E534" s="267"/>
      <c r="F534" s="251"/>
      <c r="G534" s="255"/>
      <c r="H534" s="255"/>
      <c r="I534" s="255"/>
      <c r="J534" s="378"/>
      <c r="K534" s="21" t="s">
        <v>172</v>
      </c>
      <c r="L534" s="21" t="s">
        <v>334</v>
      </c>
      <c r="M534" s="105" t="s">
        <v>288</v>
      </c>
      <c r="N534" s="249"/>
    </row>
    <row r="535" spans="1:14" ht="18.75" customHeight="1">
      <c r="A535" s="97"/>
      <c r="B535" s="54"/>
      <c r="C535" s="293" t="s">
        <v>917</v>
      </c>
      <c r="D535" s="262" t="s">
        <v>184</v>
      </c>
      <c r="E535" s="265" t="s">
        <v>164</v>
      </c>
      <c r="F535" s="250" t="s">
        <v>547</v>
      </c>
      <c r="G535" s="262" t="s">
        <v>180</v>
      </c>
      <c r="H535" s="250" t="s">
        <v>938</v>
      </c>
      <c r="I535" s="262" t="s">
        <v>181</v>
      </c>
      <c r="J535" s="376"/>
      <c r="K535" s="21" t="s">
        <v>170</v>
      </c>
      <c r="L535" s="22" t="s">
        <v>334</v>
      </c>
      <c r="M535" s="105" t="s">
        <v>288</v>
      </c>
      <c r="N535" s="249" t="str">
        <f>IF(OR(M535="大",M536="大",M537="大",M538="大",M535="不明",M536="不明",M537="不明",M538="不明"),"大",IF(OR(M535="中",M536="中",M537="中",M538="中"),"中",IF(OR(M535="小",M536="小",M537="小",M538="小"),"小","無")))</f>
        <v>小</v>
      </c>
    </row>
    <row r="536" spans="1:14">
      <c r="A536" s="97"/>
      <c r="B536" s="54"/>
      <c r="C536" s="294"/>
      <c r="D536" s="263"/>
      <c r="E536" s="266"/>
      <c r="F536" s="251"/>
      <c r="G536" s="254"/>
      <c r="H536" s="254"/>
      <c r="I536" s="254"/>
      <c r="J536" s="377"/>
      <c r="K536" s="21" t="s">
        <v>177</v>
      </c>
      <c r="L536" s="21" t="s">
        <v>550</v>
      </c>
      <c r="M536" s="105" t="s">
        <v>314</v>
      </c>
      <c r="N536" s="249"/>
    </row>
    <row r="537" spans="1:14">
      <c r="A537" s="97"/>
      <c r="B537" s="54"/>
      <c r="C537" s="294"/>
      <c r="D537" s="263"/>
      <c r="E537" s="266"/>
      <c r="F537" s="251"/>
      <c r="G537" s="254"/>
      <c r="H537" s="254"/>
      <c r="I537" s="254"/>
      <c r="J537" s="377"/>
      <c r="K537" s="21" t="s">
        <v>111</v>
      </c>
      <c r="L537" s="21" t="s">
        <v>334</v>
      </c>
      <c r="M537" s="105" t="s">
        <v>288</v>
      </c>
      <c r="N537" s="249"/>
    </row>
    <row r="538" spans="1:14">
      <c r="A538" s="97"/>
      <c r="B538" s="54"/>
      <c r="C538" s="295"/>
      <c r="D538" s="264"/>
      <c r="E538" s="267"/>
      <c r="F538" s="251"/>
      <c r="G538" s="255"/>
      <c r="H538" s="255"/>
      <c r="I538" s="255"/>
      <c r="J538" s="378"/>
      <c r="K538" s="21" t="s">
        <v>172</v>
      </c>
      <c r="L538" s="21" t="s">
        <v>334</v>
      </c>
      <c r="M538" s="105" t="s">
        <v>288</v>
      </c>
      <c r="N538" s="249"/>
    </row>
    <row r="539" spans="1:14" ht="18.75" customHeight="1">
      <c r="A539" s="97"/>
      <c r="B539" s="54"/>
      <c r="C539" s="293" t="s">
        <v>917</v>
      </c>
      <c r="D539" s="262" t="s">
        <v>184</v>
      </c>
      <c r="E539" s="265" t="s">
        <v>164</v>
      </c>
      <c r="F539" s="250" t="s">
        <v>547</v>
      </c>
      <c r="G539" s="262" t="s">
        <v>180</v>
      </c>
      <c r="H539" s="250" t="s">
        <v>938</v>
      </c>
      <c r="I539" s="262" t="s">
        <v>182</v>
      </c>
      <c r="J539" s="376"/>
      <c r="K539" s="21" t="s">
        <v>170</v>
      </c>
      <c r="L539" s="21" t="s">
        <v>334</v>
      </c>
      <c r="M539" s="105" t="s">
        <v>288</v>
      </c>
      <c r="N539" s="249" t="str">
        <f>IF(OR(M539="大",M540="大",M541="大",M542="大",M539="不明",M540="不明",M541="不明",M542="不明"),"大",IF(OR(M539="中",M540="中",M541="中",M542="中"),"中",IF(OR(M539="小",M540="小",M541="小",M542="小"),"小","無")))</f>
        <v>無</v>
      </c>
    </row>
    <row r="540" spans="1:14">
      <c r="A540" s="97"/>
      <c r="B540" s="54"/>
      <c r="C540" s="294"/>
      <c r="D540" s="263"/>
      <c r="E540" s="266"/>
      <c r="F540" s="251"/>
      <c r="G540" s="254"/>
      <c r="H540" s="254"/>
      <c r="I540" s="254"/>
      <c r="J540" s="377"/>
      <c r="K540" s="21" t="s">
        <v>177</v>
      </c>
      <c r="L540" s="21" t="s">
        <v>334</v>
      </c>
      <c r="M540" s="105" t="s">
        <v>288</v>
      </c>
      <c r="N540" s="249"/>
    </row>
    <row r="541" spans="1:14">
      <c r="A541" s="97"/>
      <c r="B541" s="54"/>
      <c r="C541" s="294"/>
      <c r="D541" s="263"/>
      <c r="E541" s="266"/>
      <c r="F541" s="251"/>
      <c r="G541" s="254"/>
      <c r="H541" s="254"/>
      <c r="I541" s="254"/>
      <c r="J541" s="377"/>
      <c r="K541" s="21" t="s">
        <v>111</v>
      </c>
      <c r="L541" s="21" t="s">
        <v>334</v>
      </c>
      <c r="M541" s="105" t="s">
        <v>288</v>
      </c>
      <c r="N541" s="249"/>
    </row>
    <row r="542" spans="1:14">
      <c r="A542" s="97"/>
      <c r="B542" s="54"/>
      <c r="C542" s="295"/>
      <c r="D542" s="264"/>
      <c r="E542" s="267"/>
      <c r="F542" s="251"/>
      <c r="G542" s="255"/>
      <c r="H542" s="255"/>
      <c r="I542" s="255"/>
      <c r="J542" s="378"/>
      <c r="K542" s="21" t="s">
        <v>172</v>
      </c>
      <c r="L542" s="21" t="s">
        <v>334</v>
      </c>
      <c r="M542" s="105" t="s">
        <v>288</v>
      </c>
      <c r="N542" s="249"/>
    </row>
    <row r="543" spans="1:14" ht="18.75" customHeight="1">
      <c r="A543" s="97"/>
      <c r="B543" s="54"/>
      <c r="C543" s="293" t="s">
        <v>917</v>
      </c>
      <c r="D543" s="262" t="s">
        <v>184</v>
      </c>
      <c r="E543" s="265" t="s">
        <v>164</v>
      </c>
      <c r="F543" s="250" t="s">
        <v>547</v>
      </c>
      <c r="G543" s="262" t="s">
        <v>180</v>
      </c>
      <c r="H543" s="250" t="s">
        <v>938</v>
      </c>
      <c r="I543" s="262" t="s">
        <v>183</v>
      </c>
      <c r="J543" s="376"/>
      <c r="K543" s="21" t="s">
        <v>170</v>
      </c>
      <c r="L543" s="21" t="s">
        <v>334</v>
      </c>
      <c r="M543" s="105" t="s">
        <v>288</v>
      </c>
      <c r="N543" s="249" t="str">
        <f>IF(OR(M543="大",M544="大",M545="大",M546="大",M543="不明",M544="不明",M545="不明",M546="不明"),"大",IF(OR(M543="中",M544="中",M545="中",M546="中"),"中",IF(OR(M543="小",M544="小",M545="小",M546="小"),"小","無")))</f>
        <v>無</v>
      </c>
    </row>
    <row r="544" spans="1:14">
      <c r="A544" s="97"/>
      <c r="B544" s="54"/>
      <c r="C544" s="294"/>
      <c r="D544" s="263"/>
      <c r="E544" s="266"/>
      <c r="F544" s="251"/>
      <c r="G544" s="254"/>
      <c r="H544" s="254"/>
      <c r="I544" s="254"/>
      <c r="J544" s="377"/>
      <c r="K544" s="21" t="s">
        <v>177</v>
      </c>
      <c r="L544" s="21" t="s">
        <v>334</v>
      </c>
      <c r="M544" s="105" t="s">
        <v>288</v>
      </c>
      <c r="N544" s="249"/>
    </row>
    <row r="545" spans="1:14">
      <c r="A545" s="97"/>
      <c r="B545" s="54"/>
      <c r="C545" s="294"/>
      <c r="D545" s="263"/>
      <c r="E545" s="266"/>
      <c r="F545" s="251"/>
      <c r="G545" s="254"/>
      <c r="H545" s="254"/>
      <c r="I545" s="254"/>
      <c r="J545" s="377"/>
      <c r="K545" s="21" t="s">
        <v>111</v>
      </c>
      <c r="L545" s="21" t="s">
        <v>334</v>
      </c>
      <c r="M545" s="105" t="s">
        <v>288</v>
      </c>
      <c r="N545" s="249"/>
    </row>
    <row r="546" spans="1:14">
      <c r="A546" s="97"/>
      <c r="B546" s="54"/>
      <c r="C546" s="295"/>
      <c r="D546" s="264"/>
      <c r="E546" s="267"/>
      <c r="F546" s="251"/>
      <c r="G546" s="255"/>
      <c r="H546" s="255"/>
      <c r="I546" s="255"/>
      <c r="J546" s="378"/>
      <c r="K546" s="21" t="s">
        <v>172</v>
      </c>
      <c r="L546" s="21" t="s">
        <v>334</v>
      </c>
      <c r="M546" s="105" t="s">
        <v>288</v>
      </c>
      <c r="N546" s="249"/>
    </row>
    <row r="547" spans="1:14" ht="18.75" customHeight="1">
      <c r="A547" s="97"/>
      <c r="B547" s="54"/>
      <c r="C547" s="293" t="s">
        <v>917</v>
      </c>
      <c r="D547" s="262" t="s">
        <v>184</v>
      </c>
      <c r="E547" s="265" t="s">
        <v>164</v>
      </c>
      <c r="F547" s="250" t="s">
        <v>547</v>
      </c>
      <c r="G547" s="262" t="s">
        <v>180</v>
      </c>
      <c r="H547" s="250" t="s">
        <v>940</v>
      </c>
      <c r="I547" s="262" t="s">
        <v>181</v>
      </c>
      <c r="J547" s="376"/>
      <c r="K547" s="21" t="s">
        <v>170</v>
      </c>
      <c r="L547" s="24" t="s">
        <v>334</v>
      </c>
      <c r="M547" s="105" t="s">
        <v>288</v>
      </c>
      <c r="N547" s="249" t="str">
        <f>IF(OR(M547="大",M548="大",M549="大",M550="大",M547="不明",M548="不明",M549="不明",M550="不明"),"大",IF(OR(M547="中",M548="中",M549="中",M550="中"),"中",IF(OR(M547="小",M548="小",M549="小",M550="小"),"小","無")))</f>
        <v>中</v>
      </c>
    </row>
    <row r="548" spans="1:14" ht="31.5">
      <c r="A548" s="97"/>
      <c r="B548" s="54"/>
      <c r="C548" s="294"/>
      <c r="D548" s="263"/>
      <c r="E548" s="266"/>
      <c r="F548" s="251"/>
      <c r="G548" s="254"/>
      <c r="H548" s="254"/>
      <c r="I548" s="254"/>
      <c r="J548" s="377"/>
      <c r="K548" s="21" t="s">
        <v>177</v>
      </c>
      <c r="L548" s="21" t="s">
        <v>554</v>
      </c>
      <c r="M548" s="105" t="s">
        <v>291</v>
      </c>
      <c r="N548" s="249"/>
    </row>
    <row r="549" spans="1:14">
      <c r="A549" s="97"/>
      <c r="B549" s="54"/>
      <c r="C549" s="294"/>
      <c r="D549" s="263"/>
      <c r="E549" s="266"/>
      <c r="F549" s="251"/>
      <c r="G549" s="254"/>
      <c r="H549" s="254"/>
      <c r="I549" s="254"/>
      <c r="J549" s="377"/>
      <c r="K549" s="21" t="s">
        <v>111</v>
      </c>
      <c r="L549" s="21" t="s">
        <v>555</v>
      </c>
      <c r="M549" s="105" t="s">
        <v>314</v>
      </c>
      <c r="N549" s="249"/>
    </row>
    <row r="550" spans="1:14">
      <c r="A550" s="97"/>
      <c r="B550" s="54"/>
      <c r="C550" s="295"/>
      <c r="D550" s="264"/>
      <c r="E550" s="267"/>
      <c r="F550" s="251"/>
      <c r="G550" s="255"/>
      <c r="H550" s="255"/>
      <c r="I550" s="255"/>
      <c r="J550" s="378"/>
      <c r="K550" s="21" t="s">
        <v>172</v>
      </c>
      <c r="L550" s="21" t="s">
        <v>334</v>
      </c>
      <c r="M550" s="105" t="s">
        <v>288</v>
      </c>
      <c r="N550" s="249"/>
    </row>
    <row r="551" spans="1:14" ht="18.75" customHeight="1">
      <c r="A551" s="97"/>
      <c r="B551" s="54"/>
      <c r="C551" s="293" t="s">
        <v>917</v>
      </c>
      <c r="D551" s="262" t="s">
        <v>184</v>
      </c>
      <c r="E551" s="265" t="s">
        <v>164</v>
      </c>
      <c r="F551" s="250" t="s">
        <v>547</v>
      </c>
      <c r="G551" s="262" t="s">
        <v>180</v>
      </c>
      <c r="H551" s="250" t="s">
        <v>940</v>
      </c>
      <c r="I551" s="262" t="s">
        <v>182</v>
      </c>
      <c r="J551" s="376"/>
      <c r="K551" s="21" t="s">
        <v>170</v>
      </c>
      <c r="L551" s="21" t="s">
        <v>334</v>
      </c>
      <c r="M551" s="105" t="s">
        <v>288</v>
      </c>
      <c r="N551" s="249" t="str">
        <f>IF(OR(M551="大",M552="大",M553="大",M554="大",M551="不明",M552="不明",M553="不明",M554="不明"),"大",IF(OR(M551="中",M552="中",M553="中",M554="中"),"中",IF(OR(M551="小",M552="小",M553="小",M554="小"),"小","無")))</f>
        <v>中</v>
      </c>
    </row>
    <row r="552" spans="1:14">
      <c r="A552" s="97"/>
      <c r="B552" s="54"/>
      <c r="C552" s="294"/>
      <c r="D552" s="263"/>
      <c r="E552" s="266"/>
      <c r="F552" s="251"/>
      <c r="G552" s="254"/>
      <c r="H552" s="254"/>
      <c r="I552" s="254"/>
      <c r="J552" s="377"/>
      <c r="K552" s="21" t="s">
        <v>177</v>
      </c>
      <c r="L552" s="21" t="s">
        <v>334</v>
      </c>
      <c r="M552" s="105" t="s">
        <v>288</v>
      </c>
      <c r="N552" s="249"/>
    </row>
    <row r="553" spans="1:14">
      <c r="A553" s="97"/>
      <c r="B553" s="54"/>
      <c r="C553" s="294"/>
      <c r="D553" s="263"/>
      <c r="E553" s="266"/>
      <c r="F553" s="251"/>
      <c r="G553" s="254"/>
      <c r="H553" s="254"/>
      <c r="I553" s="254"/>
      <c r="J553" s="377"/>
      <c r="K553" s="21" t="s">
        <v>111</v>
      </c>
      <c r="L553" s="21" t="s">
        <v>562</v>
      </c>
      <c r="M553" s="105" t="s">
        <v>291</v>
      </c>
      <c r="N553" s="249"/>
    </row>
    <row r="554" spans="1:14">
      <c r="A554" s="97"/>
      <c r="B554" s="54"/>
      <c r="C554" s="295"/>
      <c r="D554" s="264"/>
      <c r="E554" s="267"/>
      <c r="F554" s="251"/>
      <c r="G554" s="255"/>
      <c r="H554" s="255"/>
      <c r="I554" s="255"/>
      <c r="J554" s="378"/>
      <c r="K554" s="21" t="s">
        <v>172</v>
      </c>
      <c r="L554" s="21" t="s">
        <v>334</v>
      </c>
      <c r="M554" s="105" t="s">
        <v>288</v>
      </c>
      <c r="N554" s="249"/>
    </row>
    <row r="555" spans="1:14" ht="18.75" customHeight="1">
      <c r="A555" s="97"/>
      <c r="B555" s="54"/>
      <c r="C555" s="293" t="s">
        <v>917</v>
      </c>
      <c r="D555" s="262" t="s">
        <v>184</v>
      </c>
      <c r="E555" s="265" t="s">
        <v>164</v>
      </c>
      <c r="F555" s="250" t="s">
        <v>547</v>
      </c>
      <c r="G555" s="262" t="s">
        <v>180</v>
      </c>
      <c r="H555" s="250" t="s">
        <v>940</v>
      </c>
      <c r="I555" s="262" t="s">
        <v>183</v>
      </c>
      <c r="J555" s="376"/>
      <c r="K555" s="21" t="s">
        <v>170</v>
      </c>
      <c r="L555" s="21" t="s">
        <v>334</v>
      </c>
      <c r="M555" s="105" t="s">
        <v>288</v>
      </c>
      <c r="N555" s="249" t="str">
        <f>IF(OR(M555="大",M556="大",M557="大",M558="大",M555="不明",M556="不明",M557="不明",M558="不明"),"大",IF(OR(M555="中",M556="中",M557="中",M558="中"),"中",IF(OR(M555="小",M556="小",M557="小",M558="小"),"小","無")))</f>
        <v>中</v>
      </c>
    </row>
    <row r="556" spans="1:14">
      <c r="A556" s="97"/>
      <c r="B556" s="54"/>
      <c r="C556" s="294"/>
      <c r="D556" s="263"/>
      <c r="E556" s="266"/>
      <c r="F556" s="251"/>
      <c r="G556" s="254"/>
      <c r="H556" s="254"/>
      <c r="I556" s="254"/>
      <c r="J556" s="377"/>
      <c r="K556" s="21" t="s">
        <v>177</v>
      </c>
      <c r="L556" s="21" t="s">
        <v>334</v>
      </c>
      <c r="M556" s="105" t="s">
        <v>288</v>
      </c>
      <c r="N556" s="249"/>
    </row>
    <row r="557" spans="1:14">
      <c r="A557" s="97"/>
      <c r="B557" s="54"/>
      <c r="C557" s="294"/>
      <c r="D557" s="263"/>
      <c r="E557" s="266"/>
      <c r="F557" s="251"/>
      <c r="G557" s="254"/>
      <c r="H557" s="254"/>
      <c r="I557" s="254"/>
      <c r="J557" s="377"/>
      <c r="K557" s="21" t="s">
        <v>111</v>
      </c>
      <c r="L557" s="21" t="s">
        <v>564</v>
      </c>
      <c r="M557" s="105" t="s">
        <v>291</v>
      </c>
      <c r="N557" s="249"/>
    </row>
    <row r="558" spans="1:14">
      <c r="A558" s="97"/>
      <c r="B558" s="54"/>
      <c r="C558" s="295"/>
      <c r="D558" s="264"/>
      <c r="E558" s="267"/>
      <c r="F558" s="251"/>
      <c r="G558" s="255"/>
      <c r="H558" s="255"/>
      <c r="I558" s="255"/>
      <c r="J558" s="378"/>
      <c r="K558" s="21" t="s">
        <v>172</v>
      </c>
      <c r="L558" s="21" t="s">
        <v>334</v>
      </c>
      <c r="M558" s="105" t="s">
        <v>288</v>
      </c>
      <c r="N558" s="249"/>
    </row>
    <row r="559" spans="1:14" ht="18.75" customHeight="1">
      <c r="A559" s="97"/>
      <c r="B559" s="54"/>
      <c r="C559" s="293" t="s">
        <v>917</v>
      </c>
      <c r="D559" s="262" t="s">
        <v>184</v>
      </c>
      <c r="E559" s="265" t="s">
        <v>164</v>
      </c>
      <c r="F559" s="250" t="s">
        <v>547</v>
      </c>
      <c r="G559" s="262" t="s">
        <v>180</v>
      </c>
      <c r="H559" s="250" t="s">
        <v>556</v>
      </c>
      <c r="I559" s="262" t="s">
        <v>181</v>
      </c>
      <c r="J559" s="376"/>
      <c r="K559" s="21" t="s">
        <v>170</v>
      </c>
      <c r="L559" s="22" t="s">
        <v>334</v>
      </c>
      <c r="M559" s="105" t="s">
        <v>288</v>
      </c>
      <c r="N559" s="249" t="str">
        <f>IF(OR(M559="大",M560="大",M561="大",M562="大",M559="不明",M560="不明",M561="不明",M562="不明"),"大",IF(OR(M559="中",M560="中",M561="中",M562="中"),"中",IF(OR(M559="小",M560="小",M561="小",M562="小"),"小","無")))</f>
        <v>小</v>
      </c>
    </row>
    <row r="560" spans="1:14">
      <c r="A560" s="97"/>
      <c r="B560" s="54"/>
      <c r="C560" s="294"/>
      <c r="D560" s="263"/>
      <c r="E560" s="266"/>
      <c r="F560" s="251"/>
      <c r="G560" s="254"/>
      <c r="H560" s="254"/>
      <c r="I560" s="254"/>
      <c r="J560" s="377"/>
      <c r="K560" s="21" t="s">
        <v>177</v>
      </c>
      <c r="L560" s="21" t="s">
        <v>558</v>
      </c>
      <c r="M560" s="105" t="s">
        <v>314</v>
      </c>
      <c r="N560" s="249"/>
    </row>
    <row r="561" spans="1:14">
      <c r="A561" s="97"/>
      <c r="B561" s="54"/>
      <c r="C561" s="294"/>
      <c r="D561" s="263"/>
      <c r="E561" s="266"/>
      <c r="F561" s="251"/>
      <c r="G561" s="254"/>
      <c r="H561" s="254"/>
      <c r="I561" s="254"/>
      <c r="J561" s="377"/>
      <c r="K561" s="21" t="s">
        <v>111</v>
      </c>
      <c r="L561" s="21" t="s">
        <v>559</v>
      </c>
      <c r="M561" s="105" t="s">
        <v>314</v>
      </c>
      <c r="N561" s="249"/>
    </row>
    <row r="562" spans="1:14">
      <c r="A562" s="97"/>
      <c r="B562" s="54"/>
      <c r="C562" s="295"/>
      <c r="D562" s="264"/>
      <c r="E562" s="267"/>
      <c r="F562" s="251"/>
      <c r="G562" s="255"/>
      <c r="H562" s="255"/>
      <c r="I562" s="255"/>
      <c r="J562" s="378"/>
      <c r="K562" s="21" t="s">
        <v>172</v>
      </c>
      <c r="L562" s="21" t="s">
        <v>528</v>
      </c>
      <c r="M562" s="105" t="s">
        <v>288</v>
      </c>
      <c r="N562" s="249"/>
    </row>
    <row r="563" spans="1:14" ht="18.75" customHeight="1">
      <c r="A563" s="97"/>
      <c r="B563" s="54"/>
      <c r="C563" s="293" t="s">
        <v>917</v>
      </c>
      <c r="D563" s="262" t="s">
        <v>184</v>
      </c>
      <c r="E563" s="265" t="s">
        <v>164</v>
      </c>
      <c r="F563" s="250" t="s">
        <v>547</v>
      </c>
      <c r="G563" s="262" t="s">
        <v>180</v>
      </c>
      <c r="H563" s="250" t="s">
        <v>556</v>
      </c>
      <c r="I563" s="262" t="s">
        <v>182</v>
      </c>
      <c r="J563" s="376"/>
      <c r="K563" s="21" t="s">
        <v>170</v>
      </c>
      <c r="L563" s="21" t="s">
        <v>334</v>
      </c>
      <c r="M563" s="105" t="s">
        <v>288</v>
      </c>
      <c r="N563" s="249" t="str">
        <f>IF(OR(M563="大",M564="大",M565="大",M566="大",M563="不明",M564="不明",M565="不明",M566="不明"),"大",IF(OR(M563="中",M564="中",M565="中",M566="中"),"中",IF(OR(M563="小",M564="小",M565="小",M566="小"),"小","無")))</f>
        <v>小</v>
      </c>
    </row>
    <row r="564" spans="1:14">
      <c r="A564" s="97"/>
      <c r="B564" s="54"/>
      <c r="C564" s="294"/>
      <c r="D564" s="263"/>
      <c r="E564" s="266"/>
      <c r="F564" s="251"/>
      <c r="G564" s="254"/>
      <c r="H564" s="254"/>
      <c r="I564" s="254"/>
      <c r="J564" s="377"/>
      <c r="K564" s="21" t="s">
        <v>177</v>
      </c>
      <c r="L564" s="21" t="s">
        <v>334</v>
      </c>
      <c r="M564" s="105" t="s">
        <v>288</v>
      </c>
      <c r="N564" s="249"/>
    </row>
    <row r="565" spans="1:14">
      <c r="A565" s="97"/>
      <c r="B565" s="54"/>
      <c r="C565" s="294"/>
      <c r="D565" s="263"/>
      <c r="E565" s="266"/>
      <c r="F565" s="251"/>
      <c r="G565" s="254"/>
      <c r="H565" s="254"/>
      <c r="I565" s="254"/>
      <c r="J565" s="377"/>
      <c r="K565" s="21" t="s">
        <v>111</v>
      </c>
      <c r="L565" s="21" t="s">
        <v>559</v>
      </c>
      <c r="M565" s="105" t="s">
        <v>314</v>
      </c>
      <c r="N565" s="249"/>
    </row>
    <row r="566" spans="1:14">
      <c r="A566" s="97"/>
      <c r="B566" s="54"/>
      <c r="C566" s="295"/>
      <c r="D566" s="264"/>
      <c r="E566" s="267"/>
      <c r="F566" s="251"/>
      <c r="G566" s="255"/>
      <c r="H566" s="255"/>
      <c r="I566" s="255"/>
      <c r="J566" s="378"/>
      <c r="K566" s="21" t="s">
        <v>172</v>
      </c>
      <c r="L566" s="21" t="s">
        <v>334</v>
      </c>
      <c r="M566" s="105" t="s">
        <v>288</v>
      </c>
      <c r="N566" s="249"/>
    </row>
    <row r="567" spans="1:14" ht="18.75" customHeight="1">
      <c r="A567" s="97"/>
      <c r="B567" s="54"/>
      <c r="C567" s="293" t="s">
        <v>917</v>
      </c>
      <c r="D567" s="262" t="s">
        <v>184</v>
      </c>
      <c r="E567" s="265" t="s">
        <v>164</v>
      </c>
      <c r="F567" s="250" t="s">
        <v>547</v>
      </c>
      <c r="G567" s="262" t="s">
        <v>180</v>
      </c>
      <c r="H567" s="250" t="s">
        <v>556</v>
      </c>
      <c r="I567" s="262" t="s">
        <v>183</v>
      </c>
      <c r="J567" s="376"/>
      <c r="K567" s="21" t="s">
        <v>170</v>
      </c>
      <c r="L567" s="21" t="s">
        <v>334</v>
      </c>
      <c r="M567" s="105" t="s">
        <v>288</v>
      </c>
      <c r="N567" s="249" t="str">
        <f>IF(OR(M567="大",M568="大",M569="大",M570="大",M567="不明",M568="不明",M569="不明",M570="不明"),"大",IF(OR(M567="中",M568="中",M569="中",M570="中"),"中",IF(OR(M567="小",M568="小",M569="小",M570="小"),"小","無")))</f>
        <v>小</v>
      </c>
    </row>
    <row r="568" spans="1:14">
      <c r="A568" s="97"/>
      <c r="B568" s="54"/>
      <c r="C568" s="294"/>
      <c r="D568" s="263"/>
      <c r="E568" s="266"/>
      <c r="F568" s="251"/>
      <c r="G568" s="254"/>
      <c r="H568" s="254"/>
      <c r="I568" s="254"/>
      <c r="J568" s="377"/>
      <c r="K568" s="21" t="s">
        <v>177</v>
      </c>
      <c r="L568" s="21" t="s">
        <v>334</v>
      </c>
      <c r="M568" s="105" t="s">
        <v>288</v>
      </c>
      <c r="N568" s="249"/>
    </row>
    <row r="569" spans="1:14">
      <c r="A569" s="97"/>
      <c r="B569" s="54"/>
      <c r="C569" s="294"/>
      <c r="D569" s="263"/>
      <c r="E569" s="266"/>
      <c r="F569" s="251"/>
      <c r="G569" s="254"/>
      <c r="H569" s="254"/>
      <c r="I569" s="254"/>
      <c r="J569" s="377"/>
      <c r="K569" s="21" t="s">
        <v>111</v>
      </c>
      <c r="L569" s="21" t="s">
        <v>559</v>
      </c>
      <c r="M569" s="105" t="s">
        <v>314</v>
      </c>
      <c r="N569" s="249"/>
    </row>
    <row r="570" spans="1:14">
      <c r="A570" s="97"/>
      <c r="B570" s="54"/>
      <c r="C570" s="295"/>
      <c r="D570" s="264"/>
      <c r="E570" s="267"/>
      <c r="F570" s="251"/>
      <c r="G570" s="255"/>
      <c r="H570" s="255"/>
      <c r="I570" s="255"/>
      <c r="J570" s="378"/>
      <c r="K570" s="21" t="s">
        <v>172</v>
      </c>
      <c r="L570" s="21" t="s">
        <v>334</v>
      </c>
      <c r="M570" s="105" t="s">
        <v>288</v>
      </c>
      <c r="N570" s="249"/>
    </row>
    <row r="571" spans="1:14" ht="18.75" customHeight="1">
      <c r="A571" s="97"/>
      <c r="B571" s="54"/>
      <c r="C571" s="293" t="s">
        <v>917</v>
      </c>
      <c r="D571" s="262" t="s">
        <v>184</v>
      </c>
      <c r="E571" s="265" t="s">
        <v>164</v>
      </c>
      <c r="F571" s="250" t="s">
        <v>547</v>
      </c>
      <c r="G571" s="262" t="s">
        <v>180</v>
      </c>
      <c r="H571" s="250" t="s">
        <v>563</v>
      </c>
      <c r="I571" s="262" t="s">
        <v>181</v>
      </c>
      <c r="J571" s="376"/>
      <c r="K571" s="21" t="s">
        <v>170</v>
      </c>
      <c r="L571" s="24" t="s">
        <v>334</v>
      </c>
      <c r="M571" s="105" t="s">
        <v>288</v>
      </c>
      <c r="N571" s="249" t="str">
        <f>IF(OR(M571="大",M572="大",M573="大",M574="大",M571="不明",M572="不明",M573="不明",M574="不明"),"大",IF(OR(M571="中",M572="中",M573="中",M574="中"),"中",IF(OR(M571="小",M572="小",M573="小",M574="小"),"小","無")))</f>
        <v>小</v>
      </c>
    </row>
    <row r="572" spans="1:14" ht="31.5">
      <c r="A572" s="97"/>
      <c r="B572" s="54"/>
      <c r="C572" s="294"/>
      <c r="D572" s="263"/>
      <c r="E572" s="266"/>
      <c r="F572" s="251"/>
      <c r="G572" s="254"/>
      <c r="H572" s="254"/>
      <c r="I572" s="254"/>
      <c r="J572" s="377"/>
      <c r="K572" s="21" t="s">
        <v>177</v>
      </c>
      <c r="L572" s="21" t="s">
        <v>565</v>
      </c>
      <c r="M572" s="105" t="s">
        <v>314</v>
      </c>
      <c r="N572" s="249"/>
    </row>
    <row r="573" spans="1:14">
      <c r="A573" s="97"/>
      <c r="B573" s="54"/>
      <c r="C573" s="294"/>
      <c r="D573" s="263"/>
      <c r="E573" s="266"/>
      <c r="F573" s="251"/>
      <c r="G573" s="254"/>
      <c r="H573" s="254"/>
      <c r="I573" s="254"/>
      <c r="J573" s="377"/>
      <c r="K573" s="21" t="s">
        <v>111</v>
      </c>
      <c r="L573" s="21" t="s">
        <v>334</v>
      </c>
      <c r="M573" s="105" t="s">
        <v>288</v>
      </c>
      <c r="N573" s="249"/>
    </row>
    <row r="574" spans="1:14">
      <c r="A574" s="97"/>
      <c r="B574" s="54"/>
      <c r="C574" s="295"/>
      <c r="D574" s="264"/>
      <c r="E574" s="267"/>
      <c r="F574" s="251"/>
      <c r="G574" s="255"/>
      <c r="H574" s="255"/>
      <c r="I574" s="255"/>
      <c r="J574" s="378"/>
      <c r="K574" s="21" t="s">
        <v>172</v>
      </c>
      <c r="L574" s="21" t="s">
        <v>334</v>
      </c>
      <c r="M574" s="105" t="s">
        <v>288</v>
      </c>
      <c r="N574" s="249"/>
    </row>
    <row r="575" spans="1:14" ht="18.75" customHeight="1">
      <c r="A575" s="97"/>
      <c r="B575" s="54"/>
      <c r="C575" s="293" t="s">
        <v>917</v>
      </c>
      <c r="D575" s="262" t="s">
        <v>184</v>
      </c>
      <c r="E575" s="265" t="s">
        <v>164</v>
      </c>
      <c r="F575" s="250" t="s">
        <v>547</v>
      </c>
      <c r="G575" s="262" t="s">
        <v>180</v>
      </c>
      <c r="H575" s="250" t="s">
        <v>563</v>
      </c>
      <c r="I575" s="262" t="s">
        <v>182</v>
      </c>
      <c r="J575" s="376"/>
      <c r="K575" s="21" t="s">
        <v>170</v>
      </c>
      <c r="L575" s="21" t="s">
        <v>334</v>
      </c>
      <c r="M575" s="105" t="s">
        <v>288</v>
      </c>
      <c r="N575" s="249" t="str">
        <f>IF(OR(M575="大",M576="大",M577="大",M578="大",M575="不明",M576="不明",M577="不明",M578="不明"),"大",IF(OR(M575="中",M576="中",M577="中",M578="中"),"中",IF(OR(M575="小",M576="小",M577="小",M578="小"),"小","無")))</f>
        <v>中</v>
      </c>
    </row>
    <row r="576" spans="1:14">
      <c r="A576" s="97"/>
      <c r="B576" s="54"/>
      <c r="C576" s="294"/>
      <c r="D576" s="263"/>
      <c r="E576" s="266"/>
      <c r="F576" s="251"/>
      <c r="G576" s="254"/>
      <c r="H576" s="254"/>
      <c r="I576" s="254"/>
      <c r="J576" s="377"/>
      <c r="K576" s="21" t="s">
        <v>177</v>
      </c>
      <c r="L576" s="21" t="s">
        <v>334</v>
      </c>
      <c r="M576" s="105" t="s">
        <v>288</v>
      </c>
      <c r="N576" s="249"/>
    </row>
    <row r="577" spans="1:14">
      <c r="A577" s="97"/>
      <c r="B577" s="54"/>
      <c r="C577" s="294"/>
      <c r="D577" s="263"/>
      <c r="E577" s="266"/>
      <c r="F577" s="251"/>
      <c r="G577" s="254"/>
      <c r="H577" s="254"/>
      <c r="I577" s="254"/>
      <c r="J577" s="377"/>
      <c r="K577" s="21" t="s">
        <v>111</v>
      </c>
      <c r="L577" s="21" t="s">
        <v>566</v>
      </c>
      <c r="M577" s="105" t="s">
        <v>291</v>
      </c>
      <c r="N577" s="249"/>
    </row>
    <row r="578" spans="1:14">
      <c r="A578" s="97"/>
      <c r="B578" s="54"/>
      <c r="C578" s="295"/>
      <c r="D578" s="264"/>
      <c r="E578" s="267"/>
      <c r="F578" s="251"/>
      <c r="G578" s="255"/>
      <c r="H578" s="255"/>
      <c r="I578" s="255"/>
      <c r="J578" s="378"/>
      <c r="K578" s="21" t="s">
        <v>172</v>
      </c>
      <c r="L578" s="21" t="s">
        <v>334</v>
      </c>
      <c r="M578" s="105" t="s">
        <v>288</v>
      </c>
      <c r="N578" s="249"/>
    </row>
    <row r="579" spans="1:14" ht="18.75" customHeight="1">
      <c r="A579" s="97"/>
      <c r="B579" s="54"/>
      <c r="C579" s="293" t="s">
        <v>917</v>
      </c>
      <c r="D579" s="262" t="s">
        <v>184</v>
      </c>
      <c r="E579" s="265" t="s">
        <v>164</v>
      </c>
      <c r="F579" s="250" t="s">
        <v>547</v>
      </c>
      <c r="G579" s="262" t="s">
        <v>180</v>
      </c>
      <c r="H579" s="250" t="s">
        <v>563</v>
      </c>
      <c r="I579" s="262" t="s">
        <v>183</v>
      </c>
      <c r="J579" s="376"/>
      <c r="K579" s="21" t="s">
        <v>170</v>
      </c>
      <c r="L579" s="21" t="s">
        <v>334</v>
      </c>
      <c r="M579" s="105" t="s">
        <v>288</v>
      </c>
      <c r="N579" s="249" t="str">
        <f>IF(OR(M579="大",M580="大",M581="大",M582="大",M579="不明",M580="不明",M581="不明",M582="不明"),"大",IF(OR(M579="中",M580="中",M581="中",M582="中"),"中",IF(OR(M579="小",M580="小",M581="小",M582="小"),"小","無")))</f>
        <v>中</v>
      </c>
    </row>
    <row r="580" spans="1:14">
      <c r="A580" s="97"/>
      <c r="B580" s="54"/>
      <c r="C580" s="294"/>
      <c r="D580" s="263"/>
      <c r="E580" s="266"/>
      <c r="F580" s="251"/>
      <c r="G580" s="254"/>
      <c r="H580" s="254"/>
      <c r="I580" s="254"/>
      <c r="J580" s="377"/>
      <c r="K580" s="21" t="s">
        <v>177</v>
      </c>
      <c r="L580" s="21" t="s">
        <v>334</v>
      </c>
      <c r="M580" s="105" t="s">
        <v>288</v>
      </c>
      <c r="N580" s="249"/>
    </row>
    <row r="581" spans="1:14">
      <c r="A581" s="97"/>
      <c r="B581" s="54"/>
      <c r="C581" s="294"/>
      <c r="D581" s="263"/>
      <c r="E581" s="266"/>
      <c r="F581" s="251"/>
      <c r="G581" s="254"/>
      <c r="H581" s="254"/>
      <c r="I581" s="254"/>
      <c r="J581" s="377"/>
      <c r="K581" s="21" t="s">
        <v>111</v>
      </c>
      <c r="L581" s="21" t="s">
        <v>564</v>
      </c>
      <c r="M581" s="105" t="s">
        <v>291</v>
      </c>
      <c r="N581" s="249"/>
    </row>
    <row r="582" spans="1:14">
      <c r="A582" s="97"/>
      <c r="B582" s="54"/>
      <c r="C582" s="295"/>
      <c r="D582" s="264"/>
      <c r="E582" s="267"/>
      <c r="F582" s="251"/>
      <c r="G582" s="255"/>
      <c r="H582" s="255"/>
      <c r="I582" s="255"/>
      <c r="J582" s="378"/>
      <c r="K582" s="21" t="s">
        <v>172</v>
      </c>
      <c r="L582" s="21" t="s">
        <v>334</v>
      </c>
      <c r="M582" s="105" t="s">
        <v>288</v>
      </c>
      <c r="N582" s="249"/>
    </row>
    <row r="583" spans="1:14" ht="18.75" customHeight="1">
      <c r="A583" s="97"/>
      <c r="B583" s="54"/>
      <c r="C583" s="293" t="s">
        <v>917</v>
      </c>
      <c r="D583" s="262" t="s">
        <v>184</v>
      </c>
      <c r="E583" s="265" t="s">
        <v>164</v>
      </c>
      <c r="F583" s="250" t="s">
        <v>547</v>
      </c>
      <c r="G583" s="262" t="s">
        <v>180</v>
      </c>
      <c r="H583" s="250" t="s">
        <v>938</v>
      </c>
      <c r="I583" s="262" t="s">
        <v>181</v>
      </c>
      <c r="J583" s="376"/>
      <c r="K583" s="21" t="s">
        <v>170</v>
      </c>
      <c r="L583" s="22" t="s">
        <v>334</v>
      </c>
      <c r="M583" s="105" t="s">
        <v>288</v>
      </c>
      <c r="N583" s="249" t="str">
        <f>IF(OR(M583="大",M584="大",M585="大",M586="大",M583="不明",M584="不明",M585="不明",M586="不明"),"大",IF(OR(M583="中",M584="中",M585="中",M586="中"),"中",IF(OR(M583="小",M584="小",M585="小",M586="小"),"小","無")))</f>
        <v>小</v>
      </c>
    </row>
    <row r="584" spans="1:14">
      <c r="A584" s="97"/>
      <c r="B584" s="54"/>
      <c r="C584" s="294"/>
      <c r="D584" s="263"/>
      <c r="E584" s="266"/>
      <c r="F584" s="251"/>
      <c r="G584" s="254"/>
      <c r="H584" s="254"/>
      <c r="I584" s="254"/>
      <c r="J584" s="377"/>
      <c r="K584" s="21" t="s">
        <v>177</v>
      </c>
      <c r="L584" s="21" t="s">
        <v>550</v>
      </c>
      <c r="M584" s="105" t="s">
        <v>314</v>
      </c>
      <c r="N584" s="249"/>
    </row>
    <row r="585" spans="1:14">
      <c r="A585" s="97"/>
      <c r="B585" s="54"/>
      <c r="C585" s="294"/>
      <c r="D585" s="263"/>
      <c r="E585" s="266"/>
      <c r="F585" s="251"/>
      <c r="G585" s="254"/>
      <c r="H585" s="254"/>
      <c r="I585" s="254"/>
      <c r="J585" s="377"/>
      <c r="K585" s="21" t="s">
        <v>111</v>
      </c>
      <c r="L585" s="21" t="s">
        <v>334</v>
      </c>
      <c r="M585" s="105" t="s">
        <v>288</v>
      </c>
      <c r="N585" s="249"/>
    </row>
    <row r="586" spans="1:14">
      <c r="A586" s="97"/>
      <c r="B586" s="54"/>
      <c r="C586" s="295"/>
      <c r="D586" s="264"/>
      <c r="E586" s="267"/>
      <c r="F586" s="251"/>
      <c r="G586" s="255"/>
      <c r="H586" s="255"/>
      <c r="I586" s="255"/>
      <c r="J586" s="378"/>
      <c r="K586" s="21" t="s">
        <v>172</v>
      </c>
      <c r="L586" s="21" t="s">
        <v>334</v>
      </c>
      <c r="M586" s="105" t="s">
        <v>288</v>
      </c>
      <c r="N586" s="249"/>
    </row>
    <row r="587" spans="1:14" ht="18.75" customHeight="1">
      <c r="A587" s="97"/>
      <c r="B587" s="54"/>
      <c r="C587" s="293" t="s">
        <v>917</v>
      </c>
      <c r="D587" s="262" t="s">
        <v>184</v>
      </c>
      <c r="E587" s="265" t="s">
        <v>164</v>
      </c>
      <c r="F587" s="250" t="s">
        <v>547</v>
      </c>
      <c r="G587" s="262" t="s">
        <v>180</v>
      </c>
      <c r="H587" s="250" t="s">
        <v>938</v>
      </c>
      <c r="I587" s="262" t="s">
        <v>182</v>
      </c>
      <c r="J587" s="376"/>
      <c r="K587" s="21" t="s">
        <v>170</v>
      </c>
      <c r="L587" s="21" t="s">
        <v>334</v>
      </c>
      <c r="M587" s="105" t="s">
        <v>288</v>
      </c>
      <c r="N587" s="249" t="str">
        <f>IF(OR(M587="大",M588="大",M589="大",M590="大",M587="不明",M588="不明",M589="不明",M590="不明"),"大",IF(OR(M587="中",M588="中",M589="中",M590="中"),"中",IF(OR(M587="小",M588="小",M589="小",M590="小"),"小","無")))</f>
        <v>無</v>
      </c>
    </row>
    <row r="588" spans="1:14">
      <c r="A588" s="97"/>
      <c r="B588" s="54"/>
      <c r="C588" s="294"/>
      <c r="D588" s="263"/>
      <c r="E588" s="266"/>
      <c r="F588" s="251"/>
      <c r="G588" s="254"/>
      <c r="H588" s="254"/>
      <c r="I588" s="254"/>
      <c r="J588" s="377"/>
      <c r="K588" s="21" t="s">
        <v>177</v>
      </c>
      <c r="L588" s="21" t="s">
        <v>334</v>
      </c>
      <c r="M588" s="105" t="s">
        <v>288</v>
      </c>
      <c r="N588" s="249"/>
    </row>
    <row r="589" spans="1:14">
      <c r="A589" s="97"/>
      <c r="B589" s="54"/>
      <c r="C589" s="294"/>
      <c r="D589" s="263"/>
      <c r="E589" s="266"/>
      <c r="F589" s="251"/>
      <c r="G589" s="254"/>
      <c r="H589" s="254"/>
      <c r="I589" s="254"/>
      <c r="J589" s="377"/>
      <c r="K589" s="21" t="s">
        <v>111</v>
      </c>
      <c r="L589" s="21" t="s">
        <v>334</v>
      </c>
      <c r="M589" s="105" t="s">
        <v>288</v>
      </c>
      <c r="N589" s="249"/>
    </row>
    <row r="590" spans="1:14">
      <c r="A590" s="97"/>
      <c r="B590" s="54"/>
      <c r="C590" s="295"/>
      <c r="D590" s="264"/>
      <c r="E590" s="267"/>
      <c r="F590" s="251"/>
      <c r="G590" s="255"/>
      <c r="H590" s="255"/>
      <c r="I590" s="255"/>
      <c r="J590" s="378"/>
      <c r="K590" s="21" t="s">
        <v>172</v>
      </c>
      <c r="L590" s="21" t="s">
        <v>334</v>
      </c>
      <c r="M590" s="105" t="s">
        <v>288</v>
      </c>
      <c r="N590" s="249"/>
    </row>
    <row r="591" spans="1:14" ht="18.75" customHeight="1">
      <c r="A591" s="97"/>
      <c r="B591" s="54"/>
      <c r="C591" s="293" t="s">
        <v>917</v>
      </c>
      <c r="D591" s="262" t="s">
        <v>184</v>
      </c>
      <c r="E591" s="265" t="s">
        <v>164</v>
      </c>
      <c r="F591" s="250" t="s">
        <v>547</v>
      </c>
      <c r="G591" s="262" t="s">
        <v>180</v>
      </c>
      <c r="H591" s="250" t="s">
        <v>938</v>
      </c>
      <c r="I591" s="262" t="s">
        <v>183</v>
      </c>
      <c r="J591" s="376"/>
      <c r="K591" s="21" t="s">
        <v>170</v>
      </c>
      <c r="L591" s="21" t="s">
        <v>334</v>
      </c>
      <c r="M591" s="105" t="s">
        <v>288</v>
      </c>
      <c r="N591" s="249" t="str">
        <f>IF(OR(M591="大",M592="大",M593="大",M594="大",M591="不明",M592="不明",M593="不明",M594="不明"),"大",IF(OR(M591="中",M592="中",M593="中",M594="中"),"中",IF(OR(M591="小",M592="小",M593="小",M594="小"),"小","無")))</f>
        <v>無</v>
      </c>
    </row>
    <row r="592" spans="1:14">
      <c r="A592" s="97"/>
      <c r="B592" s="54"/>
      <c r="C592" s="294"/>
      <c r="D592" s="263"/>
      <c r="E592" s="266"/>
      <c r="F592" s="251"/>
      <c r="G592" s="254"/>
      <c r="H592" s="254"/>
      <c r="I592" s="254"/>
      <c r="J592" s="377"/>
      <c r="K592" s="21" t="s">
        <v>177</v>
      </c>
      <c r="L592" s="21" t="s">
        <v>334</v>
      </c>
      <c r="M592" s="105" t="s">
        <v>288</v>
      </c>
      <c r="N592" s="249"/>
    </row>
    <row r="593" spans="1:14">
      <c r="A593" s="97"/>
      <c r="B593" s="54"/>
      <c r="C593" s="294"/>
      <c r="D593" s="263"/>
      <c r="E593" s="266"/>
      <c r="F593" s="251"/>
      <c r="G593" s="254"/>
      <c r="H593" s="254"/>
      <c r="I593" s="254"/>
      <c r="J593" s="377"/>
      <c r="K593" s="21" t="s">
        <v>111</v>
      </c>
      <c r="L593" s="21" t="s">
        <v>334</v>
      </c>
      <c r="M593" s="105" t="s">
        <v>288</v>
      </c>
      <c r="N593" s="249"/>
    </row>
    <row r="594" spans="1:14">
      <c r="A594" s="97"/>
      <c r="B594" s="54"/>
      <c r="C594" s="295"/>
      <c r="D594" s="264"/>
      <c r="E594" s="267"/>
      <c r="F594" s="252"/>
      <c r="G594" s="255"/>
      <c r="H594" s="255"/>
      <c r="I594" s="255"/>
      <c r="J594" s="378"/>
      <c r="K594" s="21" t="s">
        <v>172</v>
      </c>
      <c r="L594" s="21" t="s">
        <v>334</v>
      </c>
      <c r="M594" s="105" t="s">
        <v>288</v>
      </c>
      <c r="N594" s="249"/>
    </row>
    <row r="595" spans="1:14">
      <c r="N595" s="41"/>
    </row>
    <row r="596" spans="1:14">
      <c r="L596" s="111"/>
      <c r="M596" s="113" t="s">
        <v>102</v>
      </c>
      <c r="N596" s="106" t="str">
        <f>IF(OR(N511="大",N515="大",N519="大",N523="大",N527="大",N531="大",N535="大",N539="大",N543="大",N547="大",N551="大",N555="大",N559="大",N563="大",N567="大",N571="大",N575="大",N579="大",N583="大",N587="大",N591="大"),"大",IF(OR(N511="中",N515="中",N519="中",N523="中",N527="中",N531="中",N535="中",N539="中",N543="中",N547="中",N551="中",N555="中",N559="中",N563="中",N567="中",N571="中",N575="中",N579="中",N583="中",N587="中",N591="中"),"中",IF(OR(N511="小",N515="小",N519="小",N523="小",N527="小",N531="小",N535="小",N539="小",N543="小",N547="小",N551="小",N555="小",N559="小",N563="小",N567="小",N571="小",N575="小",N579="小",N583="小",N587="小",N591="小"),"小","無")))</f>
        <v>中</v>
      </c>
    </row>
    <row r="597" spans="1:14">
      <c r="N597" s="41"/>
    </row>
    <row r="598" spans="1:14">
      <c r="C598" s="10" t="s">
        <v>517</v>
      </c>
      <c r="N598" s="41"/>
    </row>
    <row r="599" spans="1:14">
      <c r="N599" s="41"/>
    </row>
    <row r="600" spans="1:14" ht="19.5">
      <c r="A600" s="52" t="s">
        <v>567</v>
      </c>
      <c r="B600" s="97"/>
      <c r="C600" s="51"/>
      <c r="D600" s="51"/>
      <c r="N600" s="41"/>
    </row>
    <row r="601" spans="1:14">
      <c r="A601" s="97"/>
      <c r="N601" s="41"/>
    </row>
    <row r="602" spans="1:14">
      <c r="A602" s="97"/>
      <c r="B602" s="9"/>
      <c r="C602" s="89" t="s">
        <v>568</v>
      </c>
      <c r="N602" s="41"/>
    </row>
    <row r="603" spans="1:14">
      <c r="A603" s="97"/>
      <c r="C603" s="37"/>
      <c r="N603" s="41"/>
    </row>
    <row r="604" spans="1:14">
      <c r="A604" s="97"/>
      <c r="B604" s="95"/>
      <c r="C604" s="54" t="s">
        <v>519</v>
      </c>
      <c r="D604" s="95"/>
      <c r="N604" s="41"/>
    </row>
    <row r="605" spans="1:14">
      <c r="A605" s="97"/>
      <c r="B605" s="54"/>
      <c r="N605" s="41"/>
    </row>
    <row r="606" spans="1:14" ht="31.5">
      <c r="A606" s="97"/>
      <c r="B606" s="54"/>
      <c r="C606" s="60" t="s">
        <v>84</v>
      </c>
      <c r="D606" s="60" t="s">
        <v>85</v>
      </c>
      <c r="E606" s="60" t="s">
        <v>121</v>
      </c>
      <c r="F606" s="60" t="s">
        <v>87</v>
      </c>
      <c r="G606" s="60" t="s">
        <v>122</v>
      </c>
      <c r="H606" s="60" t="s">
        <v>277</v>
      </c>
      <c r="I606" s="60" t="s">
        <v>90</v>
      </c>
      <c r="J606" s="87" t="s">
        <v>161</v>
      </c>
      <c r="K606" s="231" t="s">
        <v>92</v>
      </c>
      <c r="L606" s="232"/>
      <c r="M606" s="81" t="s">
        <v>93</v>
      </c>
      <c r="N606" s="60" t="s">
        <v>94</v>
      </c>
    </row>
    <row r="607" spans="1:14" ht="16.5" customHeight="1">
      <c r="A607" s="97"/>
      <c r="B607" s="54"/>
      <c r="C607" s="262" t="s">
        <v>162</v>
      </c>
      <c r="D607" s="262" t="s">
        <v>163</v>
      </c>
      <c r="E607" s="262" t="s">
        <v>164</v>
      </c>
      <c r="F607" s="250" t="s">
        <v>569</v>
      </c>
      <c r="G607" s="262" t="s">
        <v>165</v>
      </c>
      <c r="H607" s="250" t="s">
        <v>570</v>
      </c>
      <c r="I607" s="250" t="s">
        <v>571</v>
      </c>
      <c r="J607" s="311" t="s">
        <v>572</v>
      </c>
      <c r="K607" s="64" t="s">
        <v>98</v>
      </c>
      <c r="L607" s="22" t="s">
        <v>334</v>
      </c>
      <c r="M607" s="105" t="s">
        <v>288</v>
      </c>
      <c r="N607" s="249" t="str">
        <f>IF(OR(M607="",M608="",M609="",M610=""),"",IF(OR(M607="大",M608="大",M609="大",M610="大",M607="不明",M608="不明",M609="不明",M610="不明"),"大",IF(OR(M607="中",M608="中",M609="中",M610="中"),"中",IF(OR(M607="小",M608="小",M609="小",M610="小"),"小","無"))))</f>
        <v>小</v>
      </c>
    </row>
    <row r="608" spans="1:14">
      <c r="A608" s="97"/>
      <c r="B608" s="54"/>
      <c r="C608" s="263"/>
      <c r="D608" s="263"/>
      <c r="E608" s="263"/>
      <c r="F608" s="251"/>
      <c r="G608" s="263"/>
      <c r="H608" s="254"/>
      <c r="I608" s="254"/>
      <c r="J608" s="174"/>
      <c r="K608" s="64" t="s">
        <v>99</v>
      </c>
      <c r="L608" s="21" t="s">
        <v>334</v>
      </c>
      <c r="M608" s="105" t="s">
        <v>288</v>
      </c>
      <c r="N608" s="249"/>
    </row>
    <row r="609" spans="1:14">
      <c r="A609" s="97"/>
      <c r="B609" s="54"/>
      <c r="C609" s="263"/>
      <c r="D609" s="263"/>
      <c r="E609" s="263"/>
      <c r="F609" s="251"/>
      <c r="G609" s="263"/>
      <c r="H609" s="254"/>
      <c r="I609" s="254"/>
      <c r="J609" s="174"/>
      <c r="K609" s="64" t="s">
        <v>100</v>
      </c>
      <c r="L609" s="21" t="s">
        <v>573</v>
      </c>
      <c r="M609" s="105" t="s">
        <v>314</v>
      </c>
      <c r="N609" s="249"/>
    </row>
    <row r="610" spans="1:14">
      <c r="A610" s="97"/>
      <c r="B610" s="54"/>
      <c r="C610" s="263"/>
      <c r="D610" s="263"/>
      <c r="E610" s="263"/>
      <c r="F610" s="251"/>
      <c r="G610" s="263"/>
      <c r="H610" s="255"/>
      <c r="I610" s="255"/>
      <c r="J610" s="175"/>
      <c r="K610" s="64" t="s">
        <v>101</v>
      </c>
      <c r="L610" s="21" t="s">
        <v>334</v>
      </c>
      <c r="M610" s="105" t="s">
        <v>288</v>
      </c>
      <c r="N610" s="249"/>
    </row>
    <row r="611" spans="1:14" ht="18.75" customHeight="1">
      <c r="A611" s="97"/>
      <c r="B611" s="54"/>
      <c r="C611" s="262" t="s">
        <v>162</v>
      </c>
      <c r="D611" s="262" t="s">
        <v>163</v>
      </c>
      <c r="E611" s="262" t="s">
        <v>164</v>
      </c>
      <c r="F611" s="250" t="s">
        <v>569</v>
      </c>
      <c r="G611" s="262" t="s">
        <v>165</v>
      </c>
      <c r="H611" s="250" t="s">
        <v>334</v>
      </c>
      <c r="I611" s="250" t="s">
        <v>571</v>
      </c>
      <c r="J611" s="311" t="s">
        <v>334</v>
      </c>
      <c r="K611" s="64" t="s">
        <v>98</v>
      </c>
      <c r="L611" s="22" t="s">
        <v>334</v>
      </c>
      <c r="M611" s="105" t="s">
        <v>288</v>
      </c>
      <c r="N611" s="249" t="str">
        <f>IF(OR(M611="",M612="",M613="",M614=""),"",IF(OR(M611="大",M612="大",M613="大",M614="大",M611="不明",M612="不明",M613="不明",M614="不明"),"大",IF(OR(M611="中",M612="中",M613="中",M614="中"),"中",IF(OR(M611="小",M612="小",M613="小",M614="小"),"小","無"))))</f>
        <v>無</v>
      </c>
    </row>
    <row r="612" spans="1:14">
      <c r="A612" s="97"/>
      <c r="B612" s="54"/>
      <c r="C612" s="263"/>
      <c r="D612" s="263"/>
      <c r="E612" s="263"/>
      <c r="F612" s="251"/>
      <c r="G612" s="263"/>
      <c r="H612" s="254"/>
      <c r="I612" s="254"/>
      <c r="J612" s="174"/>
      <c r="K612" s="64" t="s">
        <v>99</v>
      </c>
      <c r="L612" s="22" t="s">
        <v>334</v>
      </c>
      <c r="M612" s="105" t="s">
        <v>288</v>
      </c>
      <c r="N612" s="249"/>
    </row>
    <row r="613" spans="1:14">
      <c r="A613" s="97"/>
      <c r="B613" s="54"/>
      <c r="C613" s="263"/>
      <c r="D613" s="263"/>
      <c r="E613" s="263"/>
      <c r="F613" s="251"/>
      <c r="G613" s="263"/>
      <c r="H613" s="254"/>
      <c r="I613" s="254"/>
      <c r="J613" s="174"/>
      <c r="K613" s="64" t="s">
        <v>100</v>
      </c>
      <c r="L613" s="22" t="s">
        <v>334</v>
      </c>
      <c r="M613" s="105" t="s">
        <v>288</v>
      </c>
      <c r="N613" s="249"/>
    </row>
    <row r="614" spans="1:14">
      <c r="A614" s="97"/>
      <c r="B614" s="54"/>
      <c r="C614" s="263"/>
      <c r="D614" s="263"/>
      <c r="E614" s="263"/>
      <c r="F614" s="251"/>
      <c r="G614" s="263"/>
      <c r="H614" s="255"/>
      <c r="I614" s="255"/>
      <c r="J614" s="175"/>
      <c r="K614" s="64" t="s">
        <v>101</v>
      </c>
      <c r="L614" s="22" t="s">
        <v>334</v>
      </c>
      <c r="M614" s="105" t="s">
        <v>288</v>
      </c>
      <c r="N614" s="249"/>
    </row>
    <row r="615" spans="1:14" ht="18.75" customHeight="1">
      <c r="A615" s="97"/>
      <c r="B615" s="54"/>
      <c r="C615" s="262" t="s">
        <v>162</v>
      </c>
      <c r="D615" s="262" t="s">
        <v>163</v>
      </c>
      <c r="E615" s="262" t="s">
        <v>164</v>
      </c>
      <c r="F615" s="250" t="s">
        <v>569</v>
      </c>
      <c r="G615" s="262" t="s">
        <v>165</v>
      </c>
      <c r="H615" s="250" t="s">
        <v>570</v>
      </c>
      <c r="I615" s="250" t="s">
        <v>571</v>
      </c>
      <c r="J615" s="311" t="s">
        <v>572</v>
      </c>
      <c r="K615" s="64" t="s">
        <v>98</v>
      </c>
      <c r="L615" s="22" t="s">
        <v>334</v>
      </c>
      <c r="M615" s="105" t="s">
        <v>288</v>
      </c>
      <c r="N615" s="249" t="str">
        <f>IF(OR(M615="",M616="",M617="",M618=""),"",IF(OR(M615="大",M616="大",M617="大",M618="大",M615="不明",M616="不明",M617="不明",M618="不明"),"大",IF(OR(M615="中",M616="中",M617="中",M618="中"),"中",IF(OR(M615="小",M616="小",M617="小",M618="小"),"小","無"))))</f>
        <v>小</v>
      </c>
    </row>
    <row r="616" spans="1:14">
      <c r="A616" s="97"/>
      <c r="B616" s="54"/>
      <c r="C616" s="263"/>
      <c r="D616" s="263"/>
      <c r="E616" s="263"/>
      <c r="F616" s="251"/>
      <c r="G616" s="263"/>
      <c r="H616" s="254"/>
      <c r="I616" s="254"/>
      <c r="J616" s="174"/>
      <c r="K616" s="64" t="s">
        <v>99</v>
      </c>
      <c r="L616" s="21" t="s">
        <v>334</v>
      </c>
      <c r="M616" s="105" t="s">
        <v>288</v>
      </c>
      <c r="N616" s="249"/>
    </row>
    <row r="617" spans="1:14">
      <c r="A617" s="97"/>
      <c r="B617" s="54"/>
      <c r="C617" s="263"/>
      <c r="D617" s="263"/>
      <c r="E617" s="263"/>
      <c r="F617" s="251"/>
      <c r="G617" s="263"/>
      <c r="H617" s="254"/>
      <c r="I617" s="254"/>
      <c r="J617" s="174"/>
      <c r="K617" s="64" t="s">
        <v>100</v>
      </c>
      <c r="L617" s="21" t="s">
        <v>573</v>
      </c>
      <c r="M617" s="105" t="s">
        <v>314</v>
      </c>
      <c r="N617" s="249"/>
    </row>
    <row r="618" spans="1:14">
      <c r="A618" s="97"/>
      <c r="B618" s="54"/>
      <c r="C618" s="263"/>
      <c r="D618" s="263"/>
      <c r="E618" s="263"/>
      <c r="F618" s="251"/>
      <c r="G618" s="263"/>
      <c r="H618" s="255"/>
      <c r="I618" s="255"/>
      <c r="J618" s="175"/>
      <c r="K618" s="64" t="s">
        <v>101</v>
      </c>
      <c r="L618" s="21" t="s">
        <v>334</v>
      </c>
      <c r="M618" s="105" t="s">
        <v>288</v>
      </c>
      <c r="N618" s="249"/>
    </row>
    <row r="619" spans="1:14" ht="18.75" customHeight="1">
      <c r="A619" s="97"/>
      <c r="B619" s="54"/>
      <c r="C619" s="262" t="s">
        <v>162</v>
      </c>
      <c r="D619" s="262" t="s">
        <v>163</v>
      </c>
      <c r="E619" s="262" t="s">
        <v>164</v>
      </c>
      <c r="F619" s="250" t="s">
        <v>569</v>
      </c>
      <c r="G619" s="262" t="s">
        <v>165</v>
      </c>
      <c r="H619" s="250" t="s">
        <v>435</v>
      </c>
      <c r="I619" s="250" t="s">
        <v>571</v>
      </c>
      <c r="J619" s="311" t="s">
        <v>574</v>
      </c>
      <c r="K619" s="64" t="s">
        <v>98</v>
      </c>
      <c r="L619" s="88" t="s">
        <v>334</v>
      </c>
      <c r="M619" s="105" t="s">
        <v>288</v>
      </c>
      <c r="N619" s="249" t="str">
        <f>IF(OR(M619="",M620="",M621="",M622=""),"",IF(OR(M619="大",M620="大",M621="大",M622="大",M619="不明",M620="不明",M621="不明",M622="不明"),"大",IF(OR(M619="中",M620="中",M621="中",M622="中"),"中",IF(OR(M619="小",M620="小",M621="小",M622="小"),"小","無"))))</f>
        <v>小</v>
      </c>
    </row>
    <row r="620" spans="1:14">
      <c r="A620" s="97"/>
      <c r="B620" s="54"/>
      <c r="C620" s="263"/>
      <c r="D620" s="263"/>
      <c r="E620" s="263"/>
      <c r="F620" s="251"/>
      <c r="G620" s="263"/>
      <c r="H620" s="254"/>
      <c r="I620" s="254"/>
      <c r="J620" s="174"/>
      <c r="K620" s="64" t="s">
        <v>99</v>
      </c>
      <c r="L620" s="21" t="s">
        <v>575</v>
      </c>
      <c r="M620" s="105" t="s">
        <v>314</v>
      </c>
      <c r="N620" s="249"/>
    </row>
    <row r="621" spans="1:14">
      <c r="A621" s="97"/>
      <c r="B621" s="54"/>
      <c r="C621" s="263"/>
      <c r="D621" s="263"/>
      <c r="E621" s="263"/>
      <c r="F621" s="251"/>
      <c r="G621" s="263"/>
      <c r="H621" s="254"/>
      <c r="I621" s="254"/>
      <c r="J621" s="174"/>
      <c r="K621" s="64" t="s">
        <v>100</v>
      </c>
      <c r="L621" s="21" t="s">
        <v>334</v>
      </c>
      <c r="M621" s="105" t="s">
        <v>288</v>
      </c>
      <c r="N621" s="249"/>
    </row>
    <row r="622" spans="1:14">
      <c r="A622" s="97"/>
      <c r="B622" s="54"/>
      <c r="C622" s="263"/>
      <c r="D622" s="263"/>
      <c r="E622" s="263"/>
      <c r="F622" s="251"/>
      <c r="G622" s="263"/>
      <c r="H622" s="255"/>
      <c r="I622" s="255"/>
      <c r="J622" s="175"/>
      <c r="K622" s="64" t="s">
        <v>101</v>
      </c>
      <c r="L622" s="21" t="s">
        <v>334</v>
      </c>
      <c r="M622" s="105" t="s">
        <v>288</v>
      </c>
      <c r="N622" s="249"/>
    </row>
    <row r="623" spans="1:14" ht="18.75" customHeight="1">
      <c r="A623" s="97"/>
      <c r="B623" s="54"/>
      <c r="C623" s="262" t="s">
        <v>162</v>
      </c>
      <c r="D623" s="262" t="s">
        <v>163</v>
      </c>
      <c r="E623" s="262" t="s">
        <v>164</v>
      </c>
      <c r="F623" s="250" t="s">
        <v>569</v>
      </c>
      <c r="G623" s="262" t="s">
        <v>165</v>
      </c>
      <c r="H623" s="250" t="s">
        <v>709</v>
      </c>
      <c r="I623" s="250" t="s">
        <v>571</v>
      </c>
      <c r="J623" s="311" t="s">
        <v>576</v>
      </c>
      <c r="K623" s="64" t="s">
        <v>98</v>
      </c>
      <c r="L623" s="22" t="s">
        <v>334</v>
      </c>
      <c r="M623" s="105" t="s">
        <v>288</v>
      </c>
      <c r="N623" s="249" t="str">
        <f>IF(OR(M623="",M624="",M625="",M626=""),"",IF(OR(M623="大",M624="大",M625="大",M626="大",M623="不明",M624="不明",M625="不明",M626="不明"),"大",IF(OR(M623="中",M624="中",M625="中",M626="中"),"中",IF(OR(M623="小",M624="小",M625="小",M626="小"),"小","無"))))</f>
        <v>中</v>
      </c>
    </row>
    <row r="624" spans="1:14" ht="31.5">
      <c r="A624" s="97"/>
      <c r="B624" s="54"/>
      <c r="C624" s="263"/>
      <c r="D624" s="263"/>
      <c r="E624" s="263"/>
      <c r="F624" s="251"/>
      <c r="G624" s="263"/>
      <c r="H624" s="254"/>
      <c r="I624" s="254"/>
      <c r="J624" s="174"/>
      <c r="K624" s="64" t="s">
        <v>99</v>
      </c>
      <c r="L624" s="21" t="s">
        <v>577</v>
      </c>
      <c r="M624" s="105" t="s">
        <v>291</v>
      </c>
      <c r="N624" s="249"/>
    </row>
    <row r="625" spans="1:14">
      <c r="A625" s="97"/>
      <c r="B625" s="54"/>
      <c r="C625" s="263"/>
      <c r="D625" s="263"/>
      <c r="E625" s="263"/>
      <c r="F625" s="251"/>
      <c r="G625" s="263"/>
      <c r="H625" s="254"/>
      <c r="I625" s="254"/>
      <c r="J625" s="174"/>
      <c r="K625" s="64" t="s">
        <v>100</v>
      </c>
      <c r="L625" s="21" t="s">
        <v>578</v>
      </c>
      <c r="M625" s="105" t="s">
        <v>314</v>
      </c>
      <c r="N625" s="249"/>
    </row>
    <row r="626" spans="1:14">
      <c r="A626" s="97"/>
      <c r="B626" s="54"/>
      <c r="C626" s="263"/>
      <c r="D626" s="263"/>
      <c r="E626" s="263"/>
      <c r="F626" s="251"/>
      <c r="G626" s="263"/>
      <c r="H626" s="255"/>
      <c r="I626" s="255"/>
      <c r="J626" s="175"/>
      <c r="K626" s="64" t="s">
        <v>101</v>
      </c>
      <c r="L626" s="21" t="s">
        <v>334</v>
      </c>
      <c r="M626" s="105" t="s">
        <v>288</v>
      </c>
      <c r="N626" s="249"/>
    </row>
    <row r="627" spans="1:14" ht="18.75" customHeight="1">
      <c r="A627" s="97"/>
      <c r="B627" s="54"/>
      <c r="C627" s="262" t="s">
        <v>162</v>
      </c>
      <c r="D627" s="262" t="s">
        <v>163</v>
      </c>
      <c r="E627" s="262" t="s">
        <v>164</v>
      </c>
      <c r="F627" s="250" t="s">
        <v>569</v>
      </c>
      <c r="G627" s="262" t="s">
        <v>165</v>
      </c>
      <c r="H627" s="250" t="s">
        <v>916</v>
      </c>
      <c r="I627" s="250" t="s">
        <v>571</v>
      </c>
      <c r="J627" s="311" t="s">
        <v>576</v>
      </c>
      <c r="K627" s="64" t="s">
        <v>98</v>
      </c>
      <c r="L627" s="22" t="s">
        <v>334</v>
      </c>
      <c r="M627" s="105" t="s">
        <v>288</v>
      </c>
      <c r="N627" s="249" t="str">
        <f>IF(OR(M627="",M628="",M629="",M630=""),"",IF(OR(M627="大",M628="大",M629="大",M630="大",M627="不明",M628="不明",M629="不明",M630="不明"),"大",IF(OR(M627="中",M628="中",M629="中",M630="中"),"中",IF(OR(M627="小",M628="小",M629="小",M630="小"),"小","無"))))</f>
        <v>中</v>
      </c>
    </row>
    <row r="628" spans="1:14" ht="31.5">
      <c r="A628" s="97"/>
      <c r="B628" s="54"/>
      <c r="C628" s="263"/>
      <c r="D628" s="263"/>
      <c r="E628" s="263"/>
      <c r="F628" s="251"/>
      <c r="G628" s="263"/>
      <c r="H628" s="254"/>
      <c r="I628" s="254"/>
      <c r="J628" s="174"/>
      <c r="K628" s="64" t="s">
        <v>99</v>
      </c>
      <c r="L628" s="21" t="s">
        <v>577</v>
      </c>
      <c r="M628" s="105" t="s">
        <v>291</v>
      </c>
      <c r="N628" s="249"/>
    </row>
    <row r="629" spans="1:14">
      <c r="A629" s="97"/>
      <c r="B629" s="54"/>
      <c r="C629" s="263"/>
      <c r="D629" s="263"/>
      <c r="E629" s="263"/>
      <c r="F629" s="251"/>
      <c r="G629" s="263"/>
      <c r="H629" s="254"/>
      <c r="I629" s="254"/>
      <c r="J629" s="174"/>
      <c r="K629" s="64" t="s">
        <v>100</v>
      </c>
      <c r="L629" s="21" t="s">
        <v>578</v>
      </c>
      <c r="M629" s="105" t="s">
        <v>314</v>
      </c>
      <c r="N629" s="249"/>
    </row>
    <row r="630" spans="1:14">
      <c r="A630" s="97"/>
      <c r="B630" s="54"/>
      <c r="C630" s="263"/>
      <c r="D630" s="263"/>
      <c r="E630" s="263"/>
      <c r="F630" s="251"/>
      <c r="G630" s="263"/>
      <c r="H630" s="255"/>
      <c r="I630" s="255"/>
      <c r="J630" s="175"/>
      <c r="K630" s="64" t="s">
        <v>101</v>
      </c>
      <c r="L630" s="21" t="s">
        <v>334</v>
      </c>
      <c r="M630" s="105" t="s">
        <v>288</v>
      </c>
      <c r="N630" s="249"/>
    </row>
    <row r="631" spans="1:14" ht="18.75" customHeight="1">
      <c r="A631" s="97"/>
      <c r="B631" s="54"/>
      <c r="C631" s="262" t="s">
        <v>162</v>
      </c>
      <c r="D631" s="262" t="s">
        <v>163</v>
      </c>
      <c r="E631" s="262" t="s">
        <v>164</v>
      </c>
      <c r="F631" s="250" t="s">
        <v>569</v>
      </c>
      <c r="G631" s="262" t="s">
        <v>165</v>
      </c>
      <c r="H631" s="250" t="s">
        <v>334</v>
      </c>
      <c r="I631" s="250" t="s">
        <v>571</v>
      </c>
      <c r="J631" s="311" t="s">
        <v>334</v>
      </c>
      <c r="K631" s="64" t="s">
        <v>98</v>
      </c>
      <c r="L631" s="22" t="s">
        <v>334</v>
      </c>
      <c r="M631" s="105" t="s">
        <v>288</v>
      </c>
      <c r="N631" s="249" t="str">
        <f>IF(OR(M631="",M632="",M633="",M634=""),"",IF(OR(M631="大",M632="大",M633="大",M634="大",M631="不明",M632="不明",M633="不明",M634="不明"),"大",IF(OR(M631="中",M632="中",M633="中",M634="中"),"中",IF(OR(M631="小",M632="小",M633="小",M634="小"),"小","無"))))</f>
        <v>無</v>
      </c>
    </row>
    <row r="632" spans="1:14">
      <c r="A632" s="97"/>
      <c r="B632" s="54"/>
      <c r="C632" s="263"/>
      <c r="D632" s="263"/>
      <c r="E632" s="263"/>
      <c r="F632" s="251"/>
      <c r="G632" s="263"/>
      <c r="H632" s="254"/>
      <c r="I632" s="254"/>
      <c r="J632" s="174"/>
      <c r="K632" s="64" t="s">
        <v>99</v>
      </c>
      <c r="L632" s="22" t="s">
        <v>334</v>
      </c>
      <c r="M632" s="105" t="s">
        <v>288</v>
      </c>
      <c r="N632" s="249"/>
    </row>
    <row r="633" spans="1:14">
      <c r="A633" s="97"/>
      <c r="B633" s="54"/>
      <c r="C633" s="263"/>
      <c r="D633" s="263"/>
      <c r="E633" s="263"/>
      <c r="F633" s="251"/>
      <c r="G633" s="263"/>
      <c r="H633" s="254"/>
      <c r="I633" s="254"/>
      <c r="J633" s="174"/>
      <c r="K633" s="64" t="s">
        <v>100</v>
      </c>
      <c r="L633" s="22" t="s">
        <v>334</v>
      </c>
      <c r="M633" s="105" t="s">
        <v>288</v>
      </c>
      <c r="N633" s="249"/>
    </row>
    <row r="634" spans="1:14">
      <c r="A634" s="97"/>
      <c r="B634" s="54"/>
      <c r="C634" s="263"/>
      <c r="D634" s="263"/>
      <c r="E634" s="263"/>
      <c r="F634" s="251"/>
      <c r="G634" s="263"/>
      <c r="H634" s="255"/>
      <c r="I634" s="255"/>
      <c r="J634" s="175"/>
      <c r="K634" s="64" t="s">
        <v>101</v>
      </c>
      <c r="L634" s="22" t="s">
        <v>334</v>
      </c>
      <c r="M634" s="105" t="s">
        <v>288</v>
      </c>
      <c r="N634" s="249"/>
    </row>
    <row r="635" spans="1:14">
      <c r="A635" s="97"/>
      <c r="B635" s="54"/>
      <c r="C635" s="262"/>
      <c r="D635" s="262"/>
      <c r="E635" s="262"/>
      <c r="F635" s="250"/>
      <c r="G635" s="262"/>
      <c r="H635" s="250"/>
      <c r="I635" s="250"/>
      <c r="J635" s="311"/>
      <c r="K635" s="64" t="s">
        <v>98</v>
      </c>
      <c r="L635" s="22"/>
      <c r="M635" s="105"/>
      <c r="N635" s="249" t="str">
        <f>IF(OR(M635="",M636="",M637="",M638=""),"",IF(OR(M635="大",M636="大",M637="大",M638="大",M635="不明",M636="不明",M637="不明",M638="不明"),"大",IF(OR(M635="中",M636="中",M637="中",M638="中"),"中",IF(OR(M635="小",M636="小",M637="小",M638="小"),"小","無"))))</f>
        <v/>
      </c>
    </row>
    <row r="636" spans="1:14">
      <c r="A636" s="97"/>
      <c r="B636" s="54"/>
      <c r="C636" s="263"/>
      <c r="D636" s="263"/>
      <c r="E636" s="263"/>
      <c r="F636" s="251"/>
      <c r="G636" s="263"/>
      <c r="H636" s="254"/>
      <c r="I636" s="254"/>
      <c r="J636" s="174"/>
      <c r="K636" s="64" t="s">
        <v>99</v>
      </c>
      <c r="L636" s="21"/>
      <c r="M636" s="105"/>
      <c r="N636" s="249"/>
    </row>
    <row r="637" spans="1:14">
      <c r="A637" s="97"/>
      <c r="B637" s="54"/>
      <c r="C637" s="263"/>
      <c r="D637" s="263"/>
      <c r="E637" s="263"/>
      <c r="F637" s="251"/>
      <c r="G637" s="263"/>
      <c r="H637" s="254"/>
      <c r="I637" s="254"/>
      <c r="J637" s="174"/>
      <c r="K637" s="64" t="s">
        <v>100</v>
      </c>
      <c r="L637" s="21"/>
      <c r="M637" s="105"/>
      <c r="N637" s="249"/>
    </row>
    <row r="638" spans="1:14">
      <c r="A638" s="97"/>
      <c r="B638" s="54"/>
      <c r="C638" s="264"/>
      <c r="D638" s="264"/>
      <c r="E638" s="264"/>
      <c r="F638" s="252"/>
      <c r="G638" s="264"/>
      <c r="H638" s="255"/>
      <c r="I638" s="255"/>
      <c r="J638" s="175"/>
      <c r="K638" s="64" t="s">
        <v>101</v>
      </c>
      <c r="L638" s="21"/>
      <c r="M638" s="105"/>
      <c r="N638" s="249"/>
    </row>
    <row r="639" spans="1:14">
      <c r="A639" s="97"/>
      <c r="N639" s="41"/>
    </row>
    <row r="640" spans="1:14">
      <c r="A640" s="97"/>
      <c r="M640" s="115" t="s">
        <v>102</v>
      </c>
      <c r="N640" s="106" t="str">
        <f>IF(OR(N607="大",N611="大",N615="大",N619="大",N623="大",N627="大",N631="大",N635="大"),"大",IF(OR(N607="中",N611="中",N615="中",N619="中",N623="中",N627="中",N631="中",N635="中"),"中",IF(OR(N607="小",N611="小",N615="小",N619="小",N623="小",N627="小",N631="小",N635="小"),"小","無")))</f>
        <v>中</v>
      </c>
    </row>
    <row r="641" spans="1:14">
      <c r="A641" s="97"/>
      <c r="B641" s="42"/>
      <c r="C641" s="54" t="s">
        <v>20</v>
      </c>
      <c r="D641" s="42"/>
      <c r="N641" s="41"/>
    </row>
    <row r="642" spans="1:14">
      <c r="A642" s="97"/>
      <c r="B642" s="54"/>
      <c r="N642" s="41"/>
    </row>
    <row r="643" spans="1:14" ht="31.5">
      <c r="A643" s="97"/>
      <c r="B643" s="54"/>
      <c r="C643" s="60" t="s">
        <v>84</v>
      </c>
      <c r="D643" s="60" t="s">
        <v>85</v>
      </c>
      <c r="E643" s="60" t="s">
        <v>121</v>
      </c>
      <c r="F643" s="60" t="s">
        <v>87</v>
      </c>
      <c r="G643" s="60" t="s">
        <v>122</v>
      </c>
      <c r="H643" s="60" t="s">
        <v>277</v>
      </c>
      <c r="I643" s="60" t="s">
        <v>90</v>
      </c>
      <c r="J643" s="61" t="s">
        <v>161</v>
      </c>
      <c r="K643" s="231" t="s">
        <v>92</v>
      </c>
      <c r="L643" s="232"/>
      <c r="M643" s="81" t="s">
        <v>93</v>
      </c>
      <c r="N643" s="60" t="s">
        <v>94</v>
      </c>
    </row>
    <row r="644" spans="1:14" ht="16.5" customHeight="1">
      <c r="A644" s="97"/>
      <c r="B644" s="54"/>
      <c r="C644" s="262" t="s">
        <v>162</v>
      </c>
      <c r="D644" s="262" t="s">
        <v>163</v>
      </c>
      <c r="E644" s="265" t="s">
        <v>164</v>
      </c>
      <c r="F644" s="250" t="s">
        <v>569</v>
      </c>
      <c r="G644" s="262" t="s">
        <v>168</v>
      </c>
      <c r="H644" s="250" t="s">
        <v>417</v>
      </c>
      <c r="I644" s="262" t="s">
        <v>169</v>
      </c>
      <c r="J644" s="376"/>
      <c r="K644" s="64" t="s">
        <v>170</v>
      </c>
      <c r="L644" s="21" t="s">
        <v>334</v>
      </c>
      <c r="M644" s="105" t="s">
        <v>288</v>
      </c>
      <c r="N644" s="308" t="str">
        <f>IF(OR(M644="",M645="",M646="",M647=""),"",IF(OR(M644="大",M645="大",M646="大",M647="大",M644="不明",M645="不明",M646="不明",M647="不明"),"大",IF(OR(M644="中",M645="中",M646="中",M647="中"),"中",IF(OR(M644="小",M645="小",M646="小",M647="小"),"小","無"))))</f>
        <v>中</v>
      </c>
    </row>
    <row r="645" spans="1:14" ht="16.5" customHeight="1">
      <c r="A645" s="97"/>
      <c r="B645" s="54"/>
      <c r="C645" s="263"/>
      <c r="D645" s="263"/>
      <c r="E645" s="266"/>
      <c r="F645" s="251"/>
      <c r="G645" s="263"/>
      <c r="H645" s="251"/>
      <c r="I645" s="263"/>
      <c r="J645" s="377"/>
      <c r="K645" s="64" t="s">
        <v>171</v>
      </c>
      <c r="L645" s="21" t="s">
        <v>579</v>
      </c>
      <c r="M645" s="105" t="s">
        <v>291</v>
      </c>
      <c r="N645" s="309"/>
    </row>
    <row r="646" spans="1:14" ht="16.5" customHeight="1">
      <c r="A646" s="97"/>
      <c r="B646" s="54"/>
      <c r="C646" s="263"/>
      <c r="D646" s="263"/>
      <c r="E646" s="266"/>
      <c r="F646" s="251"/>
      <c r="G646" s="263"/>
      <c r="H646" s="251"/>
      <c r="I646" s="263"/>
      <c r="J646" s="377"/>
      <c r="K646" s="64" t="s">
        <v>111</v>
      </c>
      <c r="L646" s="21" t="s">
        <v>334</v>
      </c>
      <c r="M646" s="105" t="s">
        <v>288</v>
      </c>
      <c r="N646" s="309"/>
    </row>
    <row r="647" spans="1:14" ht="16.5" customHeight="1">
      <c r="A647" s="97"/>
      <c r="B647" s="54"/>
      <c r="C647" s="255"/>
      <c r="D647" s="255"/>
      <c r="E647" s="267"/>
      <c r="F647" s="255"/>
      <c r="G647" s="255"/>
      <c r="H647" s="255"/>
      <c r="I647" s="255"/>
      <c r="J647" s="378"/>
      <c r="K647" s="64" t="s">
        <v>172</v>
      </c>
      <c r="L647" s="21" t="s">
        <v>334</v>
      </c>
      <c r="M647" s="105" t="s">
        <v>288</v>
      </c>
      <c r="N647" s="310"/>
    </row>
    <row r="648" spans="1:14" ht="16.5" customHeight="1">
      <c r="A648" s="97"/>
      <c r="B648" s="54"/>
      <c r="C648" s="262" t="s">
        <v>162</v>
      </c>
      <c r="D648" s="262" t="s">
        <v>163</v>
      </c>
      <c r="E648" s="265" t="s">
        <v>164</v>
      </c>
      <c r="F648" s="250" t="s">
        <v>569</v>
      </c>
      <c r="G648" s="262" t="s">
        <v>168</v>
      </c>
      <c r="H648" s="250" t="s">
        <v>916</v>
      </c>
      <c r="I648" s="262" t="s">
        <v>169</v>
      </c>
      <c r="J648" s="376"/>
      <c r="K648" s="64" t="s">
        <v>170</v>
      </c>
      <c r="L648" s="21" t="s">
        <v>334</v>
      </c>
      <c r="M648" s="105" t="s">
        <v>288</v>
      </c>
      <c r="N648" s="308" t="str">
        <f>IF(OR(M648="",M649="",M650="",M651=""),"",IF(OR(M648="大",M649="大",M650="大",M651="大",M648="不明",M649="不明",M650="不明",M651="不明"),"大",IF(OR(M648="中",M649="中",M650="中",M651="中"),"中",IF(OR(M648="小",M649="小",M650="小",M651="小"),"小","無"))))</f>
        <v>中</v>
      </c>
    </row>
    <row r="649" spans="1:14" ht="31.5">
      <c r="A649" s="97"/>
      <c r="B649" s="54"/>
      <c r="C649" s="263"/>
      <c r="D649" s="263"/>
      <c r="E649" s="266"/>
      <c r="F649" s="251"/>
      <c r="G649" s="263"/>
      <c r="H649" s="251"/>
      <c r="I649" s="263"/>
      <c r="J649" s="377"/>
      <c r="K649" s="64" t="s">
        <v>171</v>
      </c>
      <c r="L649" s="21" t="s">
        <v>579</v>
      </c>
      <c r="M649" s="105" t="s">
        <v>291</v>
      </c>
      <c r="N649" s="309"/>
    </row>
    <row r="650" spans="1:14" ht="16.5" customHeight="1">
      <c r="A650" s="97"/>
      <c r="B650" s="54"/>
      <c r="C650" s="263"/>
      <c r="D650" s="263"/>
      <c r="E650" s="266"/>
      <c r="F650" s="251"/>
      <c r="G650" s="263"/>
      <c r="H650" s="251"/>
      <c r="I650" s="263"/>
      <c r="J650" s="377"/>
      <c r="K650" s="64" t="s">
        <v>111</v>
      </c>
      <c r="L650" s="21" t="s">
        <v>334</v>
      </c>
      <c r="M650" s="105" t="s">
        <v>288</v>
      </c>
      <c r="N650" s="309"/>
    </row>
    <row r="651" spans="1:14" ht="16.5" customHeight="1">
      <c r="A651" s="97"/>
      <c r="B651" s="54"/>
      <c r="C651" s="255"/>
      <c r="D651" s="255"/>
      <c r="E651" s="267"/>
      <c r="F651" s="255"/>
      <c r="G651" s="255"/>
      <c r="H651" s="255"/>
      <c r="I651" s="255"/>
      <c r="J651" s="378"/>
      <c r="K651" s="64" t="s">
        <v>172</v>
      </c>
      <c r="L651" s="21" t="s">
        <v>334</v>
      </c>
      <c r="M651" s="105" t="s">
        <v>288</v>
      </c>
      <c r="N651" s="310"/>
    </row>
    <row r="652" spans="1:14" ht="16.5" customHeight="1">
      <c r="A652" s="97"/>
      <c r="B652" s="54"/>
      <c r="C652" s="262" t="s">
        <v>162</v>
      </c>
      <c r="D652" s="262" t="s">
        <v>163</v>
      </c>
      <c r="E652" s="265" t="s">
        <v>164</v>
      </c>
      <c r="F652" s="250" t="s">
        <v>569</v>
      </c>
      <c r="G652" s="262" t="s">
        <v>168</v>
      </c>
      <c r="H652" s="250" t="s">
        <v>435</v>
      </c>
      <c r="I652" s="262" t="s">
        <v>169</v>
      </c>
      <c r="J652" s="381"/>
      <c r="K652" s="64" t="s">
        <v>170</v>
      </c>
      <c r="L652" s="21" t="s">
        <v>334</v>
      </c>
      <c r="M652" s="105" t="s">
        <v>288</v>
      </c>
      <c r="N652" s="308" t="str">
        <f>IF(OR(M652="",M653="",M654="",M655=""),"",IF(OR(M652="大",M653="大",M654="大",M655="大",M652="不明",M653="不明",M654="不明",M655="不明"),"大",IF(OR(M652="中",M653="中",M654="中",M655="中"),"中",IF(OR(M652="小",M653="小",M654="小",M655="小"),"小","無"))))</f>
        <v>無</v>
      </c>
    </row>
    <row r="653" spans="1:14" ht="16.5" customHeight="1">
      <c r="A653" s="97"/>
      <c r="B653" s="54"/>
      <c r="C653" s="263"/>
      <c r="D653" s="263"/>
      <c r="E653" s="266"/>
      <c r="F653" s="251"/>
      <c r="G653" s="263"/>
      <c r="H653" s="251"/>
      <c r="I653" s="263"/>
      <c r="J653" s="377"/>
      <c r="K653" s="64" t="s">
        <v>171</v>
      </c>
      <c r="L653" s="21" t="s">
        <v>334</v>
      </c>
      <c r="M653" s="105" t="s">
        <v>288</v>
      </c>
      <c r="N653" s="309"/>
    </row>
    <row r="654" spans="1:14" ht="16.5" customHeight="1">
      <c r="A654" s="97"/>
      <c r="B654" s="54"/>
      <c r="C654" s="263"/>
      <c r="D654" s="263"/>
      <c r="E654" s="266"/>
      <c r="F654" s="251"/>
      <c r="G654" s="263"/>
      <c r="H654" s="251"/>
      <c r="I654" s="263"/>
      <c r="J654" s="377"/>
      <c r="K654" s="64" t="s">
        <v>111</v>
      </c>
      <c r="L654" s="21" t="s">
        <v>334</v>
      </c>
      <c r="M654" s="105" t="s">
        <v>288</v>
      </c>
      <c r="N654" s="309"/>
    </row>
    <row r="655" spans="1:14" ht="16.5" customHeight="1">
      <c r="A655" s="97"/>
      <c r="B655" s="54"/>
      <c r="C655" s="255"/>
      <c r="D655" s="255"/>
      <c r="E655" s="267"/>
      <c r="F655" s="255"/>
      <c r="G655" s="255"/>
      <c r="H655" s="255"/>
      <c r="I655" s="255"/>
      <c r="J655" s="378"/>
      <c r="K655" s="64" t="s">
        <v>172</v>
      </c>
      <c r="L655" s="21" t="s">
        <v>334</v>
      </c>
      <c r="M655" s="105" t="s">
        <v>288</v>
      </c>
      <c r="N655" s="310"/>
    </row>
    <row r="656" spans="1:14" ht="16.5" customHeight="1">
      <c r="A656" s="97"/>
      <c r="B656" s="54"/>
      <c r="C656" s="262" t="s">
        <v>162</v>
      </c>
      <c r="D656" s="262" t="s">
        <v>163</v>
      </c>
      <c r="E656" s="265" t="s">
        <v>164</v>
      </c>
      <c r="F656" s="250" t="s">
        <v>569</v>
      </c>
      <c r="G656" s="262" t="s">
        <v>168</v>
      </c>
      <c r="H656" s="250" t="s">
        <v>334</v>
      </c>
      <c r="I656" s="262" t="s">
        <v>169</v>
      </c>
      <c r="J656" s="376"/>
      <c r="K656" s="64" t="s">
        <v>170</v>
      </c>
      <c r="L656" s="21" t="s">
        <v>334</v>
      </c>
      <c r="M656" s="105" t="s">
        <v>288</v>
      </c>
      <c r="N656" s="308" t="str">
        <f>IF(OR(M656="",M657="",M658="",M659=""),"",IF(OR(M656="大",M657="大",M658="大",M659="大",M656="不明",M657="不明",M658="不明",M659="不明"),"大",IF(OR(M656="中",M657="中",M658="中",M659="中"),"中",IF(OR(M656="小",M657="小",M658="小",M659="小"),"小","無"))))</f>
        <v>無</v>
      </c>
    </row>
    <row r="657" spans="1:14" ht="16.5" customHeight="1">
      <c r="A657" s="97"/>
      <c r="B657" s="54"/>
      <c r="C657" s="263"/>
      <c r="D657" s="263"/>
      <c r="E657" s="266"/>
      <c r="F657" s="251"/>
      <c r="G657" s="263"/>
      <c r="H657" s="251"/>
      <c r="I657" s="263"/>
      <c r="J657" s="377"/>
      <c r="K657" s="64" t="s">
        <v>171</v>
      </c>
      <c r="L657" s="21" t="s">
        <v>334</v>
      </c>
      <c r="M657" s="105" t="s">
        <v>288</v>
      </c>
      <c r="N657" s="309"/>
    </row>
    <row r="658" spans="1:14" ht="16.5" customHeight="1">
      <c r="A658" s="97"/>
      <c r="B658" s="54"/>
      <c r="C658" s="263"/>
      <c r="D658" s="263"/>
      <c r="E658" s="266"/>
      <c r="F658" s="251"/>
      <c r="G658" s="263"/>
      <c r="H658" s="251"/>
      <c r="I658" s="263"/>
      <c r="J658" s="377"/>
      <c r="K658" s="64" t="s">
        <v>111</v>
      </c>
      <c r="L658" s="21" t="s">
        <v>334</v>
      </c>
      <c r="M658" s="105" t="s">
        <v>288</v>
      </c>
      <c r="N658" s="309"/>
    </row>
    <row r="659" spans="1:14" ht="16.5" customHeight="1">
      <c r="A659" s="97"/>
      <c r="B659" s="54"/>
      <c r="C659" s="255"/>
      <c r="D659" s="255"/>
      <c r="E659" s="267"/>
      <c r="F659" s="255"/>
      <c r="G659" s="255"/>
      <c r="H659" s="255"/>
      <c r="I659" s="255"/>
      <c r="J659" s="378"/>
      <c r="K659" s="64" t="s">
        <v>172</v>
      </c>
      <c r="L659" s="21" t="s">
        <v>334</v>
      </c>
      <c r="M659" s="105" t="s">
        <v>288</v>
      </c>
      <c r="N659" s="310"/>
    </row>
    <row r="660" spans="1:14" ht="16.5" customHeight="1">
      <c r="A660" s="97"/>
      <c r="B660" s="54"/>
      <c r="C660" s="262" t="s">
        <v>162</v>
      </c>
      <c r="D660" s="262" t="s">
        <v>163</v>
      </c>
      <c r="E660" s="265" t="s">
        <v>164</v>
      </c>
      <c r="F660" s="250" t="s">
        <v>569</v>
      </c>
      <c r="G660" s="262" t="s">
        <v>168</v>
      </c>
      <c r="H660" s="250" t="s">
        <v>580</v>
      </c>
      <c r="I660" s="262" t="s">
        <v>169</v>
      </c>
      <c r="J660" s="376"/>
      <c r="K660" s="64" t="s">
        <v>170</v>
      </c>
      <c r="L660" s="21" t="s">
        <v>334</v>
      </c>
      <c r="M660" s="105" t="s">
        <v>288</v>
      </c>
      <c r="N660" s="308" t="str">
        <f>IF(OR(M660="",M661="",M662="",M663=""),"",IF(OR(M660="大",M661="大",M662="大",M663="大",M660="不明",M661="不明",M662="不明",M663="不明"),"大",IF(OR(M660="中",M661="中",M662="中",M663="中"),"中",IF(OR(M660="小",M661="小",M662="小",M663="小"),"小","無"))))</f>
        <v>無</v>
      </c>
    </row>
    <row r="661" spans="1:14" ht="16.5" customHeight="1">
      <c r="A661" s="97"/>
      <c r="B661" s="54"/>
      <c r="C661" s="263"/>
      <c r="D661" s="263"/>
      <c r="E661" s="266"/>
      <c r="F661" s="251"/>
      <c r="G661" s="263"/>
      <c r="H661" s="251"/>
      <c r="I661" s="263"/>
      <c r="J661" s="377"/>
      <c r="K661" s="64" t="s">
        <v>171</v>
      </c>
      <c r="L661" s="21" t="s">
        <v>334</v>
      </c>
      <c r="M661" s="105" t="s">
        <v>288</v>
      </c>
      <c r="N661" s="309"/>
    </row>
    <row r="662" spans="1:14" ht="16.5" customHeight="1">
      <c r="A662" s="97"/>
      <c r="B662" s="54"/>
      <c r="C662" s="263"/>
      <c r="D662" s="263"/>
      <c r="E662" s="266"/>
      <c r="F662" s="251"/>
      <c r="G662" s="263"/>
      <c r="H662" s="251"/>
      <c r="I662" s="263"/>
      <c r="J662" s="377"/>
      <c r="K662" s="64" t="s">
        <v>111</v>
      </c>
      <c r="L662" s="21" t="s">
        <v>334</v>
      </c>
      <c r="M662" s="105" t="s">
        <v>288</v>
      </c>
      <c r="N662" s="309"/>
    </row>
    <row r="663" spans="1:14" ht="16.5" customHeight="1">
      <c r="A663" s="97"/>
      <c r="B663" s="54"/>
      <c r="C663" s="255"/>
      <c r="D663" s="255"/>
      <c r="E663" s="267"/>
      <c r="F663" s="255"/>
      <c r="G663" s="255"/>
      <c r="H663" s="255"/>
      <c r="I663" s="255"/>
      <c r="J663" s="378"/>
      <c r="K663" s="64" t="s">
        <v>172</v>
      </c>
      <c r="L663" s="21" t="s">
        <v>334</v>
      </c>
      <c r="M663" s="105" t="s">
        <v>288</v>
      </c>
      <c r="N663" s="310"/>
    </row>
    <row r="664" spans="1:14">
      <c r="A664" s="97"/>
      <c r="B664" s="54"/>
      <c r="C664" s="262"/>
      <c r="D664" s="262"/>
      <c r="E664" s="265"/>
      <c r="F664" s="250"/>
      <c r="G664" s="262"/>
      <c r="H664" s="250"/>
      <c r="I664" s="262"/>
      <c r="J664" s="376"/>
      <c r="K664" s="64" t="s">
        <v>170</v>
      </c>
      <c r="L664" s="21"/>
      <c r="M664" s="105"/>
      <c r="N664" s="308" t="str">
        <f>IF(OR(M664="",M665="",M666="",M667=""),"",IF(OR(M664="大",M665="大",M666="大",M667="大",M664="不明",M665="不明",M666="不明",M667="不明"),"大",IF(OR(M664="中",M665="中",M666="中",M667="中"),"中",IF(OR(M664="小",M665="小",M666="小",M667="小"),"小","無"))))</f>
        <v/>
      </c>
    </row>
    <row r="665" spans="1:14" ht="16.5" customHeight="1">
      <c r="A665" s="97"/>
      <c r="B665" s="54"/>
      <c r="C665" s="263"/>
      <c r="D665" s="263"/>
      <c r="E665" s="266"/>
      <c r="F665" s="251"/>
      <c r="G665" s="263"/>
      <c r="H665" s="251"/>
      <c r="I665" s="263"/>
      <c r="J665" s="377"/>
      <c r="K665" s="64" t="s">
        <v>171</v>
      </c>
      <c r="L665" s="21"/>
      <c r="M665" s="105"/>
      <c r="N665" s="309"/>
    </row>
    <row r="666" spans="1:14" ht="16.5" customHeight="1">
      <c r="A666" s="97"/>
      <c r="B666" s="54"/>
      <c r="C666" s="263"/>
      <c r="D666" s="263"/>
      <c r="E666" s="266"/>
      <c r="F666" s="251"/>
      <c r="G666" s="263"/>
      <c r="H666" s="251"/>
      <c r="I666" s="263"/>
      <c r="J666" s="377"/>
      <c r="K666" s="64" t="s">
        <v>111</v>
      </c>
      <c r="L666" s="21"/>
      <c r="M666" s="105"/>
      <c r="N666" s="309"/>
    </row>
    <row r="667" spans="1:14" ht="16.5" customHeight="1">
      <c r="A667" s="97"/>
      <c r="B667" s="54"/>
      <c r="C667" s="255"/>
      <c r="D667" s="255"/>
      <c r="E667" s="267"/>
      <c r="F667" s="255"/>
      <c r="G667" s="255"/>
      <c r="H667" s="255"/>
      <c r="I667" s="255"/>
      <c r="J667" s="378"/>
      <c r="K667" s="64" t="s">
        <v>172</v>
      </c>
      <c r="L667" s="21"/>
      <c r="M667" s="105"/>
      <c r="N667" s="310"/>
    </row>
    <row r="668" spans="1:14">
      <c r="A668" s="97"/>
      <c r="B668" s="54"/>
      <c r="C668" s="262"/>
      <c r="D668" s="262"/>
      <c r="E668" s="265"/>
      <c r="F668" s="250"/>
      <c r="G668" s="262"/>
      <c r="H668" s="250"/>
      <c r="I668" s="262"/>
      <c r="J668" s="376"/>
      <c r="K668" s="64" t="s">
        <v>170</v>
      </c>
      <c r="L668" s="21"/>
      <c r="M668" s="105"/>
      <c r="N668" s="308" t="str">
        <f>IF(OR(M668="",M669="",M670="",M671=""),"",IF(OR(M668="大",M669="大",M670="大",M671="大",M668="不明",M669="不明",M670="不明",M671="不明"),"大",IF(OR(M668="中",M669="中",M670="中",M671="中"),"中",IF(OR(M668="小",M669="小",M670="小",M671="小"),"小","無"))))</f>
        <v/>
      </c>
    </row>
    <row r="669" spans="1:14" ht="16.5" customHeight="1">
      <c r="A669" s="97"/>
      <c r="B669" s="54"/>
      <c r="C669" s="263"/>
      <c r="D669" s="263"/>
      <c r="E669" s="266"/>
      <c r="F669" s="251"/>
      <c r="G669" s="263"/>
      <c r="H669" s="251"/>
      <c r="I669" s="263"/>
      <c r="J669" s="377"/>
      <c r="K669" s="64" t="s">
        <v>171</v>
      </c>
      <c r="L669" s="21"/>
      <c r="M669" s="105"/>
      <c r="N669" s="309"/>
    </row>
    <row r="670" spans="1:14" ht="16.5" customHeight="1">
      <c r="A670" s="97"/>
      <c r="B670" s="54"/>
      <c r="C670" s="263"/>
      <c r="D670" s="263"/>
      <c r="E670" s="266"/>
      <c r="F670" s="251"/>
      <c r="G670" s="263"/>
      <c r="H670" s="251"/>
      <c r="I670" s="263"/>
      <c r="J670" s="377"/>
      <c r="K670" s="64" t="s">
        <v>111</v>
      </c>
      <c r="L670" s="21"/>
      <c r="M670" s="105"/>
      <c r="N670" s="309"/>
    </row>
    <row r="671" spans="1:14" ht="16.5" customHeight="1">
      <c r="A671" s="97"/>
      <c r="B671" s="54"/>
      <c r="C671" s="255"/>
      <c r="D671" s="255"/>
      <c r="E671" s="267"/>
      <c r="F671" s="255"/>
      <c r="G671" s="255"/>
      <c r="H671" s="255"/>
      <c r="I671" s="255"/>
      <c r="J671" s="378"/>
      <c r="K671" s="64" t="s">
        <v>172</v>
      </c>
      <c r="L671" s="21"/>
      <c r="M671" s="105"/>
      <c r="N671" s="310"/>
    </row>
    <row r="672" spans="1:14">
      <c r="A672" s="97"/>
      <c r="N672" s="41"/>
    </row>
    <row r="673" spans="1:14">
      <c r="A673" s="97"/>
      <c r="M673" s="64" t="s">
        <v>102</v>
      </c>
      <c r="N673" s="106" t="str">
        <f>IF(OR(N644="大",N648="大",N652="大",N656="大",N660="大",N664="大",N668="大"),"大",IF(OR(N644="中",N648="中",N652="中",N656="中",N660="中",N664="中",N668="中"),"中",IF(OR(N644="小",N648="小",N652="小",N656="小",N660="小",N664="小",N668="小"),"小","無")))</f>
        <v>中</v>
      </c>
    </row>
    <row r="674" spans="1:14">
      <c r="A674" s="97"/>
      <c r="B674" s="42"/>
      <c r="C674" s="54" t="s">
        <v>173</v>
      </c>
      <c r="D674" s="42"/>
      <c r="E674" s="42"/>
      <c r="N674" s="41"/>
    </row>
    <row r="675" spans="1:14">
      <c r="A675" s="97"/>
      <c r="B675" s="54"/>
      <c r="N675" s="41"/>
    </row>
    <row r="676" spans="1:14" ht="31.5">
      <c r="A676" s="97"/>
      <c r="B676" s="54"/>
      <c r="C676" s="60" t="s">
        <v>84</v>
      </c>
      <c r="D676" s="60" t="s">
        <v>85</v>
      </c>
      <c r="E676" s="60" t="s">
        <v>121</v>
      </c>
      <c r="F676" s="60" t="s">
        <v>87</v>
      </c>
      <c r="G676" s="60" t="s">
        <v>122</v>
      </c>
      <c r="H676" s="60" t="s">
        <v>277</v>
      </c>
      <c r="I676" s="60" t="s">
        <v>90</v>
      </c>
      <c r="J676" s="61" t="s">
        <v>161</v>
      </c>
      <c r="K676" s="231" t="s">
        <v>92</v>
      </c>
      <c r="L676" s="232"/>
      <c r="M676" s="81" t="s">
        <v>93</v>
      </c>
      <c r="N676" s="60" t="s">
        <v>94</v>
      </c>
    </row>
    <row r="677" spans="1:14" ht="16.5" customHeight="1">
      <c r="A677" s="97"/>
      <c r="B677" s="54"/>
      <c r="C677" s="302" t="s">
        <v>162</v>
      </c>
      <c r="D677" s="302" t="s">
        <v>163</v>
      </c>
      <c r="E677" s="265" t="s">
        <v>164</v>
      </c>
      <c r="F677" s="250" t="s">
        <v>569</v>
      </c>
      <c r="G677" s="262" t="s">
        <v>175</v>
      </c>
      <c r="H677" s="250" t="s">
        <v>581</v>
      </c>
      <c r="I677" s="262" t="s">
        <v>176</v>
      </c>
      <c r="J677" s="376"/>
      <c r="K677" s="64" t="s">
        <v>170</v>
      </c>
      <c r="L677" s="21" t="s">
        <v>334</v>
      </c>
      <c r="M677" s="105" t="s">
        <v>288</v>
      </c>
      <c r="N677" s="308" t="str">
        <f>IF(OR(M677="",M678="",M679="",M680=""),"",IF(OR(M677="大",M678="大",M679="大",M680="大",M677="不明",M678="不明",M679="不明",M680="不明"),"大",IF(OR(M677="中",M678="中",M679="中",M680="中"),"中",IF(OR(M677="小",M678="小",M679="小",M680="小"),"小","無"))))</f>
        <v>小</v>
      </c>
    </row>
    <row r="678" spans="1:14" ht="16.5" customHeight="1">
      <c r="A678" s="97"/>
      <c r="B678" s="54"/>
      <c r="C678" s="303"/>
      <c r="D678" s="303"/>
      <c r="E678" s="266"/>
      <c r="F678" s="251"/>
      <c r="G678" s="254"/>
      <c r="H678" s="254"/>
      <c r="I678" s="254"/>
      <c r="J678" s="377"/>
      <c r="K678" s="64" t="s">
        <v>177</v>
      </c>
      <c r="L678" s="21" t="s">
        <v>334</v>
      </c>
      <c r="M678" s="105" t="s">
        <v>288</v>
      </c>
      <c r="N678" s="309"/>
    </row>
    <row r="679" spans="1:14" ht="16.5" customHeight="1">
      <c r="A679" s="97"/>
      <c r="B679" s="54"/>
      <c r="C679" s="303"/>
      <c r="D679" s="303"/>
      <c r="E679" s="266"/>
      <c r="F679" s="251"/>
      <c r="G679" s="254"/>
      <c r="H679" s="254"/>
      <c r="I679" s="254"/>
      <c r="J679" s="377"/>
      <c r="K679" s="64" t="s">
        <v>111</v>
      </c>
      <c r="L679" s="21" t="s">
        <v>582</v>
      </c>
      <c r="M679" s="105" t="s">
        <v>314</v>
      </c>
      <c r="N679" s="309"/>
    </row>
    <row r="680" spans="1:14" ht="16.5" customHeight="1">
      <c r="A680" s="97"/>
      <c r="B680" s="54"/>
      <c r="C680" s="304"/>
      <c r="D680" s="304"/>
      <c r="E680" s="267"/>
      <c r="F680" s="255"/>
      <c r="G680" s="255"/>
      <c r="H680" s="255"/>
      <c r="I680" s="255"/>
      <c r="J680" s="378"/>
      <c r="K680" s="64" t="s">
        <v>172</v>
      </c>
      <c r="L680" s="21" t="s">
        <v>334</v>
      </c>
      <c r="M680" s="105" t="s">
        <v>288</v>
      </c>
      <c r="N680" s="310"/>
    </row>
    <row r="681" spans="1:14">
      <c r="A681" s="97"/>
      <c r="B681" s="54"/>
      <c r="C681" s="302" t="s">
        <v>162</v>
      </c>
      <c r="D681" s="302" t="s">
        <v>163</v>
      </c>
      <c r="E681" s="265" t="s">
        <v>164</v>
      </c>
      <c r="F681" s="250" t="s">
        <v>569</v>
      </c>
      <c r="G681" s="262" t="s">
        <v>175</v>
      </c>
      <c r="H681" s="250" t="s">
        <v>417</v>
      </c>
      <c r="I681" s="262" t="s">
        <v>176</v>
      </c>
      <c r="J681" s="376"/>
      <c r="K681" s="64" t="s">
        <v>170</v>
      </c>
      <c r="L681" s="21" t="s">
        <v>334</v>
      </c>
      <c r="M681" s="105" t="s">
        <v>288</v>
      </c>
      <c r="N681" s="308" t="str">
        <f>IF(OR(M681="",M682="",M683="",M684=""),"",IF(OR(M681="大",M682="大",M683="大",M684="大",M681="不明",M682="不明",M683="不明",M684="不明"),"大",IF(OR(M681="中",M682="中",M683="中",M684="中"),"中",IF(OR(M681="小",M682="小",M683="小",M684="小"),"小","無"))))</f>
        <v>中</v>
      </c>
    </row>
    <row r="682" spans="1:14" ht="16.5" customHeight="1">
      <c r="A682" s="97"/>
      <c r="B682" s="54"/>
      <c r="C682" s="303"/>
      <c r="D682" s="303"/>
      <c r="E682" s="266"/>
      <c r="F682" s="251"/>
      <c r="G682" s="254"/>
      <c r="H682" s="254"/>
      <c r="I682" s="254"/>
      <c r="J682" s="377"/>
      <c r="K682" s="64" t="s">
        <v>177</v>
      </c>
      <c r="L682" s="21" t="s">
        <v>334</v>
      </c>
      <c r="M682" s="105" t="s">
        <v>288</v>
      </c>
      <c r="N682" s="309"/>
    </row>
    <row r="683" spans="1:14" ht="16.5" customHeight="1">
      <c r="A683" s="97"/>
      <c r="B683" s="54"/>
      <c r="C683" s="303"/>
      <c r="D683" s="303"/>
      <c r="E683" s="266"/>
      <c r="F683" s="251"/>
      <c r="G683" s="254"/>
      <c r="H683" s="254"/>
      <c r="I683" s="254"/>
      <c r="J683" s="377"/>
      <c r="K683" s="64" t="s">
        <v>111</v>
      </c>
      <c r="L683" s="21" t="s">
        <v>583</v>
      </c>
      <c r="M683" s="105" t="s">
        <v>291</v>
      </c>
      <c r="N683" s="309"/>
    </row>
    <row r="684" spans="1:14" ht="16.5" customHeight="1">
      <c r="A684" s="97"/>
      <c r="B684" s="54"/>
      <c r="C684" s="304"/>
      <c r="D684" s="304"/>
      <c r="E684" s="267"/>
      <c r="F684" s="255"/>
      <c r="G684" s="255"/>
      <c r="H684" s="255"/>
      <c r="I684" s="255"/>
      <c r="J684" s="378"/>
      <c r="K684" s="64" t="s">
        <v>172</v>
      </c>
      <c r="L684" s="21" t="s">
        <v>334</v>
      </c>
      <c r="M684" s="105" t="s">
        <v>288</v>
      </c>
      <c r="N684" s="310"/>
    </row>
    <row r="685" spans="1:14">
      <c r="A685" s="97"/>
      <c r="B685" s="54"/>
      <c r="C685" s="302" t="s">
        <v>162</v>
      </c>
      <c r="D685" s="302" t="s">
        <v>163</v>
      </c>
      <c r="E685" s="265" t="s">
        <v>164</v>
      </c>
      <c r="F685" s="250" t="s">
        <v>569</v>
      </c>
      <c r="G685" s="262" t="s">
        <v>175</v>
      </c>
      <c r="H685" s="250" t="s">
        <v>916</v>
      </c>
      <c r="I685" s="262" t="s">
        <v>176</v>
      </c>
      <c r="J685" s="381"/>
      <c r="K685" s="64" t="s">
        <v>170</v>
      </c>
      <c r="L685" s="21" t="s">
        <v>334</v>
      </c>
      <c r="M685" s="105" t="s">
        <v>288</v>
      </c>
      <c r="N685" s="308" t="str">
        <f>IF(OR(M685="",M686="",M687="",M688=""),"",IF(OR(M685="大",M686="大",M687="大",M688="大",M685="不明",M686="不明",M687="不明",M688="不明"),"大",IF(OR(M685="中",M686="中",M687="中",M688="中"),"中",IF(OR(M685="小",M686="小",M687="小",M688="小"),"小","無"))))</f>
        <v>中</v>
      </c>
    </row>
    <row r="686" spans="1:14" ht="16.5" customHeight="1">
      <c r="A686" s="97"/>
      <c r="B686" s="54"/>
      <c r="C686" s="303"/>
      <c r="D686" s="303"/>
      <c r="E686" s="266"/>
      <c r="F686" s="251"/>
      <c r="G686" s="254"/>
      <c r="H686" s="254"/>
      <c r="I686" s="254"/>
      <c r="J686" s="377"/>
      <c r="K686" s="64" t="s">
        <v>177</v>
      </c>
      <c r="L686" s="21" t="s">
        <v>334</v>
      </c>
      <c r="M686" s="105" t="s">
        <v>288</v>
      </c>
      <c r="N686" s="309"/>
    </row>
    <row r="687" spans="1:14" ht="16.5" customHeight="1">
      <c r="A687" s="97"/>
      <c r="B687" s="54"/>
      <c r="C687" s="303"/>
      <c r="D687" s="303"/>
      <c r="E687" s="266"/>
      <c r="F687" s="251"/>
      <c r="G687" s="254"/>
      <c r="H687" s="254"/>
      <c r="I687" s="254"/>
      <c r="J687" s="377"/>
      <c r="K687" s="64" t="s">
        <v>111</v>
      </c>
      <c r="L687" s="21" t="s">
        <v>583</v>
      </c>
      <c r="M687" s="105" t="s">
        <v>291</v>
      </c>
      <c r="N687" s="309"/>
    </row>
    <row r="688" spans="1:14" ht="16.5" customHeight="1">
      <c r="A688" s="97"/>
      <c r="B688" s="54"/>
      <c r="C688" s="304"/>
      <c r="D688" s="304"/>
      <c r="E688" s="267"/>
      <c r="F688" s="255"/>
      <c r="G688" s="255"/>
      <c r="H688" s="255"/>
      <c r="I688" s="255"/>
      <c r="J688" s="378"/>
      <c r="K688" s="64" t="s">
        <v>172</v>
      </c>
      <c r="L688" s="21" t="s">
        <v>334</v>
      </c>
      <c r="M688" s="105" t="s">
        <v>288</v>
      </c>
      <c r="N688" s="310"/>
    </row>
    <row r="689" spans="1:14">
      <c r="A689" s="97"/>
      <c r="B689" s="54"/>
      <c r="C689" s="302" t="s">
        <v>162</v>
      </c>
      <c r="D689" s="302" t="s">
        <v>163</v>
      </c>
      <c r="E689" s="265" t="s">
        <v>164</v>
      </c>
      <c r="F689" s="250" t="s">
        <v>569</v>
      </c>
      <c r="G689" s="262" t="s">
        <v>175</v>
      </c>
      <c r="H689" s="250" t="s">
        <v>435</v>
      </c>
      <c r="I689" s="262" t="s">
        <v>176</v>
      </c>
      <c r="J689" s="376"/>
      <c r="K689" s="64" t="s">
        <v>170</v>
      </c>
      <c r="L689" s="21" t="s">
        <v>334</v>
      </c>
      <c r="M689" s="105" t="s">
        <v>288</v>
      </c>
      <c r="N689" s="308" t="str">
        <f>IF(OR(M689="",M690="",M691="",M692=""),"",IF(OR(M689="大",M690="大",M691="大",M692="大",M689="不明",M690="不明",M691="不明",M692="不明"),"大",IF(OR(M689="中",M690="中",M691="中",M692="中"),"中",IF(OR(M689="小",M690="小",M691="小",M692="小"),"小","無"))))</f>
        <v>無</v>
      </c>
    </row>
    <row r="690" spans="1:14" ht="16.5" customHeight="1">
      <c r="A690" s="97"/>
      <c r="B690" s="54"/>
      <c r="C690" s="303"/>
      <c r="D690" s="303"/>
      <c r="E690" s="266"/>
      <c r="F690" s="251"/>
      <c r="G690" s="254"/>
      <c r="H690" s="254"/>
      <c r="I690" s="254"/>
      <c r="J690" s="377"/>
      <c r="K690" s="64" t="s">
        <v>177</v>
      </c>
      <c r="L690" s="21" t="s">
        <v>334</v>
      </c>
      <c r="M690" s="105" t="s">
        <v>288</v>
      </c>
      <c r="N690" s="309"/>
    </row>
    <row r="691" spans="1:14" ht="16.5" customHeight="1">
      <c r="A691" s="97"/>
      <c r="B691" s="54"/>
      <c r="C691" s="303"/>
      <c r="D691" s="303"/>
      <c r="E691" s="266"/>
      <c r="F691" s="251"/>
      <c r="G691" s="254"/>
      <c r="H691" s="254"/>
      <c r="I691" s="254"/>
      <c r="J691" s="377"/>
      <c r="K691" s="64" t="s">
        <v>111</v>
      </c>
      <c r="L691" s="21" t="s">
        <v>334</v>
      </c>
      <c r="M691" s="105" t="s">
        <v>288</v>
      </c>
      <c r="N691" s="309"/>
    </row>
    <row r="692" spans="1:14" ht="16.5" customHeight="1">
      <c r="A692" s="97"/>
      <c r="B692" s="54"/>
      <c r="C692" s="304"/>
      <c r="D692" s="304"/>
      <c r="E692" s="267"/>
      <c r="F692" s="255"/>
      <c r="G692" s="255"/>
      <c r="H692" s="255"/>
      <c r="I692" s="255"/>
      <c r="J692" s="378"/>
      <c r="K692" s="64" t="s">
        <v>172</v>
      </c>
      <c r="L692" s="21" t="s">
        <v>334</v>
      </c>
      <c r="M692" s="105" t="s">
        <v>288</v>
      </c>
      <c r="N692" s="310"/>
    </row>
    <row r="693" spans="1:14">
      <c r="A693" s="97"/>
      <c r="B693" s="54"/>
      <c r="C693" s="302" t="s">
        <v>162</v>
      </c>
      <c r="D693" s="302" t="s">
        <v>163</v>
      </c>
      <c r="E693" s="265" t="s">
        <v>164</v>
      </c>
      <c r="F693" s="250" t="s">
        <v>569</v>
      </c>
      <c r="G693" s="262" t="s">
        <v>175</v>
      </c>
      <c r="H693" s="250" t="s">
        <v>334</v>
      </c>
      <c r="I693" s="262" t="s">
        <v>176</v>
      </c>
      <c r="J693" s="376"/>
      <c r="K693" s="64" t="s">
        <v>170</v>
      </c>
      <c r="L693" s="21" t="s">
        <v>334</v>
      </c>
      <c r="M693" s="105" t="s">
        <v>288</v>
      </c>
      <c r="N693" s="308" t="str">
        <f>IF(OR(M693="",M694="",M695="",M696=""),"",IF(OR(M693="大",M694="大",M695="大",M696="大",M693="不明",M694="不明",M695="不明",M696="不明"),"大",IF(OR(M693="中",M694="中",M695="中",M696="中"),"中",IF(OR(M693="小",M694="小",M695="小",M696="小"),"小","無"))))</f>
        <v>無</v>
      </c>
    </row>
    <row r="694" spans="1:14" ht="16.5" customHeight="1">
      <c r="A694" s="97"/>
      <c r="B694" s="54"/>
      <c r="C694" s="303"/>
      <c r="D694" s="303"/>
      <c r="E694" s="266"/>
      <c r="F694" s="251"/>
      <c r="G694" s="254"/>
      <c r="H694" s="254"/>
      <c r="I694" s="254"/>
      <c r="J694" s="377"/>
      <c r="K694" s="64" t="s">
        <v>177</v>
      </c>
      <c r="L694" s="21" t="s">
        <v>334</v>
      </c>
      <c r="M694" s="105" t="s">
        <v>288</v>
      </c>
      <c r="N694" s="309"/>
    </row>
    <row r="695" spans="1:14" ht="16.5" customHeight="1">
      <c r="A695" s="97"/>
      <c r="B695" s="54"/>
      <c r="C695" s="303"/>
      <c r="D695" s="303"/>
      <c r="E695" s="266"/>
      <c r="F695" s="251"/>
      <c r="G695" s="254"/>
      <c r="H695" s="254"/>
      <c r="I695" s="254"/>
      <c r="J695" s="377"/>
      <c r="K695" s="64" t="s">
        <v>111</v>
      </c>
      <c r="L695" s="21" t="s">
        <v>334</v>
      </c>
      <c r="M695" s="105" t="s">
        <v>288</v>
      </c>
      <c r="N695" s="309"/>
    </row>
    <row r="696" spans="1:14" ht="16.5" customHeight="1">
      <c r="A696" s="97"/>
      <c r="B696" s="54"/>
      <c r="C696" s="304"/>
      <c r="D696" s="304"/>
      <c r="E696" s="267"/>
      <c r="F696" s="255"/>
      <c r="G696" s="255"/>
      <c r="H696" s="255"/>
      <c r="I696" s="255"/>
      <c r="J696" s="378"/>
      <c r="K696" s="64" t="s">
        <v>172</v>
      </c>
      <c r="L696" s="21" t="s">
        <v>334</v>
      </c>
      <c r="M696" s="105" t="s">
        <v>288</v>
      </c>
      <c r="N696" s="310"/>
    </row>
    <row r="697" spans="1:14">
      <c r="A697" s="97"/>
      <c r="B697" s="54"/>
      <c r="C697" s="302" t="s">
        <v>162</v>
      </c>
      <c r="D697" s="302" t="s">
        <v>163</v>
      </c>
      <c r="E697" s="265" t="s">
        <v>164</v>
      </c>
      <c r="F697" s="250" t="s">
        <v>569</v>
      </c>
      <c r="G697" s="262" t="s">
        <v>175</v>
      </c>
      <c r="H697" s="250" t="s">
        <v>580</v>
      </c>
      <c r="I697" s="262" t="s">
        <v>176</v>
      </c>
      <c r="J697" s="376"/>
      <c r="K697" s="64" t="s">
        <v>170</v>
      </c>
      <c r="L697" s="21" t="s">
        <v>334</v>
      </c>
      <c r="M697" s="105" t="s">
        <v>288</v>
      </c>
      <c r="N697" s="308" t="str">
        <f>IF(OR(M697="",M698="",M699="",M700=""),"",IF(OR(M697="大",M698="大",M699="大",M700="大",M697="不明",M698="不明",M699="不明",M700="不明"),"大",IF(OR(M697="中",M698="中",M699="中",M700="中"),"中",IF(OR(M697="小",M698="小",M699="小",M700="小"),"小","無"))))</f>
        <v>無</v>
      </c>
    </row>
    <row r="698" spans="1:14" ht="16.5" customHeight="1">
      <c r="A698" s="97"/>
      <c r="B698" s="54"/>
      <c r="C698" s="303"/>
      <c r="D698" s="303"/>
      <c r="E698" s="266"/>
      <c r="F698" s="251"/>
      <c r="G698" s="254"/>
      <c r="H698" s="254"/>
      <c r="I698" s="254"/>
      <c r="J698" s="377"/>
      <c r="K698" s="64" t="s">
        <v>177</v>
      </c>
      <c r="L698" s="21" t="s">
        <v>334</v>
      </c>
      <c r="M698" s="105" t="s">
        <v>288</v>
      </c>
      <c r="N698" s="309"/>
    </row>
    <row r="699" spans="1:14" ht="16.5" customHeight="1">
      <c r="A699" s="97"/>
      <c r="B699" s="54"/>
      <c r="C699" s="303"/>
      <c r="D699" s="303"/>
      <c r="E699" s="266"/>
      <c r="F699" s="251"/>
      <c r="G699" s="254"/>
      <c r="H699" s="254"/>
      <c r="I699" s="254"/>
      <c r="J699" s="377"/>
      <c r="K699" s="64" t="s">
        <v>111</v>
      </c>
      <c r="L699" s="21" t="s">
        <v>334</v>
      </c>
      <c r="M699" s="105" t="s">
        <v>288</v>
      </c>
      <c r="N699" s="309"/>
    </row>
    <row r="700" spans="1:14" ht="16.5" customHeight="1">
      <c r="A700" s="97"/>
      <c r="B700" s="54"/>
      <c r="C700" s="304"/>
      <c r="D700" s="304"/>
      <c r="E700" s="267"/>
      <c r="F700" s="255"/>
      <c r="G700" s="255"/>
      <c r="H700" s="255"/>
      <c r="I700" s="255"/>
      <c r="J700" s="378"/>
      <c r="K700" s="64" t="s">
        <v>172</v>
      </c>
      <c r="L700" s="21" t="s">
        <v>334</v>
      </c>
      <c r="M700" s="105" t="s">
        <v>288</v>
      </c>
      <c r="N700" s="310"/>
    </row>
    <row r="701" spans="1:14">
      <c r="A701" s="97"/>
      <c r="B701" s="54"/>
      <c r="C701" s="302"/>
      <c r="D701" s="302"/>
      <c r="E701" s="265"/>
      <c r="F701" s="250"/>
      <c r="G701" s="262"/>
      <c r="H701" s="250"/>
      <c r="I701" s="262"/>
      <c r="J701" s="376"/>
      <c r="K701" s="64" t="s">
        <v>170</v>
      </c>
      <c r="L701" s="21"/>
      <c r="M701" s="105"/>
      <c r="N701" s="308" t="str">
        <f>IF(OR(M701="",M702="",M703="",M704=""),"",IF(OR(M701="大",M702="大",M703="大",M704="大",M701="不明",M702="不明",M703="不明",M704="不明"),"大",IF(OR(M701="中",M702="中",M703="中",M704="中"),"中",IF(OR(M701="小",M702="小",M703="小",M704="小"),"小","無"))))</f>
        <v/>
      </c>
    </row>
    <row r="702" spans="1:14" ht="16.5" customHeight="1">
      <c r="A702" s="97"/>
      <c r="B702" s="54"/>
      <c r="C702" s="303"/>
      <c r="D702" s="303"/>
      <c r="E702" s="266"/>
      <c r="F702" s="251"/>
      <c r="G702" s="254"/>
      <c r="H702" s="254"/>
      <c r="I702" s="254"/>
      <c r="J702" s="377"/>
      <c r="K702" s="64" t="s">
        <v>177</v>
      </c>
      <c r="L702" s="21"/>
      <c r="M702" s="105"/>
      <c r="N702" s="309"/>
    </row>
    <row r="703" spans="1:14" ht="16.5" customHeight="1">
      <c r="A703" s="97"/>
      <c r="B703" s="54"/>
      <c r="C703" s="303"/>
      <c r="D703" s="303"/>
      <c r="E703" s="266"/>
      <c r="F703" s="251"/>
      <c r="G703" s="254"/>
      <c r="H703" s="254"/>
      <c r="I703" s="254"/>
      <c r="J703" s="377"/>
      <c r="K703" s="64" t="s">
        <v>111</v>
      </c>
      <c r="L703" s="21"/>
      <c r="M703" s="105"/>
      <c r="N703" s="309"/>
    </row>
    <row r="704" spans="1:14" ht="16.5" customHeight="1">
      <c r="A704" s="97"/>
      <c r="B704" s="54"/>
      <c r="C704" s="304"/>
      <c r="D704" s="304"/>
      <c r="E704" s="267"/>
      <c r="F704" s="252"/>
      <c r="G704" s="255"/>
      <c r="H704" s="255"/>
      <c r="I704" s="255"/>
      <c r="J704" s="378"/>
      <c r="K704" s="64" t="s">
        <v>172</v>
      </c>
      <c r="L704" s="21"/>
      <c r="M704" s="105"/>
      <c r="N704" s="310"/>
    </row>
    <row r="705" spans="1:14">
      <c r="A705" s="97"/>
    </row>
    <row r="706" spans="1:14">
      <c r="A706" s="97"/>
      <c r="L706" s="111"/>
      <c r="M706" s="113" t="s">
        <v>102</v>
      </c>
      <c r="N706" s="106" t="str">
        <f>IF(OR(N677="大",N681="大",N685="大",N689="大",N693="大",N697="大",N701="大"),"大",IF(OR(N677="中",N681="中",N685="中",N689="中",N693="中",N697="中",N701="中"),"中",IF(OR(N677="小",N681="小",N685="小",N689="小",N693="小",N697="小",N701="小"),"小","無")))</f>
        <v>中</v>
      </c>
    </row>
    <row r="707" spans="1:14">
      <c r="A707" s="97"/>
      <c r="B707" s="42"/>
      <c r="C707" s="54" t="s">
        <v>178</v>
      </c>
      <c r="D707" s="42"/>
      <c r="E707" s="42"/>
      <c r="F707" s="42"/>
    </row>
    <row r="708" spans="1:14">
      <c r="A708" s="97"/>
      <c r="B708" s="54"/>
    </row>
    <row r="709" spans="1:14" ht="31.5">
      <c r="A709" s="97"/>
      <c r="B709" s="54"/>
      <c r="C709" s="60" t="s">
        <v>84</v>
      </c>
      <c r="D709" s="60" t="s">
        <v>85</v>
      </c>
      <c r="E709" s="60" t="s">
        <v>121</v>
      </c>
      <c r="F709" s="60" t="s">
        <v>87</v>
      </c>
      <c r="G709" s="60" t="s">
        <v>122</v>
      </c>
      <c r="H709" s="60" t="s">
        <v>277</v>
      </c>
      <c r="I709" s="60" t="s">
        <v>90</v>
      </c>
      <c r="J709" s="61" t="s">
        <v>161</v>
      </c>
      <c r="K709" s="231" t="s">
        <v>92</v>
      </c>
      <c r="L709" s="232"/>
      <c r="M709" s="81" t="s">
        <v>93</v>
      </c>
      <c r="N709" s="60" t="s">
        <v>94</v>
      </c>
    </row>
    <row r="710" spans="1:14" ht="18.75" customHeight="1">
      <c r="A710" s="97"/>
      <c r="B710" s="54"/>
      <c r="C710" s="293" t="s">
        <v>916</v>
      </c>
      <c r="D710" s="262" t="s">
        <v>179</v>
      </c>
      <c r="E710" s="265" t="s">
        <v>164</v>
      </c>
      <c r="F710" s="250" t="s">
        <v>569</v>
      </c>
      <c r="G710" s="262" t="s">
        <v>180</v>
      </c>
      <c r="H710" s="250" t="s">
        <v>334</v>
      </c>
      <c r="I710" s="262" t="s">
        <v>181</v>
      </c>
      <c r="J710" s="376"/>
      <c r="K710" s="64" t="s">
        <v>170</v>
      </c>
      <c r="L710" s="21" t="s">
        <v>334</v>
      </c>
      <c r="M710" s="105" t="s">
        <v>288</v>
      </c>
      <c r="N710" s="308" t="str">
        <f>IF(OR(M710="",M711="",M712="",M713=""),"",IF(OR(M710="大",M711="大",M712="大",M713="大",M710="不明",M711="不明",M712="不明",M713="不明"),"大",IF(OR(M710="中",M711="中",M712="中",M713="中"),"中",IF(OR(M710="小",M711="小",M712="小",M713="小"),"小","無"))))</f>
        <v>無</v>
      </c>
    </row>
    <row r="711" spans="1:14" ht="16.5" customHeight="1">
      <c r="A711" s="97"/>
      <c r="B711" s="54"/>
      <c r="C711" s="294"/>
      <c r="D711" s="263"/>
      <c r="E711" s="266"/>
      <c r="F711" s="251"/>
      <c r="G711" s="254"/>
      <c r="H711" s="254"/>
      <c r="I711" s="254"/>
      <c r="J711" s="377"/>
      <c r="K711" s="64" t="s">
        <v>177</v>
      </c>
      <c r="L711" s="21" t="s">
        <v>334</v>
      </c>
      <c r="M711" s="105" t="s">
        <v>288</v>
      </c>
      <c r="N711" s="309"/>
    </row>
    <row r="712" spans="1:14" ht="16.5" customHeight="1">
      <c r="A712" s="97"/>
      <c r="B712" s="54"/>
      <c r="C712" s="294"/>
      <c r="D712" s="263"/>
      <c r="E712" s="266"/>
      <c r="F712" s="251"/>
      <c r="G712" s="254"/>
      <c r="H712" s="254"/>
      <c r="I712" s="254"/>
      <c r="J712" s="377"/>
      <c r="K712" s="64" t="s">
        <v>111</v>
      </c>
      <c r="L712" s="21" t="s">
        <v>334</v>
      </c>
      <c r="M712" s="105" t="s">
        <v>288</v>
      </c>
      <c r="N712" s="309"/>
    </row>
    <row r="713" spans="1:14" ht="16.5" customHeight="1">
      <c r="A713" s="97"/>
      <c r="B713" s="54"/>
      <c r="C713" s="295"/>
      <c r="D713" s="264"/>
      <c r="E713" s="267"/>
      <c r="F713" s="255"/>
      <c r="G713" s="255"/>
      <c r="H713" s="255"/>
      <c r="I713" s="255"/>
      <c r="J713" s="378"/>
      <c r="K713" s="64" t="s">
        <v>172</v>
      </c>
      <c r="L713" s="21" t="s">
        <v>334</v>
      </c>
      <c r="M713" s="105" t="s">
        <v>288</v>
      </c>
      <c r="N713" s="310"/>
    </row>
    <row r="714" spans="1:14" ht="18.75" customHeight="1">
      <c r="A714" s="97"/>
      <c r="B714" s="54"/>
      <c r="C714" s="293" t="s">
        <v>916</v>
      </c>
      <c r="D714" s="262" t="s">
        <v>179</v>
      </c>
      <c r="E714" s="265" t="s">
        <v>164</v>
      </c>
      <c r="F714" s="250" t="s">
        <v>569</v>
      </c>
      <c r="G714" s="262" t="s">
        <v>584</v>
      </c>
      <c r="H714" s="250" t="s">
        <v>334</v>
      </c>
      <c r="I714" s="262" t="s">
        <v>182</v>
      </c>
      <c r="J714" s="376"/>
      <c r="K714" s="64" t="s">
        <v>170</v>
      </c>
      <c r="L714" s="21" t="s">
        <v>334</v>
      </c>
      <c r="M714" s="105" t="s">
        <v>288</v>
      </c>
      <c r="N714" s="308" t="str">
        <f>IF(OR(M714="",M715="",M716="",M717=""),"",IF(OR(M714="大",M715="大",M716="大",M717="大",M714="不明",M715="不明",M716="不明",M717="不明"),"大",IF(OR(M714="中",M715="中",M716="中",M717="中"),"中",IF(OR(M714="小",M715="小",M716="小",M717="小"),"小","無"))))</f>
        <v>無</v>
      </c>
    </row>
    <row r="715" spans="1:14" ht="16.5" customHeight="1">
      <c r="A715" s="97"/>
      <c r="B715" s="54"/>
      <c r="C715" s="294"/>
      <c r="D715" s="263"/>
      <c r="E715" s="266"/>
      <c r="F715" s="251"/>
      <c r="G715" s="254"/>
      <c r="H715" s="254"/>
      <c r="I715" s="254"/>
      <c r="J715" s="377"/>
      <c r="K715" s="64" t="s">
        <v>177</v>
      </c>
      <c r="L715" s="21" t="s">
        <v>334</v>
      </c>
      <c r="M715" s="105" t="s">
        <v>288</v>
      </c>
      <c r="N715" s="309"/>
    </row>
    <row r="716" spans="1:14" ht="16.5" customHeight="1">
      <c r="A716" s="97"/>
      <c r="B716" s="54"/>
      <c r="C716" s="294"/>
      <c r="D716" s="263"/>
      <c r="E716" s="266"/>
      <c r="F716" s="251"/>
      <c r="G716" s="254"/>
      <c r="H716" s="254"/>
      <c r="I716" s="254"/>
      <c r="J716" s="377"/>
      <c r="K716" s="64" t="s">
        <v>111</v>
      </c>
      <c r="L716" s="21" t="s">
        <v>334</v>
      </c>
      <c r="M716" s="105" t="s">
        <v>288</v>
      </c>
      <c r="N716" s="309"/>
    </row>
    <row r="717" spans="1:14" ht="16.5" customHeight="1">
      <c r="A717" s="97"/>
      <c r="B717" s="54"/>
      <c r="C717" s="295"/>
      <c r="D717" s="264"/>
      <c r="E717" s="267"/>
      <c r="F717" s="255"/>
      <c r="G717" s="255"/>
      <c r="H717" s="255"/>
      <c r="I717" s="255"/>
      <c r="J717" s="378"/>
      <c r="K717" s="64" t="s">
        <v>172</v>
      </c>
      <c r="L717" s="21" t="s">
        <v>334</v>
      </c>
      <c r="M717" s="105" t="s">
        <v>288</v>
      </c>
      <c r="N717" s="310"/>
    </row>
    <row r="718" spans="1:14" ht="18.75" customHeight="1">
      <c r="A718" s="97"/>
      <c r="B718" s="54"/>
      <c r="C718" s="293" t="s">
        <v>916</v>
      </c>
      <c r="D718" s="262" t="s">
        <v>179</v>
      </c>
      <c r="E718" s="265" t="s">
        <v>164</v>
      </c>
      <c r="F718" s="250" t="s">
        <v>569</v>
      </c>
      <c r="G718" s="262" t="s">
        <v>180</v>
      </c>
      <c r="H718" s="250" t="s">
        <v>334</v>
      </c>
      <c r="I718" s="262" t="s">
        <v>183</v>
      </c>
      <c r="J718" s="381"/>
      <c r="K718" s="64" t="s">
        <v>170</v>
      </c>
      <c r="L718" s="21" t="s">
        <v>334</v>
      </c>
      <c r="M718" s="105" t="s">
        <v>288</v>
      </c>
      <c r="N718" s="308" t="str">
        <f>IF(OR(M718="",M719="",M720="",M721=""),"",IF(OR(M718="大",M719="大",M720="大",M721="大",M718="不明",M719="不明",M720="不明",M721="不明"),"大",IF(OR(M718="中",M719="中",M720="中",M721="中"),"中",IF(OR(M718="小",M719="小",M720="小",M721="小"),"小","無"))))</f>
        <v>無</v>
      </c>
    </row>
    <row r="719" spans="1:14" ht="16.5" customHeight="1">
      <c r="A719" s="97"/>
      <c r="B719" s="54"/>
      <c r="C719" s="294"/>
      <c r="D719" s="263"/>
      <c r="E719" s="266"/>
      <c r="F719" s="251"/>
      <c r="G719" s="254"/>
      <c r="H719" s="254"/>
      <c r="I719" s="254"/>
      <c r="J719" s="377"/>
      <c r="K719" s="64" t="s">
        <v>177</v>
      </c>
      <c r="L719" s="21" t="s">
        <v>334</v>
      </c>
      <c r="M719" s="105" t="s">
        <v>288</v>
      </c>
      <c r="N719" s="309"/>
    </row>
    <row r="720" spans="1:14" ht="16.5" customHeight="1">
      <c r="A720" s="97"/>
      <c r="B720" s="54"/>
      <c r="C720" s="294"/>
      <c r="D720" s="263"/>
      <c r="E720" s="266"/>
      <c r="F720" s="251"/>
      <c r="G720" s="254"/>
      <c r="H720" s="254"/>
      <c r="I720" s="254"/>
      <c r="J720" s="377"/>
      <c r="K720" s="64" t="s">
        <v>111</v>
      </c>
      <c r="L720" s="21" t="s">
        <v>334</v>
      </c>
      <c r="M720" s="105" t="s">
        <v>288</v>
      </c>
      <c r="N720" s="309"/>
    </row>
    <row r="721" spans="1:14" ht="16.5" customHeight="1">
      <c r="A721" s="97"/>
      <c r="B721" s="54"/>
      <c r="C721" s="295"/>
      <c r="D721" s="264"/>
      <c r="E721" s="267"/>
      <c r="F721" s="255"/>
      <c r="G721" s="255"/>
      <c r="H721" s="255"/>
      <c r="I721" s="255"/>
      <c r="J721" s="378"/>
      <c r="K721" s="64" t="s">
        <v>172</v>
      </c>
      <c r="L721" s="21" t="s">
        <v>334</v>
      </c>
      <c r="M721" s="105" t="s">
        <v>288</v>
      </c>
      <c r="N721" s="310"/>
    </row>
    <row r="722" spans="1:14" ht="18.75" customHeight="1">
      <c r="A722" s="97"/>
      <c r="B722" s="54"/>
      <c r="C722" s="293" t="s">
        <v>916</v>
      </c>
      <c r="D722" s="262" t="s">
        <v>184</v>
      </c>
      <c r="E722" s="265" t="s">
        <v>164</v>
      </c>
      <c r="F722" s="250" t="s">
        <v>569</v>
      </c>
      <c r="G722" s="262" t="s">
        <v>180</v>
      </c>
      <c r="H722" s="250" t="s">
        <v>585</v>
      </c>
      <c r="I722" s="262" t="s">
        <v>181</v>
      </c>
      <c r="J722" s="376"/>
      <c r="K722" s="64" t="s">
        <v>170</v>
      </c>
      <c r="L722" s="21" t="s">
        <v>334</v>
      </c>
      <c r="M722" s="105" t="s">
        <v>288</v>
      </c>
      <c r="N722" s="308" t="str">
        <f>IF(OR(M722="",M723="",M724="",M725=""),"",IF(OR(M722="大",M723="大",M724="大",M725="大",M722="不明",M723="不明",M724="不明",M725="不明"),"大",IF(OR(M722="中",M723="中",M724="中",M725="中"),"中",IF(OR(M722="小",M723="小",M724="小",M725="小"),"小","無"))))</f>
        <v>小</v>
      </c>
    </row>
    <row r="723" spans="1:14" ht="16.5" customHeight="1">
      <c r="A723" s="97"/>
      <c r="B723" s="54"/>
      <c r="C723" s="294"/>
      <c r="D723" s="263"/>
      <c r="E723" s="266"/>
      <c r="F723" s="251"/>
      <c r="G723" s="254"/>
      <c r="H723" s="254"/>
      <c r="I723" s="254"/>
      <c r="J723" s="377"/>
      <c r="K723" s="64" t="s">
        <v>177</v>
      </c>
      <c r="L723" s="21" t="s">
        <v>443</v>
      </c>
      <c r="M723" s="105" t="s">
        <v>314</v>
      </c>
      <c r="N723" s="309"/>
    </row>
    <row r="724" spans="1:14" ht="16.5" customHeight="1">
      <c r="A724" s="97"/>
      <c r="B724" s="54"/>
      <c r="C724" s="294"/>
      <c r="D724" s="263"/>
      <c r="E724" s="266"/>
      <c r="F724" s="251"/>
      <c r="G724" s="254"/>
      <c r="H724" s="254"/>
      <c r="I724" s="254"/>
      <c r="J724" s="377"/>
      <c r="K724" s="64" t="s">
        <v>111</v>
      </c>
      <c r="L724" s="21" t="s">
        <v>334</v>
      </c>
      <c r="M724" s="105" t="s">
        <v>288</v>
      </c>
      <c r="N724" s="309"/>
    </row>
    <row r="725" spans="1:14" ht="16.5" customHeight="1">
      <c r="A725" s="97"/>
      <c r="B725" s="54"/>
      <c r="C725" s="295"/>
      <c r="D725" s="264"/>
      <c r="E725" s="267"/>
      <c r="F725" s="255"/>
      <c r="G725" s="255"/>
      <c r="H725" s="255"/>
      <c r="I725" s="255"/>
      <c r="J725" s="378"/>
      <c r="K725" s="64" t="s">
        <v>172</v>
      </c>
      <c r="L725" s="21" t="s">
        <v>334</v>
      </c>
      <c r="M725" s="105" t="s">
        <v>288</v>
      </c>
      <c r="N725" s="310"/>
    </row>
    <row r="726" spans="1:14" ht="18.75" customHeight="1">
      <c r="A726" s="97"/>
      <c r="B726" s="54"/>
      <c r="C726" s="293" t="s">
        <v>916</v>
      </c>
      <c r="D726" s="262" t="s">
        <v>184</v>
      </c>
      <c r="E726" s="265" t="s">
        <v>164</v>
      </c>
      <c r="F726" s="250" t="s">
        <v>569</v>
      </c>
      <c r="G726" s="262" t="s">
        <v>180</v>
      </c>
      <c r="H726" s="250" t="s">
        <v>585</v>
      </c>
      <c r="I726" s="262" t="s">
        <v>182</v>
      </c>
      <c r="J726" s="376"/>
      <c r="K726" s="64" t="s">
        <v>170</v>
      </c>
      <c r="L726" s="21" t="s">
        <v>334</v>
      </c>
      <c r="M726" s="105" t="s">
        <v>288</v>
      </c>
      <c r="N726" s="308" t="str">
        <f>IF(OR(M726="",M727="",M728="",M729=""),"",IF(OR(M726="大",M727="大",M728="大",M729="大",M726="不明",M727="不明",M728="不明",M729="不明"),"大",IF(OR(M726="中",M727="中",M728="中",M729="中"),"中",IF(OR(M726="小",M727="小",M728="小",M729="小"),"小","無"))))</f>
        <v>無</v>
      </c>
    </row>
    <row r="727" spans="1:14" ht="16.5" customHeight="1">
      <c r="A727" s="97"/>
      <c r="B727" s="54"/>
      <c r="C727" s="294"/>
      <c r="D727" s="263"/>
      <c r="E727" s="266"/>
      <c r="F727" s="251"/>
      <c r="G727" s="254"/>
      <c r="H727" s="254"/>
      <c r="I727" s="254"/>
      <c r="J727" s="377"/>
      <c r="K727" s="64" t="s">
        <v>177</v>
      </c>
      <c r="L727" s="21" t="s">
        <v>334</v>
      </c>
      <c r="M727" s="105" t="s">
        <v>288</v>
      </c>
      <c r="N727" s="309"/>
    </row>
    <row r="728" spans="1:14" ht="16.5" customHeight="1">
      <c r="A728" s="97"/>
      <c r="B728" s="54"/>
      <c r="C728" s="294"/>
      <c r="D728" s="263"/>
      <c r="E728" s="266"/>
      <c r="F728" s="251"/>
      <c r="G728" s="254"/>
      <c r="H728" s="254"/>
      <c r="I728" s="254"/>
      <c r="J728" s="377"/>
      <c r="K728" s="64" t="s">
        <v>111</v>
      </c>
      <c r="L728" s="21" t="s">
        <v>334</v>
      </c>
      <c r="M728" s="105" t="s">
        <v>288</v>
      </c>
      <c r="N728" s="309"/>
    </row>
    <row r="729" spans="1:14" ht="16.5" customHeight="1">
      <c r="A729" s="97"/>
      <c r="B729" s="54"/>
      <c r="C729" s="295"/>
      <c r="D729" s="264"/>
      <c r="E729" s="267"/>
      <c r="F729" s="255"/>
      <c r="G729" s="255"/>
      <c r="H729" s="255"/>
      <c r="I729" s="255"/>
      <c r="J729" s="378"/>
      <c r="K729" s="64" t="s">
        <v>172</v>
      </c>
      <c r="L729" s="21" t="s">
        <v>334</v>
      </c>
      <c r="M729" s="105" t="s">
        <v>288</v>
      </c>
      <c r="N729" s="310"/>
    </row>
    <row r="730" spans="1:14" ht="18.75" customHeight="1">
      <c r="A730" s="97"/>
      <c r="B730" s="54"/>
      <c r="C730" s="293" t="s">
        <v>916</v>
      </c>
      <c r="D730" s="262" t="s">
        <v>184</v>
      </c>
      <c r="E730" s="265" t="s">
        <v>164</v>
      </c>
      <c r="F730" s="250" t="s">
        <v>569</v>
      </c>
      <c r="G730" s="262" t="s">
        <v>180</v>
      </c>
      <c r="H730" s="250" t="s">
        <v>585</v>
      </c>
      <c r="I730" s="262" t="s">
        <v>183</v>
      </c>
      <c r="J730" s="376"/>
      <c r="K730" s="64" t="s">
        <v>170</v>
      </c>
      <c r="L730" s="21" t="s">
        <v>334</v>
      </c>
      <c r="M730" s="105" t="s">
        <v>288</v>
      </c>
      <c r="N730" s="308" t="str">
        <f>IF(OR(M730="",M731="",M732="",M733=""),"",IF(OR(M730="大",M731="大",M732="大",M733="大",M730="不明",M731="不明",M732="不明",M733="不明"),"大",IF(OR(M730="中",M731="中",M732="中",M733="中"),"中",IF(OR(M730="小",M731="小",M732="小",M733="小"),"小","無"))))</f>
        <v>無</v>
      </c>
    </row>
    <row r="731" spans="1:14" ht="16.5" customHeight="1">
      <c r="A731" s="97"/>
      <c r="B731" s="54"/>
      <c r="C731" s="294"/>
      <c r="D731" s="263"/>
      <c r="E731" s="266"/>
      <c r="F731" s="251"/>
      <c r="G731" s="254"/>
      <c r="H731" s="254"/>
      <c r="I731" s="254"/>
      <c r="J731" s="377"/>
      <c r="K731" s="64" t="s">
        <v>177</v>
      </c>
      <c r="L731" s="21" t="s">
        <v>334</v>
      </c>
      <c r="M731" s="105" t="s">
        <v>288</v>
      </c>
      <c r="N731" s="309"/>
    </row>
    <row r="732" spans="1:14" ht="16.5" customHeight="1">
      <c r="A732" s="97"/>
      <c r="B732" s="54"/>
      <c r="C732" s="294"/>
      <c r="D732" s="263"/>
      <c r="E732" s="266"/>
      <c r="F732" s="251"/>
      <c r="G732" s="254"/>
      <c r="H732" s="254"/>
      <c r="I732" s="254"/>
      <c r="J732" s="377"/>
      <c r="K732" s="64" t="s">
        <v>111</v>
      </c>
      <c r="L732" s="21" t="s">
        <v>334</v>
      </c>
      <c r="M732" s="105" t="s">
        <v>288</v>
      </c>
      <c r="N732" s="309"/>
    </row>
    <row r="733" spans="1:14" ht="16.5" customHeight="1">
      <c r="A733" s="97"/>
      <c r="B733" s="54"/>
      <c r="C733" s="295"/>
      <c r="D733" s="264"/>
      <c r="E733" s="267"/>
      <c r="F733" s="255"/>
      <c r="G733" s="255"/>
      <c r="H733" s="255"/>
      <c r="I733" s="255"/>
      <c r="J733" s="378"/>
      <c r="K733" s="64" t="s">
        <v>172</v>
      </c>
      <c r="L733" s="21" t="s">
        <v>334</v>
      </c>
      <c r="M733" s="105" t="s">
        <v>288</v>
      </c>
      <c r="N733" s="310"/>
    </row>
    <row r="734" spans="1:14" ht="18.75" customHeight="1">
      <c r="A734" s="97"/>
      <c r="B734" s="54"/>
      <c r="C734" s="293" t="s">
        <v>916</v>
      </c>
      <c r="D734" s="262" t="s">
        <v>184</v>
      </c>
      <c r="E734" s="265" t="s">
        <v>164</v>
      </c>
      <c r="F734" s="250" t="s">
        <v>569</v>
      </c>
      <c r="G734" s="262" t="s">
        <v>180</v>
      </c>
      <c r="H734" s="250" t="s">
        <v>570</v>
      </c>
      <c r="I734" s="262" t="s">
        <v>181</v>
      </c>
      <c r="J734" s="376"/>
      <c r="K734" s="64" t="s">
        <v>170</v>
      </c>
      <c r="L734" s="21" t="s">
        <v>334</v>
      </c>
      <c r="M734" s="105" t="s">
        <v>288</v>
      </c>
      <c r="N734" s="308" t="str">
        <f>IF(OR(M734="",M735="",M736="",M737=""),"",IF(OR(M734="大",M735="大",M736="大",M737="大",M734="不明",M735="不明",M736="不明",M737="不明"),"大",IF(OR(M734="中",M735="中",M736="中",M737="中"),"中",IF(OR(M734="小",M735="小",M736="小",M737="小"),"小","無"))))</f>
        <v>小</v>
      </c>
    </row>
    <row r="735" spans="1:14" ht="16.5" customHeight="1">
      <c r="A735" s="97"/>
      <c r="B735" s="54"/>
      <c r="C735" s="294"/>
      <c r="D735" s="263"/>
      <c r="E735" s="266"/>
      <c r="F735" s="251"/>
      <c r="G735" s="254"/>
      <c r="H735" s="254"/>
      <c r="I735" s="254"/>
      <c r="J735" s="377"/>
      <c r="K735" s="64" t="s">
        <v>177</v>
      </c>
      <c r="L735" s="21" t="s">
        <v>334</v>
      </c>
      <c r="M735" s="105" t="s">
        <v>288</v>
      </c>
      <c r="N735" s="309"/>
    </row>
    <row r="736" spans="1:14" ht="16.5" customHeight="1">
      <c r="A736" s="97"/>
      <c r="B736" s="54"/>
      <c r="C736" s="294"/>
      <c r="D736" s="263"/>
      <c r="E736" s="266"/>
      <c r="F736" s="251"/>
      <c r="G736" s="254"/>
      <c r="H736" s="254"/>
      <c r="I736" s="254"/>
      <c r="J736" s="377"/>
      <c r="K736" s="64" t="s">
        <v>111</v>
      </c>
      <c r="L736" s="21" t="s">
        <v>573</v>
      </c>
      <c r="M736" s="105" t="s">
        <v>314</v>
      </c>
      <c r="N736" s="309"/>
    </row>
    <row r="737" spans="1:14" ht="16.5" customHeight="1">
      <c r="A737" s="97"/>
      <c r="B737" s="54"/>
      <c r="C737" s="295"/>
      <c r="D737" s="264"/>
      <c r="E737" s="267"/>
      <c r="F737" s="255"/>
      <c r="G737" s="255"/>
      <c r="H737" s="255"/>
      <c r="I737" s="255"/>
      <c r="J737" s="378"/>
      <c r="K737" s="64" t="s">
        <v>172</v>
      </c>
      <c r="L737" s="21" t="s">
        <v>334</v>
      </c>
      <c r="M737" s="105" t="s">
        <v>288</v>
      </c>
      <c r="N737" s="310"/>
    </row>
    <row r="738" spans="1:14" ht="16.5" customHeight="1">
      <c r="A738" s="97"/>
      <c r="B738" s="54"/>
      <c r="C738" s="293" t="s">
        <v>916</v>
      </c>
      <c r="D738" s="262" t="s">
        <v>184</v>
      </c>
      <c r="E738" s="265" t="s">
        <v>164</v>
      </c>
      <c r="F738" s="250" t="s">
        <v>569</v>
      </c>
      <c r="G738" s="262" t="s">
        <v>180</v>
      </c>
      <c r="H738" s="250" t="s">
        <v>570</v>
      </c>
      <c r="I738" s="262" t="s">
        <v>182</v>
      </c>
      <c r="J738" s="376"/>
      <c r="K738" s="64" t="s">
        <v>170</v>
      </c>
      <c r="L738" s="21" t="s">
        <v>334</v>
      </c>
      <c r="M738" s="105" t="s">
        <v>288</v>
      </c>
      <c r="N738" s="308" t="str">
        <f>IF(OR(M738="",M739="",M740="",M741=""),"",IF(OR(M738="大",M739="大",M740="大",M741="大",M738="不明",M739="不明",M740="不明",M741="不明"),"大",IF(OR(M738="中",M739="中",M740="中",M741="中"),"中",IF(OR(M738="小",M739="小",M740="小",M741="小"),"小","無"))))</f>
        <v>無</v>
      </c>
    </row>
    <row r="739" spans="1:14" ht="16.5" customHeight="1">
      <c r="A739" s="97"/>
      <c r="B739" s="54"/>
      <c r="C739" s="294"/>
      <c r="D739" s="263"/>
      <c r="E739" s="266"/>
      <c r="F739" s="251"/>
      <c r="G739" s="254"/>
      <c r="H739" s="254"/>
      <c r="I739" s="254"/>
      <c r="J739" s="377"/>
      <c r="K739" s="64" t="s">
        <v>177</v>
      </c>
      <c r="L739" s="21" t="s">
        <v>334</v>
      </c>
      <c r="M739" s="105" t="s">
        <v>288</v>
      </c>
      <c r="N739" s="309"/>
    </row>
    <row r="740" spans="1:14" ht="16.5" customHeight="1">
      <c r="A740" s="97"/>
      <c r="B740" s="54"/>
      <c r="C740" s="294"/>
      <c r="D740" s="263"/>
      <c r="E740" s="266"/>
      <c r="F740" s="251"/>
      <c r="G740" s="254"/>
      <c r="H740" s="254"/>
      <c r="I740" s="254"/>
      <c r="J740" s="377"/>
      <c r="K740" s="64" t="s">
        <v>111</v>
      </c>
      <c r="L740" s="21" t="s">
        <v>334</v>
      </c>
      <c r="M740" s="105" t="s">
        <v>288</v>
      </c>
      <c r="N740" s="309"/>
    </row>
    <row r="741" spans="1:14" ht="16.5" customHeight="1">
      <c r="A741" s="97"/>
      <c r="B741" s="54"/>
      <c r="C741" s="295"/>
      <c r="D741" s="264"/>
      <c r="E741" s="267"/>
      <c r="F741" s="255"/>
      <c r="G741" s="255"/>
      <c r="H741" s="255"/>
      <c r="I741" s="255"/>
      <c r="J741" s="378"/>
      <c r="K741" s="64" t="s">
        <v>172</v>
      </c>
      <c r="L741" s="21" t="s">
        <v>334</v>
      </c>
      <c r="M741" s="105" t="s">
        <v>288</v>
      </c>
      <c r="N741" s="310"/>
    </row>
    <row r="742" spans="1:14" ht="16.5" customHeight="1">
      <c r="A742" s="97"/>
      <c r="B742" s="54"/>
      <c r="C742" s="293" t="s">
        <v>916</v>
      </c>
      <c r="D742" s="262" t="s">
        <v>184</v>
      </c>
      <c r="E742" s="265" t="s">
        <v>164</v>
      </c>
      <c r="F742" s="250" t="s">
        <v>569</v>
      </c>
      <c r="G742" s="262" t="s">
        <v>180</v>
      </c>
      <c r="H742" s="250" t="s">
        <v>570</v>
      </c>
      <c r="I742" s="262" t="s">
        <v>183</v>
      </c>
      <c r="J742" s="376"/>
      <c r="K742" s="64" t="s">
        <v>170</v>
      </c>
      <c r="L742" s="21" t="s">
        <v>334</v>
      </c>
      <c r="M742" s="105" t="s">
        <v>288</v>
      </c>
      <c r="N742" s="308" t="str">
        <f>IF(OR(M742="",M743="",M744="",M745=""),"",IF(OR(M742="大",M743="大",M744="大",M745="大",M742="不明",M743="不明",M744="不明",M745="不明"),"大",IF(OR(M742="中",M743="中",M744="中",M745="中"),"中",IF(OR(M742="小",M743="小",M744="小",M745="小"),"小","無"))))</f>
        <v>無</v>
      </c>
    </row>
    <row r="743" spans="1:14" ht="16.5" customHeight="1">
      <c r="A743" s="97"/>
      <c r="B743" s="54"/>
      <c r="C743" s="294"/>
      <c r="D743" s="263"/>
      <c r="E743" s="266"/>
      <c r="F743" s="251"/>
      <c r="G743" s="254"/>
      <c r="H743" s="254"/>
      <c r="I743" s="254"/>
      <c r="J743" s="377"/>
      <c r="K743" s="64" t="s">
        <v>177</v>
      </c>
      <c r="L743" s="21" t="s">
        <v>334</v>
      </c>
      <c r="M743" s="105" t="s">
        <v>288</v>
      </c>
      <c r="N743" s="309"/>
    </row>
    <row r="744" spans="1:14" ht="16.5" customHeight="1">
      <c r="A744" s="97"/>
      <c r="B744" s="54"/>
      <c r="C744" s="294"/>
      <c r="D744" s="263"/>
      <c r="E744" s="266"/>
      <c r="F744" s="251"/>
      <c r="G744" s="254"/>
      <c r="H744" s="254"/>
      <c r="I744" s="254"/>
      <c r="J744" s="377"/>
      <c r="K744" s="64" t="s">
        <v>111</v>
      </c>
      <c r="L744" s="21" t="s">
        <v>334</v>
      </c>
      <c r="M744" s="105" t="s">
        <v>288</v>
      </c>
      <c r="N744" s="309"/>
    </row>
    <row r="745" spans="1:14" ht="16.5" customHeight="1">
      <c r="A745" s="97"/>
      <c r="B745" s="54"/>
      <c r="C745" s="295"/>
      <c r="D745" s="264"/>
      <c r="E745" s="267"/>
      <c r="F745" s="255"/>
      <c r="G745" s="255"/>
      <c r="H745" s="255"/>
      <c r="I745" s="255"/>
      <c r="J745" s="378"/>
      <c r="K745" s="64" t="s">
        <v>172</v>
      </c>
      <c r="L745" s="21" t="s">
        <v>334</v>
      </c>
      <c r="M745" s="105" t="s">
        <v>288</v>
      </c>
      <c r="N745" s="310"/>
    </row>
    <row r="746" spans="1:14" ht="16.5" customHeight="1">
      <c r="A746" s="97"/>
      <c r="B746" s="54"/>
      <c r="C746" s="293" t="s">
        <v>916</v>
      </c>
      <c r="D746" s="262" t="s">
        <v>184</v>
      </c>
      <c r="E746" s="265" t="s">
        <v>164</v>
      </c>
      <c r="F746" s="250" t="s">
        <v>569</v>
      </c>
      <c r="G746" s="262" t="s">
        <v>180</v>
      </c>
      <c r="H746" s="250" t="s">
        <v>709</v>
      </c>
      <c r="I746" s="262" t="s">
        <v>181</v>
      </c>
      <c r="J746" s="376"/>
      <c r="K746" s="64" t="s">
        <v>170</v>
      </c>
      <c r="L746" s="21" t="s">
        <v>334</v>
      </c>
      <c r="M746" s="105" t="s">
        <v>288</v>
      </c>
      <c r="N746" s="308" t="str">
        <f>IF(OR(M746="",M747="",M748="",M749=""),"",IF(OR(M746="大",M747="大",M748="大",M749="大",M746="不明",M747="不明",M748="不明",M749="不明"),"大",IF(OR(M746="中",M747="中",M748="中",M749="中"),"中",IF(OR(M746="小",M747="小",M748="小",M749="小"),"小","無"))))</f>
        <v>中</v>
      </c>
    </row>
    <row r="747" spans="1:14" ht="16.5" customHeight="1">
      <c r="A747" s="97"/>
      <c r="B747" s="54"/>
      <c r="C747" s="294"/>
      <c r="D747" s="263"/>
      <c r="E747" s="266"/>
      <c r="F747" s="251"/>
      <c r="G747" s="254"/>
      <c r="H747" s="254"/>
      <c r="I747" s="254"/>
      <c r="J747" s="377"/>
      <c r="K747" s="64" t="s">
        <v>177</v>
      </c>
      <c r="L747" s="21" t="s">
        <v>586</v>
      </c>
      <c r="M747" s="105" t="s">
        <v>291</v>
      </c>
      <c r="N747" s="309"/>
    </row>
    <row r="748" spans="1:14" ht="16.5" customHeight="1">
      <c r="A748" s="97"/>
      <c r="B748" s="54"/>
      <c r="C748" s="294"/>
      <c r="D748" s="263"/>
      <c r="E748" s="266"/>
      <c r="F748" s="251"/>
      <c r="G748" s="254"/>
      <c r="H748" s="254"/>
      <c r="I748" s="254"/>
      <c r="J748" s="377"/>
      <c r="K748" s="64" t="s">
        <v>111</v>
      </c>
      <c r="L748" s="21" t="s">
        <v>578</v>
      </c>
      <c r="M748" s="105" t="s">
        <v>314</v>
      </c>
      <c r="N748" s="309"/>
    </row>
    <row r="749" spans="1:14" ht="16.5" customHeight="1">
      <c r="A749" s="97"/>
      <c r="B749" s="54"/>
      <c r="C749" s="295"/>
      <c r="D749" s="264"/>
      <c r="E749" s="267"/>
      <c r="F749" s="255"/>
      <c r="G749" s="255"/>
      <c r="H749" s="255"/>
      <c r="I749" s="255"/>
      <c r="J749" s="378"/>
      <c r="K749" s="64" t="s">
        <v>172</v>
      </c>
      <c r="L749" s="21" t="s">
        <v>334</v>
      </c>
      <c r="M749" s="105" t="s">
        <v>288</v>
      </c>
      <c r="N749" s="310"/>
    </row>
    <row r="750" spans="1:14" ht="16.5" customHeight="1">
      <c r="A750" s="97"/>
      <c r="B750" s="54"/>
      <c r="C750" s="293" t="s">
        <v>916</v>
      </c>
      <c r="D750" s="262" t="s">
        <v>184</v>
      </c>
      <c r="E750" s="265" t="s">
        <v>164</v>
      </c>
      <c r="F750" s="250" t="s">
        <v>569</v>
      </c>
      <c r="G750" s="262" t="s">
        <v>180</v>
      </c>
      <c r="H750" s="250" t="s">
        <v>417</v>
      </c>
      <c r="I750" s="262" t="s">
        <v>182</v>
      </c>
      <c r="J750" s="376"/>
      <c r="K750" s="64" t="s">
        <v>170</v>
      </c>
      <c r="L750" s="21" t="s">
        <v>334</v>
      </c>
      <c r="M750" s="105" t="s">
        <v>288</v>
      </c>
      <c r="N750" s="308" t="str">
        <f>IF(OR(M750="",M751="",M752="",M753=""),"",IF(OR(M750="大",M751="大",M752="大",M753="大",M750="不明",M751="不明",M752="不明",M753="不明"),"大",IF(OR(M750="中",M751="中",M752="中",M753="中"),"中",IF(OR(M750="小",M751="小",M752="小",M753="小"),"小","無"))))</f>
        <v>中</v>
      </c>
    </row>
    <row r="751" spans="1:14" ht="16.5" customHeight="1">
      <c r="A751" s="97"/>
      <c r="B751" s="54"/>
      <c r="C751" s="294"/>
      <c r="D751" s="263"/>
      <c r="E751" s="266"/>
      <c r="F751" s="251"/>
      <c r="G751" s="254"/>
      <c r="H751" s="254"/>
      <c r="I751" s="254"/>
      <c r="J751" s="377"/>
      <c r="K751" s="64" t="s">
        <v>177</v>
      </c>
      <c r="L751" s="21" t="s">
        <v>587</v>
      </c>
      <c r="M751" s="105" t="s">
        <v>291</v>
      </c>
      <c r="N751" s="309"/>
    </row>
    <row r="752" spans="1:14" ht="16.5" customHeight="1">
      <c r="A752" s="97"/>
      <c r="B752" s="54"/>
      <c r="C752" s="294"/>
      <c r="D752" s="263"/>
      <c r="E752" s="266"/>
      <c r="F752" s="251"/>
      <c r="G752" s="254"/>
      <c r="H752" s="254"/>
      <c r="I752" s="254"/>
      <c r="J752" s="377"/>
      <c r="K752" s="64" t="s">
        <v>111</v>
      </c>
      <c r="L752" s="21" t="s">
        <v>334</v>
      </c>
      <c r="M752" s="105" t="s">
        <v>288</v>
      </c>
      <c r="N752" s="309"/>
    </row>
    <row r="753" spans="1:14" ht="16.5" customHeight="1">
      <c r="A753" s="97"/>
      <c r="B753" s="54"/>
      <c r="C753" s="295"/>
      <c r="D753" s="264"/>
      <c r="E753" s="267"/>
      <c r="F753" s="255"/>
      <c r="G753" s="255"/>
      <c r="H753" s="255"/>
      <c r="I753" s="255"/>
      <c r="J753" s="378"/>
      <c r="K753" s="64" t="s">
        <v>172</v>
      </c>
      <c r="L753" s="21" t="s">
        <v>334</v>
      </c>
      <c r="M753" s="105" t="s">
        <v>288</v>
      </c>
      <c r="N753" s="310"/>
    </row>
    <row r="754" spans="1:14" ht="16.5" customHeight="1">
      <c r="A754" s="97"/>
      <c r="B754" s="54"/>
      <c r="C754" s="293" t="s">
        <v>916</v>
      </c>
      <c r="D754" s="262" t="s">
        <v>184</v>
      </c>
      <c r="E754" s="265" t="s">
        <v>164</v>
      </c>
      <c r="F754" s="250" t="s">
        <v>569</v>
      </c>
      <c r="G754" s="262" t="s">
        <v>180</v>
      </c>
      <c r="H754" s="250" t="s">
        <v>417</v>
      </c>
      <c r="I754" s="262" t="s">
        <v>183</v>
      </c>
      <c r="J754" s="376"/>
      <c r="K754" s="64" t="s">
        <v>170</v>
      </c>
      <c r="L754" s="21" t="s">
        <v>334</v>
      </c>
      <c r="M754" s="105" t="s">
        <v>288</v>
      </c>
      <c r="N754" s="308" t="str">
        <f>IF(OR(M754="",M755="",M756="",M757=""),"",IF(OR(M754="大",M755="大",M756="大",M757="大",M754="不明",M755="不明",M756="不明",M757="不明"),"大",IF(OR(M754="中",M755="中",M756="中",M757="中"),"中",IF(OR(M754="小",M755="小",M756="小",M757="小"),"小","無"))))</f>
        <v>中</v>
      </c>
    </row>
    <row r="755" spans="1:14" ht="16.5" customHeight="1">
      <c r="A755" s="97"/>
      <c r="B755" s="54"/>
      <c r="C755" s="294"/>
      <c r="D755" s="263"/>
      <c r="E755" s="266"/>
      <c r="F755" s="251"/>
      <c r="G755" s="254"/>
      <c r="H755" s="254"/>
      <c r="I755" s="254"/>
      <c r="J755" s="377"/>
      <c r="K755" s="64" t="s">
        <v>177</v>
      </c>
      <c r="L755" s="21" t="s">
        <v>334</v>
      </c>
      <c r="M755" s="105" t="s">
        <v>288</v>
      </c>
      <c r="N755" s="309"/>
    </row>
    <row r="756" spans="1:14" ht="16.5" customHeight="1">
      <c r="A756" s="97"/>
      <c r="B756" s="54"/>
      <c r="C756" s="294"/>
      <c r="D756" s="263"/>
      <c r="E756" s="266"/>
      <c r="F756" s="251"/>
      <c r="G756" s="254"/>
      <c r="H756" s="254"/>
      <c r="I756" s="254"/>
      <c r="J756" s="377"/>
      <c r="K756" s="64" t="s">
        <v>111</v>
      </c>
      <c r="L756" s="21" t="s">
        <v>588</v>
      </c>
      <c r="M756" s="105" t="s">
        <v>291</v>
      </c>
      <c r="N756" s="309"/>
    </row>
    <row r="757" spans="1:14" ht="16.5" customHeight="1">
      <c r="A757" s="97"/>
      <c r="B757" s="54"/>
      <c r="C757" s="295"/>
      <c r="D757" s="264"/>
      <c r="E757" s="267"/>
      <c r="F757" s="255"/>
      <c r="G757" s="255"/>
      <c r="H757" s="255"/>
      <c r="I757" s="255"/>
      <c r="J757" s="378"/>
      <c r="K757" s="64" t="s">
        <v>172</v>
      </c>
      <c r="L757" s="21" t="s">
        <v>334</v>
      </c>
      <c r="M757" s="105" t="s">
        <v>288</v>
      </c>
      <c r="N757" s="310"/>
    </row>
    <row r="758" spans="1:14" ht="16.5" customHeight="1">
      <c r="A758" s="97"/>
      <c r="B758" s="54"/>
      <c r="C758" s="293" t="s">
        <v>916</v>
      </c>
      <c r="D758" s="262" t="s">
        <v>184</v>
      </c>
      <c r="E758" s="265" t="s">
        <v>164</v>
      </c>
      <c r="F758" s="250" t="s">
        <v>569</v>
      </c>
      <c r="G758" s="262" t="s">
        <v>180</v>
      </c>
      <c r="H758" s="250" t="s">
        <v>916</v>
      </c>
      <c r="I758" s="262" t="s">
        <v>181</v>
      </c>
      <c r="J758" s="376"/>
      <c r="K758" s="64" t="s">
        <v>170</v>
      </c>
      <c r="L758" s="21" t="s">
        <v>334</v>
      </c>
      <c r="M758" s="105" t="s">
        <v>288</v>
      </c>
      <c r="N758" s="308" t="str">
        <f>IF(OR(M758="",M759="",M760="",M761=""),"",IF(OR(M758="大",M759="大",M760="大",M761="大",M758="不明",M759="不明",M760="不明",M761="不明"),"大",IF(OR(M758="中",M759="中",M760="中",M761="中"),"中",IF(OR(M758="小",M759="小",M760="小",M761="小"),"小","無"))))</f>
        <v>中</v>
      </c>
    </row>
    <row r="759" spans="1:14" ht="16.5" customHeight="1">
      <c r="A759" s="97"/>
      <c r="B759" s="54"/>
      <c r="C759" s="294"/>
      <c r="D759" s="263"/>
      <c r="E759" s="266"/>
      <c r="F759" s="251"/>
      <c r="G759" s="254"/>
      <c r="H759" s="254"/>
      <c r="I759" s="254"/>
      <c r="J759" s="377"/>
      <c r="K759" s="64" t="s">
        <v>177</v>
      </c>
      <c r="L759" s="21" t="s">
        <v>586</v>
      </c>
      <c r="M759" s="105" t="s">
        <v>291</v>
      </c>
      <c r="N759" s="309"/>
    </row>
    <row r="760" spans="1:14" ht="16.5" customHeight="1">
      <c r="A760" s="97"/>
      <c r="B760" s="54"/>
      <c r="C760" s="294"/>
      <c r="D760" s="263"/>
      <c r="E760" s="266"/>
      <c r="F760" s="251"/>
      <c r="G760" s="254"/>
      <c r="H760" s="254"/>
      <c r="I760" s="254"/>
      <c r="J760" s="377"/>
      <c r="K760" s="64" t="s">
        <v>111</v>
      </c>
      <c r="L760" s="21" t="s">
        <v>578</v>
      </c>
      <c r="M760" s="105" t="s">
        <v>314</v>
      </c>
      <c r="N760" s="309"/>
    </row>
    <row r="761" spans="1:14" ht="16.5" customHeight="1">
      <c r="A761" s="97"/>
      <c r="B761" s="54"/>
      <c r="C761" s="295"/>
      <c r="D761" s="264"/>
      <c r="E761" s="267"/>
      <c r="F761" s="255"/>
      <c r="G761" s="255"/>
      <c r="H761" s="255"/>
      <c r="I761" s="255"/>
      <c r="J761" s="378"/>
      <c r="K761" s="64" t="s">
        <v>172</v>
      </c>
      <c r="L761" s="21" t="s">
        <v>334</v>
      </c>
      <c r="M761" s="105" t="s">
        <v>288</v>
      </c>
      <c r="N761" s="310"/>
    </row>
    <row r="762" spans="1:14" ht="16.5" customHeight="1">
      <c r="A762" s="97"/>
      <c r="B762" s="54"/>
      <c r="C762" s="293" t="s">
        <v>916</v>
      </c>
      <c r="D762" s="262" t="s">
        <v>184</v>
      </c>
      <c r="E762" s="265" t="s">
        <v>164</v>
      </c>
      <c r="F762" s="250" t="s">
        <v>569</v>
      </c>
      <c r="G762" s="262" t="s">
        <v>180</v>
      </c>
      <c r="H762" s="250" t="s">
        <v>916</v>
      </c>
      <c r="I762" s="262" t="s">
        <v>182</v>
      </c>
      <c r="J762" s="376"/>
      <c r="K762" s="64" t="s">
        <v>170</v>
      </c>
      <c r="L762" s="21" t="s">
        <v>334</v>
      </c>
      <c r="M762" s="105" t="s">
        <v>288</v>
      </c>
      <c r="N762" s="308" t="str">
        <f>IF(OR(M762="",M763="",M764="",M765=""),"",IF(OR(M762="大",M763="大",M764="大",M765="大",M762="不明",M763="不明",M764="不明",M765="不明"),"大",IF(OR(M762="中",M763="中",M764="中",M765="中"),"中",IF(OR(M762="小",M763="小",M764="小",M765="小"),"小","無"))))</f>
        <v>中</v>
      </c>
    </row>
    <row r="763" spans="1:14" ht="31.5">
      <c r="A763" s="97"/>
      <c r="B763" s="54"/>
      <c r="C763" s="294"/>
      <c r="D763" s="263"/>
      <c r="E763" s="266"/>
      <c r="F763" s="251"/>
      <c r="G763" s="254"/>
      <c r="H763" s="254"/>
      <c r="I763" s="254"/>
      <c r="J763" s="377"/>
      <c r="K763" s="64" t="s">
        <v>177</v>
      </c>
      <c r="L763" s="21" t="s">
        <v>587</v>
      </c>
      <c r="M763" s="105" t="s">
        <v>291</v>
      </c>
      <c r="N763" s="309"/>
    </row>
    <row r="764" spans="1:14" ht="16.5" customHeight="1">
      <c r="A764" s="97"/>
      <c r="B764" s="54"/>
      <c r="C764" s="294"/>
      <c r="D764" s="263"/>
      <c r="E764" s="266"/>
      <c r="F764" s="251"/>
      <c r="G764" s="254"/>
      <c r="H764" s="254"/>
      <c r="I764" s="254"/>
      <c r="J764" s="377"/>
      <c r="K764" s="64" t="s">
        <v>111</v>
      </c>
      <c r="L764" s="21" t="s">
        <v>334</v>
      </c>
      <c r="M764" s="105" t="s">
        <v>288</v>
      </c>
      <c r="N764" s="309"/>
    </row>
    <row r="765" spans="1:14" ht="16.5" customHeight="1">
      <c r="A765" s="97"/>
      <c r="B765" s="54"/>
      <c r="C765" s="295"/>
      <c r="D765" s="264"/>
      <c r="E765" s="267"/>
      <c r="F765" s="255"/>
      <c r="G765" s="255"/>
      <c r="H765" s="255"/>
      <c r="I765" s="255"/>
      <c r="J765" s="378"/>
      <c r="K765" s="64" t="s">
        <v>172</v>
      </c>
      <c r="L765" s="21" t="s">
        <v>334</v>
      </c>
      <c r="M765" s="105" t="s">
        <v>288</v>
      </c>
      <c r="N765" s="310"/>
    </row>
    <row r="766" spans="1:14" ht="16.5" customHeight="1">
      <c r="A766" s="97"/>
      <c r="B766" s="54"/>
      <c r="C766" s="293" t="s">
        <v>916</v>
      </c>
      <c r="D766" s="262" t="s">
        <v>184</v>
      </c>
      <c r="E766" s="265" t="s">
        <v>164</v>
      </c>
      <c r="F766" s="250" t="s">
        <v>569</v>
      </c>
      <c r="G766" s="262" t="s">
        <v>180</v>
      </c>
      <c r="H766" s="250" t="s">
        <v>916</v>
      </c>
      <c r="I766" s="262" t="s">
        <v>183</v>
      </c>
      <c r="J766" s="376"/>
      <c r="K766" s="64" t="s">
        <v>170</v>
      </c>
      <c r="L766" s="21" t="s">
        <v>334</v>
      </c>
      <c r="M766" s="105" t="s">
        <v>288</v>
      </c>
      <c r="N766" s="308" t="str">
        <f>IF(OR(M766="",M767="",M768="",M769=""),"",IF(OR(M766="大",M767="大",M768="大",M769="大",M766="不明",M767="不明",M768="不明",M769="不明"),"大",IF(OR(M766="中",M767="中",M768="中",M769="中"),"中",IF(OR(M766="小",M767="小",M768="小",M769="小"),"小","無"))))</f>
        <v>中</v>
      </c>
    </row>
    <row r="767" spans="1:14" ht="16.5" customHeight="1">
      <c r="A767" s="97"/>
      <c r="B767" s="54"/>
      <c r="C767" s="294"/>
      <c r="D767" s="263"/>
      <c r="E767" s="266"/>
      <c r="F767" s="251"/>
      <c r="G767" s="254"/>
      <c r="H767" s="254"/>
      <c r="I767" s="254"/>
      <c r="J767" s="377"/>
      <c r="K767" s="64" t="s">
        <v>177</v>
      </c>
      <c r="L767" s="21" t="s">
        <v>334</v>
      </c>
      <c r="M767" s="105" t="s">
        <v>288</v>
      </c>
      <c r="N767" s="309"/>
    </row>
    <row r="768" spans="1:14" ht="16.5" customHeight="1">
      <c r="A768" s="97"/>
      <c r="B768" s="54"/>
      <c r="C768" s="294"/>
      <c r="D768" s="263"/>
      <c r="E768" s="266"/>
      <c r="F768" s="251"/>
      <c r="G768" s="254"/>
      <c r="H768" s="254"/>
      <c r="I768" s="254"/>
      <c r="J768" s="377"/>
      <c r="K768" s="64" t="s">
        <v>111</v>
      </c>
      <c r="L768" s="21" t="s">
        <v>588</v>
      </c>
      <c r="M768" s="105" t="s">
        <v>291</v>
      </c>
      <c r="N768" s="309"/>
    </row>
    <row r="769" spans="1:14" ht="16.5" customHeight="1">
      <c r="A769" s="97"/>
      <c r="B769" s="54"/>
      <c r="C769" s="295"/>
      <c r="D769" s="264"/>
      <c r="E769" s="267"/>
      <c r="F769" s="255"/>
      <c r="G769" s="255"/>
      <c r="H769" s="255"/>
      <c r="I769" s="255"/>
      <c r="J769" s="378"/>
      <c r="K769" s="64" t="s">
        <v>172</v>
      </c>
      <c r="L769" s="21" t="s">
        <v>334</v>
      </c>
      <c r="M769" s="105" t="s">
        <v>288</v>
      </c>
      <c r="N769" s="310"/>
    </row>
    <row r="770" spans="1:14" ht="16.5" customHeight="1">
      <c r="A770" s="97"/>
      <c r="B770" s="54"/>
      <c r="C770" s="293" t="s">
        <v>916</v>
      </c>
      <c r="D770" s="262" t="s">
        <v>184</v>
      </c>
      <c r="E770" s="265" t="s">
        <v>164</v>
      </c>
      <c r="F770" s="250" t="s">
        <v>569</v>
      </c>
      <c r="G770" s="262" t="s">
        <v>180</v>
      </c>
      <c r="H770" s="250" t="s">
        <v>589</v>
      </c>
      <c r="I770" s="262" t="s">
        <v>181</v>
      </c>
      <c r="J770" s="376"/>
      <c r="K770" s="64" t="s">
        <v>170</v>
      </c>
      <c r="L770" s="21" t="s">
        <v>334</v>
      </c>
      <c r="M770" s="105" t="s">
        <v>288</v>
      </c>
      <c r="N770" s="308" t="str">
        <f>IF(OR(M770="",M771="",M772="",M773=""),"",IF(OR(M770="大",M771="大",M772="大",M773="大",M770="不明",M771="不明",M772="不明",M773="不明"),"大",IF(OR(M770="中",M771="中",M772="中",M773="中"),"中",IF(OR(M770="小",M771="小",M772="小",M773="小"),"小","無"))))</f>
        <v>無</v>
      </c>
    </row>
    <row r="771" spans="1:14" ht="16.5" customHeight="1">
      <c r="A771" s="97"/>
      <c r="B771" s="54"/>
      <c r="C771" s="294"/>
      <c r="D771" s="263"/>
      <c r="E771" s="266"/>
      <c r="F771" s="251"/>
      <c r="G771" s="254"/>
      <c r="H771" s="254"/>
      <c r="I771" s="254"/>
      <c r="J771" s="377"/>
      <c r="K771" s="64" t="s">
        <v>177</v>
      </c>
      <c r="L771" s="21" t="s">
        <v>334</v>
      </c>
      <c r="M771" s="105" t="s">
        <v>288</v>
      </c>
      <c r="N771" s="309"/>
    </row>
    <row r="772" spans="1:14" ht="16.5" customHeight="1">
      <c r="A772" s="97"/>
      <c r="B772" s="54"/>
      <c r="C772" s="294"/>
      <c r="D772" s="263"/>
      <c r="E772" s="266"/>
      <c r="F772" s="251"/>
      <c r="G772" s="254"/>
      <c r="H772" s="254"/>
      <c r="I772" s="254"/>
      <c r="J772" s="377"/>
      <c r="K772" s="64" t="s">
        <v>111</v>
      </c>
      <c r="L772" s="21" t="s">
        <v>334</v>
      </c>
      <c r="M772" s="105" t="s">
        <v>288</v>
      </c>
      <c r="N772" s="309"/>
    </row>
    <row r="773" spans="1:14" ht="16.5" customHeight="1">
      <c r="A773" s="97"/>
      <c r="B773" s="54"/>
      <c r="C773" s="295"/>
      <c r="D773" s="264"/>
      <c r="E773" s="267"/>
      <c r="F773" s="255"/>
      <c r="G773" s="255"/>
      <c r="H773" s="255"/>
      <c r="I773" s="255"/>
      <c r="J773" s="378"/>
      <c r="K773" s="64" t="s">
        <v>172</v>
      </c>
      <c r="L773" s="21" t="s">
        <v>334</v>
      </c>
      <c r="M773" s="105" t="s">
        <v>288</v>
      </c>
      <c r="N773" s="310"/>
    </row>
    <row r="774" spans="1:14" ht="16.5" customHeight="1">
      <c r="A774" s="97"/>
      <c r="B774" s="54"/>
      <c r="C774" s="293" t="s">
        <v>916</v>
      </c>
      <c r="D774" s="262" t="s">
        <v>184</v>
      </c>
      <c r="E774" s="265" t="s">
        <v>164</v>
      </c>
      <c r="F774" s="250" t="s">
        <v>569</v>
      </c>
      <c r="G774" s="262" t="s">
        <v>180</v>
      </c>
      <c r="H774" s="250" t="s">
        <v>589</v>
      </c>
      <c r="I774" s="262" t="s">
        <v>182</v>
      </c>
      <c r="J774" s="376"/>
      <c r="K774" s="64" t="s">
        <v>170</v>
      </c>
      <c r="L774" s="21" t="s">
        <v>334</v>
      </c>
      <c r="M774" s="105" t="s">
        <v>288</v>
      </c>
      <c r="N774" s="308" t="str">
        <f>IF(OR(M774="",M775="",M776="",M777=""),"",IF(OR(M774="大",M775="大",M776="大",M777="大",M774="不明",M775="不明",M776="不明",M777="不明"),"大",IF(OR(M774="中",M775="中",M776="中",M777="中"),"中",IF(OR(M774="小",M775="小",M776="小",M777="小"),"小","無"))))</f>
        <v>無</v>
      </c>
    </row>
    <row r="775" spans="1:14" ht="16.5" customHeight="1">
      <c r="A775" s="97"/>
      <c r="B775" s="54"/>
      <c r="C775" s="294"/>
      <c r="D775" s="263"/>
      <c r="E775" s="266"/>
      <c r="F775" s="251"/>
      <c r="G775" s="254"/>
      <c r="H775" s="254"/>
      <c r="I775" s="254"/>
      <c r="J775" s="377"/>
      <c r="K775" s="64" t="s">
        <v>177</v>
      </c>
      <c r="L775" s="21" t="s">
        <v>334</v>
      </c>
      <c r="M775" s="105" t="s">
        <v>288</v>
      </c>
      <c r="N775" s="309"/>
    </row>
    <row r="776" spans="1:14" ht="16.5" customHeight="1">
      <c r="A776" s="97"/>
      <c r="B776" s="54"/>
      <c r="C776" s="294"/>
      <c r="D776" s="263"/>
      <c r="E776" s="266"/>
      <c r="F776" s="251"/>
      <c r="G776" s="254"/>
      <c r="H776" s="254"/>
      <c r="I776" s="254"/>
      <c r="J776" s="377"/>
      <c r="K776" s="64" t="s">
        <v>111</v>
      </c>
      <c r="L776" s="21" t="s">
        <v>334</v>
      </c>
      <c r="M776" s="105" t="s">
        <v>288</v>
      </c>
      <c r="N776" s="309"/>
    </row>
    <row r="777" spans="1:14" ht="16.5" customHeight="1">
      <c r="A777" s="97"/>
      <c r="B777" s="54"/>
      <c r="C777" s="295"/>
      <c r="D777" s="264"/>
      <c r="E777" s="267"/>
      <c r="F777" s="255"/>
      <c r="G777" s="255"/>
      <c r="H777" s="255"/>
      <c r="I777" s="255"/>
      <c r="J777" s="378"/>
      <c r="K777" s="64" t="s">
        <v>172</v>
      </c>
      <c r="L777" s="21" t="s">
        <v>334</v>
      </c>
      <c r="M777" s="105" t="s">
        <v>288</v>
      </c>
      <c r="N777" s="310"/>
    </row>
    <row r="778" spans="1:14" ht="16.5" customHeight="1">
      <c r="A778" s="97"/>
      <c r="B778" s="54"/>
      <c r="C778" s="293" t="s">
        <v>916</v>
      </c>
      <c r="D778" s="262" t="s">
        <v>184</v>
      </c>
      <c r="E778" s="265" t="s">
        <v>164</v>
      </c>
      <c r="F778" s="250" t="s">
        <v>569</v>
      </c>
      <c r="G778" s="262" t="s">
        <v>180</v>
      </c>
      <c r="H778" s="250" t="s">
        <v>589</v>
      </c>
      <c r="I778" s="262" t="s">
        <v>183</v>
      </c>
      <c r="J778" s="376"/>
      <c r="K778" s="64" t="s">
        <v>170</v>
      </c>
      <c r="L778" s="21" t="s">
        <v>334</v>
      </c>
      <c r="M778" s="105" t="s">
        <v>288</v>
      </c>
      <c r="N778" s="308" t="str">
        <f>IF(OR(M778="",M779="",M780="",M781=""),"",IF(OR(M778="大",M779="大",M780="大",M781="大",M778="不明",M779="不明",M780="不明",M781="不明"),"大",IF(OR(M778="中",M779="中",M780="中",M781="中"),"中",IF(OR(M778="小",M779="小",M780="小",M781="小"),"小","無"))))</f>
        <v>中</v>
      </c>
    </row>
    <row r="779" spans="1:14" ht="16.5" customHeight="1">
      <c r="A779" s="97"/>
      <c r="B779" s="54"/>
      <c r="C779" s="294"/>
      <c r="D779" s="263"/>
      <c r="E779" s="266"/>
      <c r="F779" s="251"/>
      <c r="G779" s="254"/>
      <c r="H779" s="254"/>
      <c r="I779" s="254"/>
      <c r="J779" s="377"/>
      <c r="K779" s="64" t="s">
        <v>177</v>
      </c>
      <c r="L779" s="21" t="s">
        <v>334</v>
      </c>
      <c r="M779" s="105" t="s">
        <v>288</v>
      </c>
      <c r="N779" s="309"/>
    </row>
    <row r="780" spans="1:14" ht="16.5" customHeight="1">
      <c r="A780" s="97"/>
      <c r="B780" s="54"/>
      <c r="C780" s="294"/>
      <c r="D780" s="263"/>
      <c r="E780" s="266"/>
      <c r="F780" s="251"/>
      <c r="G780" s="254"/>
      <c r="H780" s="254"/>
      <c r="I780" s="254"/>
      <c r="J780" s="377"/>
      <c r="K780" s="64" t="s">
        <v>111</v>
      </c>
      <c r="L780" s="21" t="s">
        <v>582</v>
      </c>
      <c r="M780" s="105" t="s">
        <v>291</v>
      </c>
      <c r="N780" s="309"/>
    </row>
    <row r="781" spans="1:14" ht="16.5" customHeight="1">
      <c r="A781" s="97"/>
      <c r="B781" s="54"/>
      <c r="C781" s="295"/>
      <c r="D781" s="264"/>
      <c r="E781" s="267"/>
      <c r="F781" s="255"/>
      <c r="G781" s="255"/>
      <c r="H781" s="255"/>
      <c r="I781" s="255"/>
      <c r="J781" s="378"/>
      <c r="K781" s="64" t="s">
        <v>172</v>
      </c>
      <c r="L781" s="21" t="s">
        <v>334</v>
      </c>
      <c r="M781" s="105" t="s">
        <v>288</v>
      </c>
      <c r="N781" s="310"/>
    </row>
    <row r="782" spans="1:14" ht="16.5" customHeight="1">
      <c r="A782" s="97"/>
      <c r="B782" s="54"/>
      <c r="C782" s="293" t="s">
        <v>916</v>
      </c>
      <c r="D782" s="262" t="s">
        <v>184</v>
      </c>
      <c r="E782" s="265" t="s">
        <v>164</v>
      </c>
      <c r="F782" s="250" t="s">
        <v>569</v>
      </c>
      <c r="G782" s="262" t="s">
        <v>180</v>
      </c>
      <c r="H782" s="250" t="s">
        <v>570</v>
      </c>
      <c r="I782" s="262" t="s">
        <v>181</v>
      </c>
      <c r="J782" s="376"/>
      <c r="K782" s="64" t="s">
        <v>170</v>
      </c>
      <c r="L782" s="21" t="s">
        <v>334</v>
      </c>
      <c r="M782" s="105" t="s">
        <v>288</v>
      </c>
      <c r="N782" s="308" t="str">
        <f>IF(OR(M782="",M783="",M784="",M785=""),"",IF(OR(M782="大",M783="大",M784="大",M785="大",M782="不明",M783="不明",M784="不明",M785="不明"),"大",IF(OR(M782="中",M783="中",M784="中",M785="中"),"中",IF(OR(M782="小",M783="小",M784="小",M785="小"),"小","無"))))</f>
        <v>小</v>
      </c>
    </row>
    <row r="783" spans="1:14" ht="16.5" customHeight="1">
      <c r="A783" s="97"/>
      <c r="B783" s="54"/>
      <c r="C783" s="294"/>
      <c r="D783" s="263"/>
      <c r="E783" s="266"/>
      <c r="F783" s="251"/>
      <c r="G783" s="254"/>
      <c r="H783" s="254"/>
      <c r="I783" s="254"/>
      <c r="J783" s="377"/>
      <c r="K783" s="64" t="s">
        <v>177</v>
      </c>
      <c r="L783" s="21" t="s">
        <v>334</v>
      </c>
      <c r="M783" s="105" t="s">
        <v>288</v>
      </c>
      <c r="N783" s="309"/>
    </row>
    <row r="784" spans="1:14" ht="16.5" customHeight="1">
      <c r="A784" s="97"/>
      <c r="B784" s="54"/>
      <c r="C784" s="294"/>
      <c r="D784" s="263"/>
      <c r="E784" s="266"/>
      <c r="F784" s="251"/>
      <c r="G784" s="254"/>
      <c r="H784" s="254"/>
      <c r="I784" s="254"/>
      <c r="J784" s="377"/>
      <c r="K784" s="64" t="s">
        <v>111</v>
      </c>
      <c r="L784" s="21" t="s">
        <v>573</v>
      </c>
      <c r="M784" s="105" t="s">
        <v>314</v>
      </c>
      <c r="N784" s="309"/>
    </row>
    <row r="785" spans="1:14" ht="16.5" customHeight="1">
      <c r="A785" s="97"/>
      <c r="B785" s="54"/>
      <c r="C785" s="295"/>
      <c r="D785" s="264"/>
      <c r="E785" s="267"/>
      <c r="F785" s="255"/>
      <c r="G785" s="255"/>
      <c r="H785" s="255"/>
      <c r="I785" s="255"/>
      <c r="J785" s="378"/>
      <c r="K785" s="64" t="s">
        <v>172</v>
      </c>
      <c r="L785" s="21" t="s">
        <v>334</v>
      </c>
      <c r="M785" s="105" t="s">
        <v>288</v>
      </c>
      <c r="N785" s="310"/>
    </row>
    <row r="786" spans="1:14" ht="16.5" customHeight="1">
      <c r="A786" s="97"/>
      <c r="B786" s="54"/>
      <c r="C786" s="293" t="s">
        <v>916</v>
      </c>
      <c r="D786" s="262" t="s">
        <v>184</v>
      </c>
      <c r="E786" s="265" t="s">
        <v>164</v>
      </c>
      <c r="F786" s="250" t="s">
        <v>569</v>
      </c>
      <c r="G786" s="262" t="s">
        <v>180</v>
      </c>
      <c r="H786" s="250" t="s">
        <v>570</v>
      </c>
      <c r="I786" s="262" t="s">
        <v>182</v>
      </c>
      <c r="J786" s="376"/>
      <c r="K786" s="64" t="s">
        <v>170</v>
      </c>
      <c r="L786" s="21" t="s">
        <v>334</v>
      </c>
      <c r="M786" s="105" t="s">
        <v>288</v>
      </c>
      <c r="N786" s="308" t="str">
        <f>IF(OR(M786="",M787="",M788="",M789=""),"",IF(OR(M786="大",M787="大",M788="大",M789="大",M786="不明",M787="不明",M788="不明",M789="不明"),"大",IF(OR(M786="中",M787="中",M788="中",M789="中"),"中",IF(OR(M786="小",M787="小",M788="小",M789="小"),"小","無"))))</f>
        <v>無</v>
      </c>
    </row>
    <row r="787" spans="1:14" ht="16.5" customHeight="1">
      <c r="A787" s="97"/>
      <c r="B787" s="54"/>
      <c r="C787" s="294"/>
      <c r="D787" s="263"/>
      <c r="E787" s="266"/>
      <c r="F787" s="251"/>
      <c r="G787" s="254"/>
      <c r="H787" s="254"/>
      <c r="I787" s="254"/>
      <c r="J787" s="377"/>
      <c r="K787" s="64" t="s">
        <v>177</v>
      </c>
      <c r="L787" s="21" t="s">
        <v>334</v>
      </c>
      <c r="M787" s="105" t="s">
        <v>288</v>
      </c>
      <c r="N787" s="309"/>
    </row>
    <row r="788" spans="1:14" ht="16.5" customHeight="1">
      <c r="A788" s="97"/>
      <c r="B788" s="54"/>
      <c r="C788" s="294"/>
      <c r="D788" s="263"/>
      <c r="E788" s="266"/>
      <c r="F788" s="251"/>
      <c r="G788" s="254"/>
      <c r="H788" s="254"/>
      <c r="I788" s="254"/>
      <c r="J788" s="377"/>
      <c r="K788" s="64" t="s">
        <v>111</v>
      </c>
      <c r="L788" s="21" t="s">
        <v>334</v>
      </c>
      <c r="M788" s="105" t="s">
        <v>288</v>
      </c>
      <c r="N788" s="309"/>
    </row>
    <row r="789" spans="1:14" ht="16.5" customHeight="1">
      <c r="A789" s="97"/>
      <c r="B789" s="54"/>
      <c r="C789" s="295"/>
      <c r="D789" s="264"/>
      <c r="E789" s="267"/>
      <c r="F789" s="255"/>
      <c r="G789" s="255"/>
      <c r="H789" s="255"/>
      <c r="I789" s="255"/>
      <c r="J789" s="378"/>
      <c r="K789" s="64" t="s">
        <v>172</v>
      </c>
      <c r="L789" s="21" t="s">
        <v>334</v>
      </c>
      <c r="M789" s="105" t="s">
        <v>288</v>
      </c>
      <c r="N789" s="310"/>
    </row>
    <row r="790" spans="1:14" ht="16.5" customHeight="1">
      <c r="A790" s="97"/>
      <c r="B790" s="54"/>
      <c r="C790" s="293" t="s">
        <v>916</v>
      </c>
      <c r="D790" s="262" t="s">
        <v>184</v>
      </c>
      <c r="E790" s="265" t="s">
        <v>164</v>
      </c>
      <c r="F790" s="250" t="s">
        <v>569</v>
      </c>
      <c r="G790" s="262" t="s">
        <v>180</v>
      </c>
      <c r="H790" s="250" t="s">
        <v>570</v>
      </c>
      <c r="I790" s="262" t="s">
        <v>183</v>
      </c>
      <c r="J790" s="376"/>
      <c r="K790" s="64" t="s">
        <v>170</v>
      </c>
      <c r="L790" s="21" t="s">
        <v>334</v>
      </c>
      <c r="M790" s="105" t="s">
        <v>288</v>
      </c>
      <c r="N790" s="308" t="str">
        <f>IF(OR(M790="",M791="",M792="",M793=""),"",IF(OR(M790="大",M791="大",M792="大",M793="大",M790="不明",M791="不明",M792="不明",M793="不明"),"大",IF(OR(M790="中",M791="中",M792="中",M793="中"),"中",IF(OR(M790="小",M791="小",M792="小",M793="小"),"小","無"))))</f>
        <v>無</v>
      </c>
    </row>
    <row r="791" spans="1:14" ht="16.5" customHeight="1">
      <c r="A791" s="97"/>
      <c r="B791" s="54"/>
      <c r="C791" s="294"/>
      <c r="D791" s="263"/>
      <c r="E791" s="266"/>
      <c r="F791" s="251"/>
      <c r="G791" s="254"/>
      <c r="H791" s="254"/>
      <c r="I791" s="254"/>
      <c r="J791" s="377"/>
      <c r="K791" s="64" t="s">
        <v>177</v>
      </c>
      <c r="L791" s="21" t="s">
        <v>334</v>
      </c>
      <c r="M791" s="105" t="s">
        <v>288</v>
      </c>
      <c r="N791" s="309"/>
    </row>
    <row r="792" spans="1:14" ht="16.5" customHeight="1">
      <c r="A792" s="97"/>
      <c r="B792" s="54"/>
      <c r="C792" s="294"/>
      <c r="D792" s="263"/>
      <c r="E792" s="266"/>
      <c r="F792" s="251"/>
      <c r="G792" s="254"/>
      <c r="H792" s="254"/>
      <c r="I792" s="254"/>
      <c r="J792" s="377"/>
      <c r="K792" s="64" t="s">
        <v>111</v>
      </c>
      <c r="L792" s="21" t="s">
        <v>334</v>
      </c>
      <c r="M792" s="105" t="s">
        <v>288</v>
      </c>
      <c r="N792" s="309"/>
    </row>
    <row r="793" spans="1:14" ht="16.5" customHeight="1">
      <c r="A793" s="97"/>
      <c r="B793" s="54"/>
      <c r="C793" s="295"/>
      <c r="D793" s="264"/>
      <c r="E793" s="267"/>
      <c r="F793" s="255"/>
      <c r="G793" s="255"/>
      <c r="H793" s="255"/>
      <c r="I793" s="255"/>
      <c r="J793" s="378"/>
      <c r="K793" s="64" t="s">
        <v>172</v>
      </c>
      <c r="L793" s="21" t="s">
        <v>334</v>
      </c>
      <c r="M793" s="105" t="s">
        <v>288</v>
      </c>
      <c r="N793" s="310"/>
    </row>
    <row r="795" spans="1:14">
      <c r="L795" s="111"/>
      <c r="M795" s="113" t="s">
        <v>102</v>
      </c>
      <c r="N795" s="106" t="str">
        <f>IF(OR(N710="大",N714="大",N718="大",N722="大",N726="大",N730="大",N734="大",N738="大",N742="大",N746="大",N750="大",N754="大",N758="大",N762="大",N766="大",N770="大",N774="大",N778="大",N782="大",N786="大",N790="大"),"大",IF(OR(N710="中",N714="中",N718="中",N722="中",N726="中",N730="中",N734="中",N738="中",N742="中",N746="中",N750="中",N754="中",N758="中",N762="中",N766="中",N770="中",N774="中",N778="中",N782="中",N786="中",N790="中"),"中",IF(OR(N710="小",N714="小",N718="小",N722="小",N726="小",N730="小",N734="小",N738="小",N742="小",N746="小",N750="小",N754="小",N758="小",N762="小",N766="小",N770="小",N774="小",N778="小",N782="小",N786="小",N790="小"),"小","無")))</f>
        <v>中</v>
      </c>
    </row>
  </sheetData>
  <mergeCells count="1564">
    <mergeCell ref="C790:C793"/>
    <mergeCell ref="D790:D793"/>
    <mergeCell ref="E790:E793"/>
    <mergeCell ref="F790:F793"/>
    <mergeCell ref="G790:G793"/>
    <mergeCell ref="H790:H793"/>
    <mergeCell ref="I790:I793"/>
    <mergeCell ref="J790:J793"/>
    <mergeCell ref="N790:N793"/>
    <mergeCell ref="C782:C785"/>
    <mergeCell ref="D782:D785"/>
    <mergeCell ref="E782:E785"/>
    <mergeCell ref="F782:F785"/>
    <mergeCell ref="G782:G785"/>
    <mergeCell ref="H782:H785"/>
    <mergeCell ref="I782:I785"/>
    <mergeCell ref="J782:J785"/>
    <mergeCell ref="N782:N785"/>
    <mergeCell ref="C786:C789"/>
    <mergeCell ref="D786:D789"/>
    <mergeCell ref="E786:E789"/>
    <mergeCell ref="F786:F789"/>
    <mergeCell ref="G786:G789"/>
    <mergeCell ref="H786:H789"/>
    <mergeCell ref="I786:I789"/>
    <mergeCell ref="J786:J789"/>
    <mergeCell ref="N786:N789"/>
    <mergeCell ref="C774:C777"/>
    <mergeCell ref="D774:D777"/>
    <mergeCell ref="E774:E777"/>
    <mergeCell ref="F774:F777"/>
    <mergeCell ref="G774:G777"/>
    <mergeCell ref="H774:H777"/>
    <mergeCell ref="I774:I777"/>
    <mergeCell ref="J774:J777"/>
    <mergeCell ref="N774:N777"/>
    <mergeCell ref="C778:C781"/>
    <mergeCell ref="D778:D781"/>
    <mergeCell ref="E778:E781"/>
    <mergeCell ref="F778:F781"/>
    <mergeCell ref="G778:G781"/>
    <mergeCell ref="H778:H781"/>
    <mergeCell ref="I778:I781"/>
    <mergeCell ref="J778:J781"/>
    <mergeCell ref="N778:N781"/>
    <mergeCell ref="C766:C769"/>
    <mergeCell ref="D766:D769"/>
    <mergeCell ref="E766:E769"/>
    <mergeCell ref="F766:F769"/>
    <mergeCell ref="G766:G769"/>
    <mergeCell ref="H766:H769"/>
    <mergeCell ref="I766:I769"/>
    <mergeCell ref="J766:J769"/>
    <mergeCell ref="N766:N769"/>
    <mergeCell ref="C770:C773"/>
    <mergeCell ref="D770:D773"/>
    <mergeCell ref="E770:E773"/>
    <mergeCell ref="F770:F773"/>
    <mergeCell ref="G770:G773"/>
    <mergeCell ref="H770:H773"/>
    <mergeCell ref="I770:I773"/>
    <mergeCell ref="J770:J773"/>
    <mergeCell ref="N770:N773"/>
    <mergeCell ref="C758:C761"/>
    <mergeCell ref="D758:D761"/>
    <mergeCell ref="E758:E761"/>
    <mergeCell ref="F758:F761"/>
    <mergeCell ref="G758:G761"/>
    <mergeCell ref="H758:H761"/>
    <mergeCell ref="I758:I761"/>
    <mergeCell ref="J758:J761"/>
    <mergeCell ref="N758:N761"/>
    <mergeCell ref="C762:C765"/>
    <mergeCell ref="D762:D765"/>
    <mergeCell ref="E762:E765"/>
    <mergeCell ref="F762:F765"/>
    <mergeCell ref="G762:G765"/>
    <mergeCell ref="H762:H765"/>
    <mergeCell ref="I762:I765"/>
    <mergeCell ref="J762:J765"/>
    <mergeCell ref="N762:N765"/>
    <mergeCell ref="C750:C753"/>
    <mergeCell ref="D750:D753"/>
    <mergeCell ref="E750:E753"/>
    <mergeCell ref="F750:F753"/>
    <mergeCell ref="G750:G753"/>
    <mergeCell ref="H750:H753"/>
    <mergeCell ref="I750:I753"/>
    <mergeCell ref="J750:J753"/>
    <mergeCell ref="N750:N753"/>
    <mergeCell ref="C754:C757"/>
    <mergeCell ref="D754:D757"/>
    <mergeCell ref="E754:E757"/>
    <mergeCell ref="F754:F757"/>
    <mergeCell ref="G754:G757"/>
    <mergeCell ref="H754:H757"/>
    <mergeCell ref="I754:I757"/>
    <mergeCell ref="J754:J757"/>
    <mergeCell ref="N754:N757"/>
    <mergeCell ref="C742:C745"/>
    <mergeCell ref="D742:D745"/>
    <mergeCell ref="E742:E745"/>
    <mergeCell ref="F742:F745"/>
    <mergeCell ref="G742:G745"/>
    <mergeCell ref="H742:H745"/>
    <mergeCell ref="I742:I745"/>
    <mergeCell ref="J742:J745"/>
    <mergeCell ref="N742:N745"/>
    <mergeCell ref="C746:C749"/>
    <mergeCell ref="D746:D749"/>
    <mergeCell ref="E746:E749"/>
    <mergeCell ref="F746:F749"/>
    <mergeCell ref="G746:G749"/>
    <mergeCell ref="H746:H749"/>
    <mergeCell ref="I746:I749"/>
    <mergeCell ref="J746:J749"/>
    <mergeCell ref="N746:N749"/>
    <mergeCell ref="C734:C737"/>
    <mergeCell ref="D734:D737"/>
    <mergeCell ref="E734:E737"/>
    <mergeCell ref="F734:F737"/>
    <mergeCell ref="G734:G737"/>
    <mergeCell ref="H734:H737"/>
    <mergeCell ref="I734:I737"/>
    <mergeCell ref="J734:J737"/>
    <mergeCell ref="N734:N737"/>
    <mergeCell ref="C738:C741"/>
    <mergeCell ref="D738:D741"/>
    <mergeCell ref="E738:E741"/>
    <mergeCell ref="F738:F741"/>
    <mergeCell ref="G738:G741"/>
    <mergeCell ref="H738:H741"/>
    <mergeCell ref="I738:I741"/>
    <mergeCell ref="J738:J741"/>
    <mergeCell ref="N738:N741"/>
    <mergeCell ref="C726:C729"/>
    <mergeCell ref="D726:D729"/>
    <mergeCell ref="E726:E729"/>
    <mergeCell ref="F726:F729"/>
    <mergeCell ref="G726:G729"/>
    <mergeCell ref="H726:H729"/>
    <mergeCell ref="I726:I729"/>
    <mergeCell ref="J726:J729"/>
    <mergeCell ref="N726:N729"/>
    <mergeCell ref="C730:C733"/>
    <mergeCell ref="D730:D733"/>
    <mergeCell ref="E730:E733"/>
    <mergeCell ref="F730:F733"/>
    <mergeCell ref="G730:G733"/>
    <mergeCell ref="H730:H733"/>
    <mergeCell ref="I730:I733"/>
    <mergeCell ref="J730:J733"/>
    <mergeCell ref="N730:N733"/>
    <mergeCell ref="C718:C721"/>
    <mergeCell ref="D718:D721"/>
    <mergeCell ref="E718:E721"/>
    <mergeCell ref="F718:F721"/>
    <mergeCell ref="G718:G721"/>
    <mergeCell ref="H718:H721"/>
    <mergeCell ref="I718:I721"/>
    <mergeCell ref="J718:J721"/>
    <mergeCell ref="N718:N721"/>
    <mergeCell ref="C722:C725"/>
    <mergeCell ref="D722:D725"/>
    <mergeCell ref="E722:E725"/>
    <mergeCell ref="F722:F725"/>
    <mergeCell ref="G722:G725"/>
    <mergeCell ref="H722:H725"/>
    <mergeCell ref="I722:I725"/>
    <mergeCell ref="J722:J725"/>
    <mergeCell ref="N722:N725"/>
    <mergeCell ref="K709:L709"/>
    <mergeCell ref="C710:C713"/>
    <mergeCell ref="D710:D713"/>
    <mergeCell ref="E710:E713"/>
    <mergeCell ref="F710:F713"/>
    <mergeCell ref="G710:G713"/>
    <mergeCell ref="H710:H713"/>
    <mergeCell ref="I710:I713"/>
    <mergeCell ref="J710:J713"/>
    <mergeCell ref="N710:N713"/>
    <mergeCell ref="C714:C717"/>
    <mergeCell ref="D714:D717"/>
    <mergeCell ref="E714:E717"/>
    <mergeCell ref="F714:F717"/>
    <mergeCell ref="G714:G717"/>
    <mergeCell ref="H714:H717"/>
    <mergeCell ref="I714:I717"/>
    <mergeCell ref="J714:J717"/>
    <mergeCell ref="N714:N717"/>
    <mergeCell ref="C697:C700"/>
    <mergeCell ref="D697:D700"/>
    <mergeCell ref="E697:E700"/>
    <mergeCell ref="F697:F700"/>
    <mergeCell ref="G697:G700"/>
    <mergeCell ref="H697:H700"/>
    <mergeCell ref="I697:I700"/>
    <mergeCell ref="J697:J700"/>
    <mergeCell ref="N697:N700"/>
    <mergeCell ref="C701:C704"/>
    <mergeCell ref="D701:D704"/>
    <mergeCell ref="E701:E704"/>
    <mergeCell ref="F701:F704"/>
    <mergeCell ref="G701:G704"/>
    <mergeCell ref="H701:H704"/>
    <mergeCell ref="I701:I704"/>
    <mergeCell ref="J701:J704"/>
    <mergeCell ref="N701:N704"/>
    <mergeCell ref="C689:C692"/>
    <mergeCell ref="D689:D692"/>
    <mergeCell ref="E689:E692"/>
    <mergeCell ref="F689:F692"/>
    <mergeCell ref="G689:G692"/>
    <mergeCell ref="H689:H692"/>
    <mergeCell ref="I689:I692"/>
    <mergeCell ref="J689:J692"/>
    <mergeCell ref="N689:N692"/>
    <mergeCell ref="C693:C696"/>
    <mergeCell ref="D693:D696"/>
    <mergeCell ref="E693:E696"/>
    <mergeCell ref="F693:F696"/>
    <mergeCell ref="G693:G696"/>
    <mergeCell ref="H693:H696"/>
    <mergeCell ref="I693:I696"/>
    <mergeCell ref="J693:J696"/>
    <mergeCell ref="N693:N696"/>
    <mergeCell ref="C681:C684"/>
    <mergeCell ref="D681:D684"/>
    <mergeCell ref="E681:E684"/>
    <mergeCell ref="F681:F684"/>
    <mergeCell ref="G681:G684"/>
    <mergeCell ref="H681:H684"/>
    <mergeCell ref="I681:I684"/>
    <mergeCell ref="J681:J684"/>
    <mergeCell ref="N681:N684"/>
    <mergeCell ref="C685:C688"/>
    <mergeCell ref="D685:D688"/>
    <mergeCell ref="E685:E688"/>
    <mergeCell ref="F685:F688"/>
    <mergeCell ref="G685:G688"/>
    <mergeCell ref="H685:H688"/>
    <mergeCell ref="I685:I688"/>
    <mergeCell ref="J685:J688"/>
    <mergeCell ref="N685:N688"/>
    <mergeCell ref="C668:C671"/>
    <mergeCell ref="D668:D671"/>
    <mergeCell ref="E668:E671"/>
    <mergeCell ref="F668:F671"/>
    <mergeCell ref="G668:G671"/>
    <mergeCell ref="H668:H671"/>
    <mergeCell ref="I668:I671"/>
    <mergeCell ref="J668:J671"/>
    <mergeCell ref="N668:N671"/>
    <mergeCell ref="K676:L676"/>
    <mergeCell ref="C677:C680"/>
    <mergeCell ref="D677:D680"/>
    <mergeCell ref="E677:E680"/>
    <mergeCell ref="F677:F680"/>
    <mergeCell ref="G677:G680"/>
    <mergeCell ref="H677:H680"/>
    <mergeCell ref="I677:I680"/>
    <mergeCell ref="J677:J680"/>
    <mergeCell ref="N677:N680"/>
    <mergeCell ref="C660:C663"/>
    <mergeCell ref="D660:D663"/>
    <mergeCell ref="E660:E663"/>
    <mergeCell ref="F660:F663"/>
    <mergeCell ref="G660:G663"/>
    <mergeCell ref="H660:H663"/>
    <mergeCell ref="I660:I663"/>
    <mergeCell ref="J660:J663"/>
    <mergeCell ref="N660:N663"/>
    <mergeCell ref="C664:C667"/>
    <mergeCell ref="D664:D667"/>
    <mergeCell ref="E664:E667"/>
    <mergeCell ref="F664:F667"/>
    <mergeCell ref="G664:G667"/>
    <mergeCell ref="H664:H667"/>
    <mergeCell ref="I664:I667"/>
    <mergeCell ref="J664:J667"/>
    <mergeCell ref="N664:N667"/>
    <mergeCell ref="C652:C655"/>
    <mergeCell ref="D652:D655"/>
    <mergeCell ref="E652:E655"/>
    <mergeCell ref="F652:F655"/>
    <mergeCell ref="G652:G655"/>
    <mergeCell ref="H652:H655"/>
    <mergeCell ref="I652:I655"/>
    <mergeCell ref="J652:J655"/>
    <mergeCell ref="N652:N655"/>
    <mergeCell ref="C656:C659"/>
    <mergeCell ref="D656:D659"/>
    <mergeCell ref="E656:E659"/>
    <mergeCell ref="F656:F659"/>
    <mergeCell ref="G656:G659"/>
    <mergeCell ref="H656:H659"/>
    <mergeCell ref="I656:I659"/>
    <mergeCell ref="J656:J659"/>
    <mergeCell ref="N656:N659"/>
    <mergeCell ref="K643:L643"/>
    <mergeCell ref="C644:C647"/>
    <mergeCell ref="D644:D647"/>
    <mergeCell ref="E644:E647"/>
    <mergeCell ref="F644:F647"/>
    <mergeCell ref="G644:G647"/>
    <mergeCell ref="H644:H647"/>
    <mergeCell ref="I644:I647"/>
    <mergeCell ref="J644:J647"/>
    <mergeCell ref="N644:N647"/>
    <mergeCell ref="C648:C651"/>
    <mergeCell ref="D648:D651"/>
    <mergeCell ref="E648:E651"/>
    <mergeCell ref="F648:F651"/>
    <mergeCell ref="G648:G651"/>
    <mergeCell ref="H648:H651"/>
    <mergeCell ref="I648:I651"/>
    <mergeCell ref="J648:J651"/>
    <mergeCell ref="N648:N651"/>
    <mergeCell ref="C631:C634"/>
    <mergeCell ref="D631:D634"/>
    <mergeCell ref="E631:E634"/>
    <mergeCell ref="F631:F634"/>
    <mergeCell ref="G631:G634"/>
    <mergeCell ref="H631:H634"/>
    <mergeCell ref="I631:I634"/>
    <mergeCell ref="J631:J634"/>
    <mergeCell ref="N631:N634"/>
    <mergeCell ref="C635:C638"/>
    <mergeCell ref="D635:D638"/>
    <mergeCell ref="E635:E638"/>
    <mergeCell ref="F635:F638"/>
    <mergeCell ref="G635:G638"/>
    <mergeCell ref="H635:H638"/>
    <mergeCell ref="I635:I638"/>
    <mergeCell ref="J635:J638"/>
    <mergeCell ref="N635:N638"/>
    <mergeCell ref="C623:C626"/>
    <mergeCell ref="D623:D626"/>
    <mergeCell ref="E623:E626"/>
    <mergeCell ref="F623:F626"/>
    <mergeCell ref="G623:G626"/>
    <mergeCell ref="H623:H626"/>
    <mergeCell ref="I623:I626"/>
    <mergeCell ref="J623:J626"/>
    <mergeCell ref="N623:N626"/>
    <mergeCell ref="C627:C630"/>
    <mergeCell ref="D627:D630"/>
    <mergeCell ref="E627:E630"/>
    <mergeCell ref="F627:F630"/>
    <mergeCell ref="G627:G630"/>
    <mergeCell ref="H627:H630"/>
    <mergeCell ref="I627:I630"/>
    <mergeCell ref="J627:J630"/>
    <mergeCell ref="N627:N630"/>
    <mergeCell ref="C615:C618"/>
    <mergeCell ref="D615:D618"/>
    <mergeCell ref="E615:E618"/>
    <mergeCell ref="F615:F618"/>
    <mergeCell ref="G615:G618"/>
    <mergeCell ref="H615:H618"/>
    <mergeCell ref="I615:I618"/>
    <mergeCell ref="J615:J618"/>
    <mergeCell ref="N615:N618"/>
    <mergeCell ref="C619:C622"/>
    <mergeCell ref="D619:D622"/>
    <mergeCell ref="E619:E622"/>
    <mergeCell ref="F619:F622"/>
    <mergeCell ref="G619:G622"/>
    <mergeCell ref="H619:H622"/>
    <mergeCell ref="I619:I622"/>
    <mergeCell ref="J619:J622"/>
    <mergeCell ref="N619:N622"/>
    <mergeCell ref="K606:L606"/>
    <mergeCell ref="C607:C610"/>
    <mergeCell ref="D607:D610"/>
    <mergeCell ref="E607:E610"/>
    <mergeCell ref="F607:F610"/>
    <mergeCell ref="G607:G610"/>
    <mergeCell ref="H607:H610"/>
    <mergeCell ref="I607:I610"/>
    <mergeCell ref="J607:J610"/>
    <mergeCell ref="N607:N610"/>
    <mergeCell ref="C611:C614"/>
    <mergeCell ref="D611:D614"/>
    <mergeCell ref="E611:E614"/>
    <mergeCell ref="F611:F614"/>
    <mergeCell ref="G611:G614"/>
    <mergeCell ref="H611:H614"/>
    <mergeCell ref="I611:I614"/>
    <mergeCell ref="J611:J614"/>
    <mergeCell ref="N611:N614"/>
    <mergeCell ref="J563:J566"/>
    <mergeCell ref="N563:N566"/>
    <mergeCell ref="J567:J570"/>
    <mergeCell ref="N567:N570"/>
    <mergeCell ref="J571:J574"/>
    <mergeCell ref="N571:N574"/>
    <mergeCell ref="J575:J578"/>
    <mergeCell ref="N575:N578"/>
    <mergeCell ref="J579:J582"/>
    <mergeCell ref="N579:N582"/>
    <mergeCell ref="J583:J586"/>
    <mergeCell ref="N583:N586"/>
    <mergeCell ref="J587:J590"/>
    <mergeCell ref="N587:N590"/>
    <mergeCell ref="J591:J594"/>
    <mergeCell ref="N591:N594"/>
    <mergeCell ref="J527:J530"/>
    <mergeCell ref="N527:N530"/>
    <mergeCell ref="J531:J534"/>
    <mergeCell ref="N531:N534"/>
    <mergeCell ref="J535:J538"/>
    <mergeCell ref="N535:N538"/>
    <mergeCell ref="J539:J542"/>
    <mergeCell ref="N539:N542"/>
    <mergeCell ref="J543:J546"/>
    <mergeCell ref="N543:N546"/>
    <mergeCell ref="J547:J550"/>
    <mergeCell ref="N547:N550"/>
    <mergeCell ref="J551:J554"/>
    <mergeCell ref="N551:N554"/>
    <mergeCell ref="J555:J558"/>
    <mergeCell ref="N555:N558"/>
    <mergeCell ref="J559:J562"/>
    <mergeCell ref="N559:N562"/>
    <mergeCell ref="J490:J493"/>
    <mergeCell ref="N490:N493"/>
    <mergeCell ref="J494:J497"/>
    <mergeCell ref="N494:N497"/>
    <mergeCell ref="J498:J501"/>
    <mergeCell ref="N498:N501"/>
    <mergeCell ref="J502:J505"/>
    <mergeCell ref="N502:N505"/>
    <mergeCell ref="K510:L510"/>
    <mergeCell ref="J511:J514"/>
    <mergeCell ref="N511:N514"/>
    <mergeCell ref="J515:J518"/>
    <mergeCell ref="N515:N518"/>
    <mergeCell ref="J519:J522"/>
    <mergeCell ref="N519:N522"/>
    <mergeCell ref="J523:J526"/>
    <mergeCell ref="N523:N526"/>
    <mergeCell ref="J453:J456"/>
    <mergeCell ref="N453:N456"/>
    <mergeCell ref="J457:J460"/>
    <mergeCell ref="N457:N460"/>
    <mergeCell ref="J461:J464"/>
    <mergeCell ref="N461:N464"/>
    <mergeCell ref="J465:J468"/>
    <mergeCell ref="N465:N468"/>
    <mergeCell ref="J469:J472"/>
    <mergeCell ref="N469:N472"/>
    <mergeCell ref="K477:L477"/>
    <mergeCell ref="J478:J481"/>
    <mergeCell ref="N478:N481"/>
    <mergeCell ref="J482:J485"/>
    <mergeCell ref="N482:N485"/>
    <mergeCell ref="J486:J489"/>
    <mergeCell ref="N486:N489"/>
    <mergeCell ref="J368:J371"/>
    <mergeCell ref="N368:N371"/>
    <mergeCell ref="J372:J375"/>
    <mergeCell ref="N372:N375"/>
    <mergeCell ref="J376:J379"/>
    <mergeCell ref="N376:N379"/>
    <mergeCell ref="J380:J383"/>
    <mergeCell ref="N380:N383"/>
    <mergeCell ref="J384:J387"/>
    <mergeCell ref="N384:N387"/>
    <mergeCell ref="J388:J391"/>
    <mergeCell ref="N388:N391"/>
    <mergeCell ref="J392:J395"/>
    <mergeCell ref="N392:N395"/>
    <mergeCell ref="K444:L444"/>
    <mergeCell ref="J445:J448"/>
    <mergeCell ref="N445:N448"/>
    <mergeCell ref="J408:J411"/>
    <mergeCell ref="N408:N411"/>
    <mergeCell ref="N428:N431"/>
    <mergeCell ref="J332:J335"/>
    <mergeCell ref="N332:N335"/>
    <mergeCell ref="J336:J339"/>
    <mergeCell ref="N336:N339"/>
    <mergeCell ref="J340:J343"/>
    <mergeCell ref="N340:N343"/>
    <mergeCell ref="J344:J347"/>
    <mergeCell ref="N344:N347"/>
    <mergeCell ref="J348:J351"/>
    <mergeCell ref="N348:N351"/>
    <mergeCell ref="J352:J355"/>
    <mergeCell ref="N352:N355"/>
    <mergeCell ref="J356:J359"/>
    <mergeCell ref="N356:N359"/>
    <mergeCell ref="J360:J363"/>
    <mergeCell ref="N360:N363"/>
    <mergeCell ref="J364:J367"/>
    <mergeCell ref="N364:N367"/>
    <mergeCell ref="N291:N294"/>
    <mergeCell ref="J295:J298"/>
    <mergeCell ref="N295:N298"/>
    <mergeCell ref="J299:J302"/>
    <mergeCell ref="N299:N302"/>
    <mergeCell ref="J303:J306"/>
    <mergeCell ref="N303:N306"/>
    <mergeCell ref="K311:L311"/>
    <mergeCell ref="J312:J315"/>
    <mergeCell ref="N312:N315"/>
    <mergeCell ref="J316:J319"/>
    <mergeCell ref="N316:N319"/>
    <mergeCell ref="J320:J323"/>
    <mergeCell ref="N320:N323"/>
    <mergeCell ref="J324:J327"/>
    <mergeCell ref="N324:N327"/>
    <mergeCell ref="J328:J331"/>
    <mergeCell ref="N328:N331"/>
    <mergeCell ref="J291:J294"/>
    <mergeCell ref="N250:N253"/>
    <mergeCell ref="J254:J257"/>
    <mergeCell ref="N254:N257"/>
    <mergeCell ref="J258:J261"/>
    <mergeCell ref="N258:N261"/>
    <mergeCell ref="J262:J265"/>
    <mergeCell ref="N262:N265"/>
    <mergeCell ref="J266:J269"/>
    <mergeCell ref="N266:N269"/>
    <mergeCell ref="J270:J273"/>
    <mergeCell ref="N270:N273"/>
    <mergeCell ref="K278:L278"/>
    <mergeCell ref="J279:J282"/>
    <mergeCell ref="N279:N282"/>
    <mergeCell ref="J283:J286"/>
    <mergeCell ref="N283:N286"/>
    <mergeCell ref="J287:J290"/>
    <mergeCell ref="N287:N290"/>
    <mergeCell ref="J250:J253"/>
    <mergeCell ref="J161:J164"/>
    <mergeCell ref="N161:N164"/>
    <mergeCell ref="J165:J168"/>
    <mergeCell ref="N165:N168"/>
    <mergeCell ref="J169:J172"/>
    <mergeCell ref="N169:N172"/>
    <mergeCell ref="J173:J176"/>
    <mergeCell ref="N173:N176"/>
    <mergeCell ref="J177:J180"/>
    <mergeCell ref="N177:N180"/>
    <mergeCell ref="J181:J184"/>
    <mergeCell ref="N181:N184"/>
    <mergeCell ref="J185:J188"/>
    <mergeCell ref="N185:N188"/>
    <mergeCell ref="J189:J192"/>
    <mergeCell ref="N189:N192"/>
    <mergeCell ref="J193:J196"/>
    <mergeCell ref="N193:N196"/>
    <mergeCell ref="J125:J128"/>
    <mergeCell ref="N125:N128"/>
    <mergeCell ref="J129:J132"/>
    <mergeCell ref="N129:N132"/>
    <mergeCell ref="J133:J136"/>
    <mergeCell ref="N133:N136"/>
    <mergeCell ref="J137:J140"/>
    <mergeCell ref="N137:N140"/>
    <mergeCell ref="J141:J144"/>
    <mergeCell ref="N141:N144"/>
    <mergeCell ref="J145:J148"/>
    <mergeCell ref="N145:N148"/>
    <mergeCell ref="J149:J152"/>
    <mergeCell ref="N149:N152"/>
    <mergeCell ref="J153:J156"/>
    <mergeCell ref="N153:N156"/>
    <mergeCell ref="J157:J160"/>
    <mergeCell ref="N157:N160"/>
    <mergeCell ref="J88:J91"/>
    <mergeCell ref="N88:N91"/>
    <mergeCell ref="J92:J95"/>
    <mergeCell ref="N92:N95"/>
    <mergeCell ref="J96:J99"/>
    <mergeCell ref="N96:N99"/>
    <mergeCell ref="J100:J103"/>
    <mergeCell ref="N100:N103"/>
    <mergeCell ref="J104:J107"/>
    <mergeCell ref="N104:N107"/>
    <mergeCell ref="K112:L112"/>
    <mergeCell ref="J113:J116"/>
    <mergeCell ref="N113:N116"/>
    <mergeCell ref="J117:J120"/>
    <mergeCell ref="N117:N120"/>
    <mergeCell ref="J121:J124"/>
    <mergeCell ref="N121:N124"/>
    <mergeCell ref="N47:N50"/>
    <mergeCell ref="J51:J54"/>
    <mergeCell ref="N51:N54"/>
    <mergeCell ref="J55:J58"/>
    <mergeCell ref="N55:N58"/>
    <mergeCell ref="J59:J62"/>
    <mergeCell ref="N59:N62"/>
    <mergeCell ref="J63:J66"/>
    <mergeCell ref="N63:N66"/>
    <mergeCell ref="J67:J70"/>
    <mergeCell ref="N67:N70"/>
    <mergeCell ref="J71:J74"/>
    <mergeCell ref="N71:N74"/>
    <mergeCell ref="K79:L79"/>
    <mergeCell ref="J80:J83"/>
    <mergeCell ref="N80:N83"/>
    <mergeCell ref="J84:J87"/>
    <mergeCell ref="N84:N87"/>
    <mergeCell ref="N10:N13"/>
    <mergeCell ref="C14:C17"/>
    <mergeCell ref="D14:D17"/>
    <mergeCell ref="E14:E17"/>
    <mergeCell ref="F14:F17"/>
    <mergeCell ref="G14:G17"/>
    <mergeCell ref="H14:H17"/>
    <mergeCell ref="I14:I17"/>
    <mergeCell ref="N14:N17"/>
    <mergeCell ref="J10:J13"/>
    <mergeCell ref="K9:L9"/>
    <mergeCell ref="C10:C13"/>
    <mergeCell ref="D10:D13"/>
    <mergeCell ref="E10:E13"/>
    <mergeCell ref="F10:F13"/>
    <mergeCell ref="G10:G13"/>
    <mergeCell ref="H10:H13"/>
    <mergeCell ref="I10:I13"/>
    <mergeCell ref="J14:J17"/>
    <mergeCell ref="C26:C29"/>
    <mergeCell ref="D26:D29"/>
    <mergeCell ref="E26:E29"/>
    <mergeCell ref="F26:F29"/>
    <mergeCell ref="G26:G29"/>
    <mergeCell ref="H26:H29"/>
    <mergeCell ref="I18:I21"/>
    <mergeCell ref="N18:N21"/>
    <mergeCell ref="C22:C25"/>
    <mergeCell ref="D22:D25"/>
    <mergeCell ref="E22:E25"/>
    <mergeCell ref="F22:F25"/>
    <mergeCell ref="G22:G25"/>
    <mergeCell ref="H22:H25"/>
    <mergeCell ref="I22:I25"/>
    <mergeCell ref="N22:N25"/>
    <mergeCell ref="C18:C21"/>
    <mergeCell ref="D18:D21"/>
    <mergeCell ref="E18:E21"/>
    <mergeCell ref="F18:F21"/>
    <mergeCell ref="G18:G21"/>
    <mergeCell ref="H18:H21"/>
    <mergeCell ref="J18:J21"/>
    <mergeCell ref="J22:J25"/>
    <mergeCell ref="J26:J29"/>
    <mergeCell ref="I26:I29"/>
    <mergeCell ref="N26:N29"/>
    <mergeCell ref="J30:J33"/>
    <mergeCell ref="J34:J37"/>
    <mergeCell ref="I34:I37"/>
    <mergeCell ref="N34:N37"/>
    <mergeCell ref="C38:C41"/>
    <mergeCell ref="D38:D41"/>
    <mergeCell ref="E38:E41"/>
    <mergeCell ref="F38:F41"/>
    <mergeCell ref="G38:G41"/>
    <mergeCell ref="H38:H41"/>
    <mergeCell ref="I38:I41"/>
    <mergeCell ref="N38:N41"/>
    <mergeCell ref="C34:C37"/>
    <mergeCell ref="D34:D37"/>
    <mergeCell ref="E34:E37"/>
    <mergeCell ref="F34:F37"/>
    <mergeCell ref="G34:G37"/>
    <mergeCell ref="H34:H37"/>
    <mergeCell ref="C30:C33"/>
    <mergeCell ref="D30:D33"/>
    <mergeCell ref="E30:E33"/>
    <mergeCell ref="F30:F33"/>
    <mergeCell ref="G30:G33"/>
    <mergeCell ref="H30:H33"/>
    <mergeCell ref="I30:I33"/>
    <mergeCell ref="N30:N33"/>
    <mergeCell ref="C51:C54"/>
    <mergeCell ref="D51:D54"/>
    <mergeCell ref="E51:E54"/>
    <mergeCell ref="F51:F54"/>
    <mergeCell ref="G51:G54"/>
    <mergeCell ref="H51:H54"/>
    <mergeCell ref="I51:I54"/>
    <mergeCell ref="J38:J41"/>
    <mergeCell ref="C47:C50"/>
    <mergeCell ref="D47:D50"/>
    <mergeCell ref="E47:E50"/>
    <mergeCell ref="F47:F50"/>
    <mergeCell ref="G47:G50"/>
    <mergeCell ref="H47:H50"/>
    <mergeCell ref="I47:I50"/>
    <mergeCell ref="K46:L46"/>
    <mergeCell ref="J47:J50"/>
    <mergeCell ref="I63:I66"/>
    <mergeCell ref="C67:C70"/>
    <mergeCell ref="D67:D70"/>
    <mergeCell ref="E67:E70"/>
    <mergeCell ref="F67:F70"/>
    <mergeCell ref="G67:G70"/>
    <mergeCell ref="H67:H70"/>
    <mergeCell ref="I67:I70"/>
    <mergeCell ref="C63:C66"/>
    <mergeCell ref="D63:D66"/>
    <mergeCell ref="E63:E66"/>
    <mergeCell ref="F63:F66"/>
    <mergeCell ref="G63:G66"/>
    <mergeCell ref="H63:H66"/>
    <mergeCell ref="I55:I58"/>
    <mergeCell ref="C59:C62"/>
    <mergeCell ref="D59:D62"/>
    <mergeCell ref="E59:E62"/>
    <mergeCell ref="F59:F62"/>
    <mergeCell ref="G59:G62"/>
    <mergeCell ref="H59:H62"/>
    <mergeCell ref="I59:I62"/>
    <mergeCell ref="C55:C58"/>
    <mergeCell ref="D55:D58"/>
    <mergeCell ref="E55:E58"/>
    <mergeCell ref="F55:F58"/>
    <mergeCell ref="G55:G58"/>
    <mergeCell ref="H55:H58"/>
    <mergeCell ref="C84:C87"/>
    <mergeCell ref="D84:D87"/>
    <mergeCell ref="E84:E87"/>
    <mergeCell ref="F84:F87"/>
    <mergeCell ref="G84:G87"/>
    <mergeCell ref="H84:H87"/>
    <mergeCell ref="I84:I87"/>
    <mergeCell ref="I71:I74"/>
    <mergeCell ref="C80:C83"/>
    <mergeCell ref="D80:D83"/>
    <mergeCell ref="E80:E83"/>
    <mergeCell ref="F80:F83"/>
    <mergeCell ref="G80:G83"/>
    <mergeCell ref="H80:H83"/>
    <mergeCell ref="I80:I83"/>
    <mergeCell ref="C71:C74"/>
    <mergeCell ref="D71:D74"/>
    <mergeCell ref="E71:E74"/>
    <mergeCell ref="F71:F74"/>
    <mergeCell ref="G71:G74"/>
    <mergeCell ref="H71:H74"/>
    <mergeCell ref="I96:I99"/>
    <mergeCell ref="C100:C103"/>
    <mergeCell ref="D100:D103"/>
    <mergeCell ref="E100:E103"/>
    <mergeCell ref="F100:F103"/>
    <mergeCell ref="G100:G103"/>
    <mergeCell ref="H100:H103"/>
    <mergeCell ref="I100:I103"/>
    <mergeCell ref="C96:C99"/>
    <mergeCell ref="D96:D99"/>
    <mergeCell ref="E96:E99"/>
    <mergeCell ref="F96:F99"/>
    <mergeCell ref="G96:G99"/>
    <mergeCell ref="H96:H99"/>
    <mergeCell ref="I88:I91"/>
    <mergeCell ref="C92:C95"/>
    <mergeCell ref="D92:D95"/>
    <mergeCell ref="E92:E95"/>
    <mergeCell ref="F92:F95"/>
    <mergeCell ref="G92:G95"/>
    <mergeCell ref="H92:H95"/>
    <mergeCell ref="I92:I95"/>
    <mergeCell ref="C88:C91"/>
    <mergeCell ref="D88:D91"/>
    <mergeCell ref="E88:E91"/>
    <mergeCell ref="F88:F91"/>
    <mergeCell ref="G88:G91"/>
    <mergeCell ref="H88:H91"/>
    <mergeCell ref="C117:C120"/>
    <mergeCell ref="D117:D120"/>
    <mergeCell ref="E117:E120"/>
    <mergeCell ref="F117:F120"/>
    <mergeCell ref="G117:G120"/>
    <mergeCell ref="H117:H120"/>
    <mergeCell ref="I117:I120"/>
    <mergeCell ref="I104:I107"/>
    <mergeCell ref="C113:C116"/>
    <mergeCell ref="D113:D116"/>
    <mergeCell ref="E113:E116"/>
    <mergeCell ref="F113:F116"/>
    <mergeCell ref="G113:G116"/>
    <mergeCell ref="H113:H116"/>
    <mergeCell ref="I113:I116"/>
    <mergeCell ref="C104:C107"/>
    <mergeCell ref="D104:D107"/>
    <mergeCell ref="E104:E107"/>
    <mergeCell ref="F104:F107"/>
    <mergeCell ref="G104:G107"/>
    <mergeCell ref="H104:H107"/>
    <mergeCell ref="I129:I132"/>
    <mergeCell ref="C133:C136"/>
    <mergeCell ref="D133:D136"/>
    <mergeCell ref="E133:E136"/>
    <mergeCell ref="F133:F136"/>
    <mergeCell ref="G133:G136"/>
    <mergeCell ref="H133:H136"/>
    <mergeCell ref="I133:I136"/>
    <mergeCell ref="C129:C132"/>
    <mergeCell ref="D129:D132"/>
    <mergeCell ref="E129:E132"/>
    <mergeCell ref="F129:F132"/>
    <mergeCell ref="G129:G132"/>
    <mergeCell ref="H129:H132"/>
    <mergeCell ref="I121:I124"/>
    <mergeCell ref="C125:C128"/>
    <mergeCell ref="D125:D128"/>
    <mergeCell ref="E125:E128"/>
    <mergeCell ref="F125:F128"/>
    <mergeCell ref="G125:G128"/>
    <mergeCell ref="H125:H128"/>
    <mergeCell ref="I125:I128"/>
    <mergeCell ref="C121:C124"/>
    <mergeCell ref="D121:D124"/>
    <mergeCell ref="E121:E124"/>
    <mergeCell ref="F121:F124"/>
    <mergeCell ref="G121:G124"/>
    <mergeCell ref="H121:H124"/>
    <mergeCell ref="I145:I148"/>
    <mergeCell ref="C149:C152"/>
    <mergeCell ref="D149:D152"/>
    <mergeCell ref="E149:E152"/>
    <mergeCell ref="F149:F152"/>
    <mergeCell ref="G149:G152"/>
    <mergeCell ref="H149:H152"/>
    <mergeCell ref="I149:I152"/>
    <mergeCell ref="C145:C148"/>
    <mergeCell ref="D145:D148"/>
    <mergeCell ref="E145:E148"/>
    <mergeCell ref="F145:F148"/>
    <mergeCell ref="G145:G148"/>
    <mergeCell ref="H145:H148"/>
    <mergeCell ref="I137:I140"/>
    <mergeCell ref="C141:C144"/>
    <mergeCell ref="D141:D144"/>
    <mergeCell ref="E141:E144"/>
    <mergeCell ref="F141:F144"/>
    <mergeCell ref="G141:G144"/>
    <mergeCell ref="H141:H144"/>
    <mergeCell ref="I141:I144"/>
    <mergeCell ref="C137:C140"/>
    <mergeCell ref="D137:D140"/>
    <mergeCell ref="E137:E140"/>
    <mergeCell ref="F137:F140"/>
    <mergeCell ref="G137:G140"/>
    <mergeCell ref="H137:H140"/>
    <mergeCell ref="I161:I164"/>
    <mergeCell ref="C165:C168"/>
    <mergeCell ref="D165:D168"/>
    <mergeCell ref="E165:E168"/>
    <mergeCell ref="F165:F168"/>
    <mergeCell ref="G165:G168"/>
    <mergeCell ref="H165:H168"/>
    <mergeCell ref="I165:I168"/>
    <mergeCell ref="C161:C164"/>
    <mergeCell ref="D161:D164"/>
    <mergeCell ref="E161:E164"/>
    <mergeCell ref="F161:F164"/>
    <mergeCell ref="G161:G164"/>
    <mergeCell ref="H161:H164"/>
    <mergeCell ref="I153:I156"/>
    <mergeCell ref="C157:C160"/>
    <mergeCell ref="D157:D160"/>
    <mergeCell ref="E157:E160"/>
    <mergeCell ref="F157:F160"/>
    <mergeCell ref="G157:G160"/>
    <mergeCell ref="H157:H160"/>
    <mergeCell ref="I157:I160"/>
    <mergeCell ref="C153:C156"/>
    <mergeCell ref="D153:D156"/>
    <mergeCell ref="E153:E156"/>
    <mergeCell ref="F153:F156"/>
    <mergeCell ref="G153:G156"/>
    <mergeCell ref="H153:H156"/>
    <mergeCell ref="I177:I180"/>
    <mergeCell ref="C181:C184"/>
    <mergeCell ref="D181:D184"/>
    <mergeCell ref="E181:E184"/>
    <mergeCell ref="F181:F184"/>
    <mergeCell ref="G181:G184"/>
    <mergeCell ref="H181:H184"/>
    <mergeCell ref="I181:I184"/>
    <mergeCell ref="C177:C180"/>
    <mergeCell ref="D177:D180"/>
    <mergeCell ref="E177:E180"/>
    <mergeCell ref="F177:F180"/>
    <mergeCell ref="G177:G180"/>
    <mergeCell ref="H177:H180"/>
    <mergeCell ref="I169:I172"/>
    <mergeCell ref="C173:C176"/>
    <mergeCell ref="D173:D176"/>
    <mergeCell ref="E173:E176"/>
    <mergeCell ref="F173:F176"/>
    <mergeCell ref="G173:G176"/>
    <mergeCell ref="H173:H176"/>
    <mergeCell ref="I173:I176"/>
    <mergeCell ref="C169:C172"/>
    <mergeCell ref="D169:D172"/>
    <mergeCell ref="E169:E172"/>
    <mergeCell ref="F169:F172"/>
    <mergeCell ref="G169:G172"/>
    <mergeCell ref="H169:H172"/>
    <mergeCell ref="I193:I196"/>
    <mergeCell ref="K208:L208"/>
    <mergeCell ref="C209:C212"/>
    <mergeCell ref="D209:D212"/>
    <mergeCell ref="E209:E212"/>
    <mergeCell ref="F209:F212"/>
    <mergeCell ref="G209:G212"/>
    <mergeCell ref="H209:H212"/>
    <mergeCell ref="I209:I212"/>
    <mergeCell ref="C193:C196"/>
    <mergeCell ref="D193:D196"/>
    <mergeCell ref="E193:E196"/>
    <mergeCell ref="F193:F196"/>
    <mergeCell ref="G193:G196"/>
    <mergeCell ref="H193:H196"/>
    <mergeCell ref="I185:I188"/>
    <mergeCell ref="C189:C192"/>
    <mergeCell ref="D189:D192"/>
    <mergeCell ref="E189:E192"/>
    <mergeCell ref="F189:F192"/>
    <mergeCell ref="G189:G192"/>
    <mergeCell ref="H189:H192"/>
    <mergeCell ref="I189:I192"/>
    <mergeCell ref="C185:C188"/>
    <mergeCell ref="D185:D188"/>
    <mergeCell ref="E185:E188"/>
    <mergeCell ref="F185:F188"/>
    <mergeCell ref="G185:G188"/>
    <mergeCell ref="H185:H188"/>
    <mergeCell ref="N213:N216"/>
    <mergeCell ref="C217:C220"/>
    <mergeCell ref="D217:D220"/>
    <mergeCell ref="E217:E220"/>
    <mergeCell ref="F217:F220"/>
    <mergeCell ref="G217:G220"/>
    <mergeCell ref="H217:H220"/>
    <mergeCell ref="I217:I220"/>
    <mergeCell ref="J217:J220"/>
    <mergeCell ref="N217:N220"/>
    <mergeCell ref="J209:J212"/>
    <mergeCell ref="N209:N212"/>
    <mergeCell ref="C213:C216"/>
    <mergeCell ref="D213:D216"/>
    <mergeCell ref="E213:E216"/>
    <mergeCell ref="F213:F216"/>
    <mergeCell ref="G213:G216"/>
    <mergeCell ref="H213:H216"/>
    <mergeCell ref="I213:I216"/>
    <mergeCell ref="J213:J216"/>
    <mergeCell ref="J225:J228"/>
    <mergeCell ref="N225:N228"/>
    <mergeCell ref="C229:C232"/>
    <mergeCell ref="D229:D232"/>
    <mergeCell ref="E229:E232"/>
    <mergeCell ref="F229:F232"/>
    <mergeCell ref="G229:G232"/>
    <mergeCell ref="H229:H232"/>
    <mergeCell ref="I229:I232"/>
    <mergeCell ref="J229:J232"/>
    <mergeCell ref="I221:I224"/>
    <mergeCell ref="J221:J224"/>
    <mergeCell ref="N221:N224"/>
    <mergeCell ref="C225:C228"/>
    <mergeCell ref="D225:D228"/>
    <mergeCell ref="E225:E228"/>
    <mergeCell ref="F225:F228"/>
    <mergeCell ref="G225:G228"/>
    <mergeCell ref="H225:H228"/>
    <mergeCell ref="I225:I228"/>
    <mergeCell ref="C221:C224"/>
    <mergeCell ref="D221:D224"/>
    <mergeCell ref="E221:E224"/>
    <mergeCell ref="F221:F224"/>
    <mergeCell ref="G221:G224"/>
    <mergeCell ref="H221:H224"/>
    <mergeCell ref="I237:I240"/>
    <mergeCell ref="J237:J240"/>
    <mergeCell ref="N237:N240"/>
    <mergeCell ref="C246:C249"/>
    <mergeCell ref="D246:D249"/>
    <mergeCell ref="E246:E249"/>
    <mergeCell ref="F246:F249"/>
    <mergeCell ref="G246:G249"/>
    <mergeCell ref="H246:H249"/>
    <mergeCell ref="C237:C240"/>
    <mergeCell ref="D237:D240"/>
    <mergeCell ref="E237:E240"/>
    <mergeCell ref="F237:F240"/>
    <mergeCell ref="G237:G240"/>
    <mergeCell ref="H237:H240"/>
    <mergeCell ref="N229:N232"/>
    <mergeCell ref="C233:C236"/>
    <mergeCell ref="D233:D236"/>
    <mergeCell ref="E233:E236"/>
    <mergeCell ref="F233:F236"/>
    <mergeCell ref="G233:G236"/>
    <mergeCell ref="H233:H236"/>
    <mergeCell ref="I233:I236"/>
    <mergeCell ref="J233:J236"/>
    <mergeCell ref="N233:N236"/>
    <mergeCell ref="K245:L245"/>
    <mergeCell ref="J246:J249"/>
    <mergeCell ref="N246:N249"/>
    <mergeCell ref="I254:I257"/>
    <mergeCell ref="C258:C261"/>
    <mergeCell ref="D258:D261"/>
    <mergeCell ref="E258:E261"/>
    <mergeCell ref="F258:F261"/>
    <mergeCell ref="G258:G261"/>
    <mergeCell ref="H258:H261"/>
    <mergeCell ref="I258:I261"/>
    <mergeCell ref="C254:C257"/>
    <mergeCell ref="D254:D257"/>
    <mergeCell ref="E254:E257"/>
    <mergeCell ref="F254:F257"/>
    <mergeCell ref="G254:G257"/>
    <mergeCell ref="H254:H257"/>
    <mergeCell ref="I246:I249"/>
    <mergeCell ref="C250:C253"/>
    <mergeCell ref="D250:D253"/>
    <mergeCell ref="E250:E253"/>
    <mergeCell ref="F250:F253"/>
    <mergeCell ref="G250:G253"/>
    <mergeCell ref="H250:H253"/>
    <mergeCell ref="I250:I253"/>
    <mergeCell ref="I270:I273"/>
    <mergeCell ref="C279:C282"/>
    <mergeCell ref="D279:D282"/>
    <mergeCell ref="E279:E282"/>
    <mergeCell ref="F279:F282"/>
    <mergeCell ref="G279:G282"/>
    <mergeCell ref="H279:H282"/>
    <mergeCell ref="I279:I282"/>
    <mergeCell ref="C270:C273"/>
    <mergeCell ref="D270:D273"/>
    <mergeCell ref="E270:E273"/>
    <mergeCell ref="F270:F273"/>
    <mergeCell ref="G270:G273"/>
    <mergeCell ref="H270:H273"/>
    <mergeCell ref="I262:I265"/>
    <mergeCell ref="C266:C269"/>
    <mergeCell ref="D266:D269"/>
    <mergeCell ref="E266:E269"/>
    <mergeCell ref="F266:F269"/>
    <mergeCell ref="G266:G269"/>
    <mergeCell ref="H266:H269"/>
    <mergeCell ref="I266:I269"/>
    <mergeCell ref="C262:C265"/>
    <mergeCell ref="D262:D265"/>
    <mergeCell ref="E262:E265"/>
    <mergeCell ref="F262:F265"/>
    <mergeCell ref="G262:G265"/>
    <mergeCell ref="H262:H265"/>
    <mergeCell ref="I287:I290"/>
    <mergeCell ref="C291:C294"/>
    <mergeCell ref="D291:D294"/>
    <mergeCell ref="E291:E294"/>
    <mergeCell ref="F291:F294"/>
    <mergeCell ref="G291:G294"/>
    <mergeCell ref="H291:H294"/>
    <mergeCell ref="I291:I294"/>
    <mergeCell ref="C287:C290"/>
    <mergeCell ref="D287:D290"/>
    <mergeCell ref="E287:E290"/>
    <mergeCell ref="F287:F290"/>
    <mergeCell ref="G287:G290"/>
    <mergeCell ref="H287:H290"/>
    <mergeCell ref="C283:C286"/>
    <mergeCell ref="D283:D286"/>
    <mergeCell ref="E283:E286"/>
    <mergeCell ref="F283:F286"/>
    <mergeCell ref="G283:G286"/>
    <mergeCell ref="H283:H286"/>
    <mergeCell ref="I283:I286"/>
    <mergeCell ref="I303:I306"/>
    <mergeCell ref="C312:C315"/>
    <mergeCell ref="D312:D315"/>
    <mergeCell ref="E312:E315"/>
    <mergeCell ref="F312:F315"/>
    <mergeCell ref="G312:G315"/>
    <mergeCell ref="H312:H315"/>
    <mergeCell ref="I312:I315"/>
    <mergeCell ref="C303:C306"/>
    <mergeCell ref="D303:D306"/>
    <mergeCell ref="E303:E306"/>
    <mergeCell ref="F303:F306"/>
    <mergeCell ref="G303:G306"/>
    <mergeCell ref="H303:H306"/>
    <mergeCell ref="I295:I298"/>
    <mergeCell ref="C299:C302"/>
    <mergeCell ref="D299:D302"/>
    <mergeCell ref="E299:E302"/>
    <mergeCell ref="F299:F302"/>
    <mergeCell ref="G299:G302"/>
    <mergeCell ref="H299:H302"/>
    <mergeCell ref="I299:I302"/>
    <mergeCell ref="C295:C298"/>
    <mergeCell ref="D295:D298"/>
    <mergeCell ref="E295:E298"/>
    <mergeCell ref="F295:F298"/>
    <mergeCell ref="G295:G298"/>
    <mergeCell ref="H295:H298"/>
    <mergeCell ref="I320:I323"/>
    <mergeCell ref="C324:C327"/>
    <mergeCell ref="D324:D327"/>
    <mergeCell ref="E324:E327"/>
    <mergeCell ref="F324:F327"/>
    <mergeCell ref="G324:G327"/>
    <mergeCell ref="H324:H327"/>
    <mergeCell ref="I324:I327"/>
    <mergeCell ref="C320:C323"/>
    <mergeCell ref="D320:D323"/>
    <mergeCell ref="E320:E323"/>
    <mergeCell ref="F320:F323"/>
    <mergeCell ref="G320:G323"/>
    <mergeCell ref="H320:H323"/>
    <mergeCell ref="C316:C319"/>
    <mergeCell ref="D316:D319"/>
    <mergeCell ref="E316:E319"/>
    <mergeCell ref="F316:F319"/>
    <mergeCell ref="G316:G319"/>
    <mergeCell ref="H316:H319"/>
    <mergeCell ref="I316:I319"/>
    <mergeCell ref="I336:I339"/>
    <mergeCell ref="C340:C343"/>
    <mergeCell ref="D340:D343"/>
    <mergeCell ref="E340:E343"/>
    <mergeCell ref="F340:F343"/>
    <mergeCell ref="G340:G343"/>
    <mergeCell ref="H340:H343"/>
    <mergeCell ref="I340:I343"/>
    <mergeCell ref="C336:C339"/>
    <mergeCell ref="D336:D339"/>
    <mergeCell ref="E336:E339"/>
    <mergeCell ref="F336:F339"/>
    <mergeCell ref="G336:G339"/>
    <mergeCell ref="H336:H339"/>
    <mergeCell ref="I328:I331"/>
    <mergeCell ref="C332:C335"/>
    <mergeCell ref="D332:D335"/>
    <mergeCell ref="E332:E335"/>
    <mergeCell ref="F332:F335"/>
    <mergeCell ref="G332:G335"/>
    <mergeCell ref="H332:H335"/>
    <mergeCell ref="I332:I335"/>
    <mergeCell ref="C328:C331"/>
    <mergeCell ref="D328:D331"/>
    <mergeCell ref="E328:E331"/>
    <mergeCell ref="F328:F331"/>
    <mergeCell ref="G328:G331"/>
    <mergeCell ref="H328:H331"/>
    <mergeCell ref="I352:I355"/>
    <mergeCell ref="C356:C359"/>
    <mergeCell ref="D356:D359"/>
    <mergeCell ref="E356:E359"/>
    <mergeCell ref="F356:F359"/>
    <mergeCell ref="G356:G359"/>
    <mergeCell ref="H356:H359"/>
    <mergeCell ref="I356:I359"/>
    <mergeCell ref="C352:C355"/>
    <mergeCell ref="D352:D355"/>
    <mergeCell ref="E352:E355"/>
    <mergeCell ref="F352:F355"/>
    <mergeCell ref="G352:G355"/>
    <mergeCell ref="H352:H355"/>
    <mergeCell ref="I344:I347"/>
    <mergeCell ref="C348:C351"/>
    <mergeCell ref="D348:D351"/>
    <mergeCell ref="E348:E351"/>
    <mergeCell ref="F348:F351"/>
    <mergeCell ref="G348:G351"/>
    <mergeCell ref="H348:H351"/>
    <mergeCell ref="I348:I351"/>
    <mergeCell ref="C344:C347"/>
    <mergeCell ref="D344:D347"/>
    <mergeCell ref="E344:E347"/>
    <mergeCell ref="F344:F347"/>
    <mergeCell ref="G344:G347"/>
    <mergeCell ref="H344:H347"/>
    <mergeCell ref="I368:I371"/>
    <mergeCell ref="C372:C375"/>
    <mergeCell ref="D372:D375"/>
    <mergeCell ref="E372:E375"/>
    <mergeCell ref="F372:F375"/>
    <mergeCell ref="G372:G375"/>
    <mergeCell ref="H372:H375"/>
    <mergeCell ref="I372:I375"/>
    <mergeCell ref="C368:C371"/>
    <mergeCell ref="D368:D371"/>
    <mergeCell ref="E368:E371"/>
    <mergeCell ref="F368:F371"/>
    <mergeCell ref="G368:G371"/>
    <mergeCell ref="H368:H371"/>
    <mergeCell ref="I360:I363"/>
    <mergeCell ref="C364:C367"/>
    <mergeCell ref="D364:D367"/>
    <mergeCell ref="E364:E367"/>
    <mergeCell ref="F364:F367"/>
    <mergeCell ref="G364:G367"/>
    <mergeCell ref="H364:H367"/>
    <mergeCell ref="I364:I367"/>
    <mergeCell ref="C360:C363"/>
    <mergeCell ref="D360:D363"/>
    <mergeCell ref="E360:E363"/>
    <mergeCell ref="F360:F363"/>
    <mergeCell ref="G360:G363"/>
    <mergeCell ref="H360:H363"/>
    <mergeCell ref="I384:I387"/>
    <mergeCell ref="C388:C391"/>
    <mergeCell ref="D388:D391"/>
    <mergeCell ref="E388:E391"/>
    <mergeCell ref="F388:F391"/>
    <mergeCell ref="G388:G391"/>
    <mergeCell ref="H388:H391"/>
    <mergeCell ref="I388:I391"/>
    <mergeCell ref="C384:C387"/>
    <mergeCell ref="D384:D387"/>
    <mergeCell ref="E384:E387"/>
    <mergeCell ref="F384:F387"/>
    <mergeCell ref="G384:G387"/>
    <mergeCell ref="H384:H387"/>
    <mergeCell ref="I376:I379"/>
    <mergeCell ref="C380:C383"/>
    <mergeCell ref="D380:D383"/>
    <mergeCell ref="E380:E383"/>
    <mergeCell ref="F380:F383"/>
    <mergeCell ref="G380:G383"/>
    <mergeCell ref="H380:H383"/>
    <mergeCell ref="I380:I383"/>
    <mergeCell ref="C376:C379"/>
    <mergeCell ref="D376:D379"/>
    <mergeCell ref="E376:E379"/>
    <mergeCell ref="F376:F379"/>
    <mergeCell ref="G376:G379"/>
    <mergeCell ref="H376:H379"/>
    <mergeCell ref="I412:I415"/>
    <mergeCell ref="J412:J415"/>
    <mergeCell ref="I392:I395"/>
    <mergeCell ref="K407:L407"/>
    <mergeCell ref="C408:C411"/>
    <mergeCell ref="D408:D411"/>
    <mergeCell ref="E408:E411"/>
    <mergeCell ref="F408:F411"/>
    <mergeCell ref="G408:G411"/>
    <mergeCell ref="H408:H411"/>
    <mergeCell ref="I408:I411"/>
    <mergeCell ref="C392:C395"/>
    <mergeCell ref="D392:D395"/>
    <mergeCell ref="E392:E395"/>
    <mergeCell ref="F392:F395"/>
    <mergeCell ref="G392:G395"/>
    <mergeCell ref="H392:H395"/>
    <mergeCell ref="I420:I423"/>
    <mergeCell ref="J420:J423"/>
    <mergeCell ref="N420:N423"/>
    <mergeCell ref="C424:C427"/>
    <mergeCell ref="D424:D427"/>
    <mergeCell ref="E424:E427"/>
    <mergeCell ref="F424:F427"/>
    <mergeCell ref="G424:G427"/>
    <mergeCell ref="H424:H427"/>
    <mergeCell ref="I424:I427"/>
    <mergeCell ref="C420:C423"/>
    <mergeCell ref="D420:D423"/>
    <mergeCell ref="E420:E423"/>
    <mergeCell ref="F420:F423"/>
    <mergeCell ref="G420:G423"/>
    <mergeCell ref="H420:H423"/>
    <mergeCell ref="N412:N415"/>
    <mergeCell ref="C416:C419"/>
    <mergeCell ref="D416:D419"/>
    <mergeCell ref="E416:E419"/>
    <mergeCell ref="F416:F419"/>
    <mergeCell ref="G416:G419"/>
    <mergeCell ref="H416:H419"/>
    <mergeCell ref="I416:I419"/>
    <mergeCell ref="J416:J419"/>
    <mergeCell ref="N416:N419"/>
    <mergeCell ref="C412:C415"/>
    <mergeCell ref="D412:D415"/>
    <mergeCell ref="E412:E415"/>
    <mergeCell ref="F412:F415"/>
    <mergeCell ref="G412:G415"/>
    <mergeCell ref="H412:H415"/>
    <mergeCell ref="C432:C435"/>
    <mergeCell ref="D432:D435"/>
    <mergeCell ref="E432:E435"/>
    <mergeCell ref="F432:F435"/>
    <mergeCell ref="G432:G435"/>
    <mergeCell ref="H432:H435"/>
    <mergeCell ref="I432:I435"/>
    <mergeCell ref="J432:J435"/>
    <mergeCell ref="N432:N435"/>
    <mergeCell ref="J424:J427"/>
    <mergeCell ref="N424:N427"/>
    <mergeCell ref="C428:C431"/>
    <mergeCell ref="D428:D431"/>
    <mergeCell ref="E428:E431"/>
    <mergeCell ref="F428:F431"/>
    <mergeCell ref="G428:G431"/>
    <mergeCell ref="H428:H431"/>
    <mergeCell ref="I428:I431"/>
    <mergeCell ref="J428:J431"/>
    <mergeCell ref="I445:I448"/>
    <mergeCell ref="C449:C452"/>
    <mergeCell ref="D449:D452"/>
    <mergeCell ref="E449:E452"/>
    <mergeCell ref="F449:F452"/>
    <mergeCell ref="G449:G452"/>
    <mergeCell ref="H449:H452"/>
    <mergeCell ref="I449:I452"/>
    <mergeCell ref="I436:I439"/>
    <mergeCell ref="J436:J439"/>
    <mergeCell ref="N436:N439"/>
    <mergeCell ref="C445:C448"/>
    <mergeCell ref="D445:D448"/>
    <mergeCell ref="E445:E448"/>
    <mergeCell ref="F445:F448"/>
    <mergeCell ref="G445:G448"/>
    <mergeCell ref="H445:H448"/>
    <mergeCell ref="C436:C439"/>
    <mergeCell ref="D436:D439"/>
    <mergeCell ref="E436:E439"/>
    <mergeCell ref="F436:F439"/>
    <mergeCell ref="G436:G439"/>
    <mergeCell ref="H436:H439"/>
    <mergeCell ref="J449:J452"/>
    <mergeCell ref="N449:N452"/>
    <mergeCell ref="I461:I464"/>
    <mergeCell ref="C465:C468"/>
    <mergeCell ref="D465:D468"/>
    <mergeCell ref="E465:E468"/>
    <mergeCell ref="F465:F468"/>
    <mergeCell ref="G465:G468"/>
    <mergeCell ref="H465:H468"/>
    <mergeCell ref="I465:I468"/>
    <mergeCell ref="C461:C464"/>
    <mergeCell ref="D461:D464"/>
    <mergeCell ref="E461:E464"/>
    <mergeCell ref="F461:F464"/>
    <mergeCell ref="G461:G464"/>
    <mergeCell ref="H461:H464"/>
    <mergeCell ref="I453:I456"/>
    <mergeCell ref="C457:C460"/>
    <mergeCell ref="D457:D460"/>
    <mergeCell ref="E457:E460"/>
    <mergeCell ref="F457:F460"/>
    <mergeCell ref="G457:G460"/>
    <mergeCell ref="H457:H460"/>
    <mergeCell ref="I457:I460"/>
    <mergeCell ref="C453:C456"/>
    <mergeCell ref="D453:D456"/>
    <mergeCell ref="E453:E456"/>
    <mergeCell ref="F453:F456"/>
    <mergeCell ref="G453:G456"/>
    <mergeCell ref="H453:H456"/>
    <mergeCell ref="C482:C485"/>
    <mergeCell ref="D482:D485"/>
    <mergeCell ref="E482:E485"/>
    <mergeCell ref="F482:F485"/>
    <mergeCell ref="G482:G485"/>
    <mergeCell ref="H482:H485"/>
    <mergeCell ref="I482:I485"/>
    <mergeCell ref="I469:I472"/>
    <mergeCell ref="C478:C481"/>
    <mergeCell ref="D478:D481"/>
    <mergeCell ref="E478:E481"/>
    <mergeCell ref="F478:F481"/>
    <mergeCell ref="G478:G481"/>
    <mergeCell ref="H478:H481"/>
    <mergeCell ref="I478:I481"/>
    <mergeCell ref="C469:C472"/>
    <mergeCell ref="D469:D472"/>
    <mergeCell ref="E469:E472"/>
    <mergeCell ref="F469:F472"/>
    <mergeCell ref="G469:G472"/>
    <mergeCell ref="H469:H472"/>
    <mergeCell ref="I494:I497"/>
    <mergeCell ref="C498:C501"/>
    <mergeCell ref="D498:D501"/>
    <mergeCell ref="E498:E501"/>
    <mergeCell ref="F498:F501"/>
    <mergeCell ref="G498:G501"/>
    <mergeCell ref="H498:H501"/>
    <mergeCell ref="I498:I501"/>
    <mergeCell ref="C494:C497"/>
    <mergeCell ref="D494:D497"/>
    <mergeCell ref="E494:E497"/>
    <mergeCell ref="F494:F497"/>
    <mergeCell ref="G494:G497"/>
    <mergeCell ref="H494:H497"/>
    <mergeCell ref="I486:I489"/>
    <mergeCell ref="C490:C493"/>
    <mergeCell ref="D490:D493"/>
    <mergeCell ref="E490:E493"/>
    <mergeCell ref="F490:F493"/>
    <mergeCell ref="G490:G493"/>
    <mergeCell ref="H490:H493"/>
    <mergeCell ref="I490:I493"/>
    <mergeCell ref="C486:C489"/>
    <mergeCell ref="D486:D489"/>
    <mergeCell ref="E486:E489"/>
    <mergeCell ref="F486:F489"/>
    <mergeCell ref="G486:G489"/>
    <mergeCell ref="H486:H489"/>
    <mergeCell ref="C515:C518"/>
    <mergeCell ref="D515:D518"/>
    <mergeCell ref="E515:E518"/>
    <mergeCell ref="F515:F518"/>
    <mergeCell ref="G515:G518"/>
    <mergeCell ref="H515:H518"/>
    <mergeCell ref="I515:I518"/>
    <mergeCell ref="I502:I505"/>
    <mergeCell ref="C511:C514"/>
    <mergeCell ref="D511:D514"/>
    <mergeCell ref="E511:E514"/>
    <mergeCell ref="F511:F514"/>
    <mergeCell ref="G511:G514"/>
    <mergeCell ref="H511:H514"/>
    <mergeCell ref="I511:I514"/>
    <mergeCell ref="C502:C505"/>
    <mergeCell ref="D502:D505"/>
    <mergeCell ref="E502:E505"/>
    <mergeCell ref="F502:F505"/>
    <mergeCell ref="G502:G505"/>
    <mergeCell ref="H502:H505"/>
    <mergeCell ref="I527:I530"/>
    <mergeCell ref="C531:C534"/>
    <mergeCell ref="D531:D534"/>
    <mergeCell ref="E531:E534"/>
    <mergeCell ref="F531:F534"/>
    <mergeCell ref="G531:G534"/>
    <mergeCell ref="H531:H534"/>
    <mergeCell ref="I531:I534"/>
    <mergeCell ref="C527:C530"/>
    <mergeCell ref="D527:D530"/>
    <mergeCell ref="E527:E530"/>
    <mergeCell ref="F527:F530"/>
    <mergeCell ref="G527:G530"/>
    <mergeCell ref="H527:H530"/>
    <mergeCell ref="I519:I522"/>
    <mergeCell ref="C523:C526"/>
    <mergeCell ref="D523:D526"/>
    <mergeCell ref="E523:E526"/>
    <mergeCell ref="F523:F526"/>
    <mergeCell ref="G523:G526"/>
    <mergeCell ref="H523:H526"/>
    <mergeCell ref="I523:I526"/>
    <mergeCell ref="C519:C522"/>
    <mergeCell ref="D519:D522"/>
    <mergeCell ref="E519:E522"/>
    <mergeCell ref="F519:F522"/>
    <mergeCell ref="G519:G522"/>
    <mergeCell ref="H519:H522"/>
    <mergeCell ref="I543:I546"/>
    <mergeCell ref="C547:C550"/>
    <mergeCell ref="D547:D550"/>
    <mergeCell ref="E547:E550"/>
    <mergeCell ref="F547:F550"/>
    <mergeCell ref="G547:G550"/>
    <mergeCell ref="H547:H550"/>
    <mergeCell ref="I547:I550"/>
    <mergeCell ref="C543:C546"/>
    <mergeCell ref="D543:D546"/>
    <mergeCell ref="E543:E546"/>
    <mergeCell ref="F543:F546"/>
    <mergeCell ref="G543:G546"/>
    <mergeCell ref="H543:H546"/>
    <mergeCell ref="I535:I538"/>
    <mergeCell ref="C539:C542"/>
    <mergeCell ref="D539:D542"/>
    <mergeCell ref="E539:E542"/>
    <mergeCell ref="F539:F542"/>
    <mergeCell ref="G539:G542"/>
    <mergeCell ref="H539:H542"/>
    <mergeCell ref="I539:I542"/>
    <mergeCell ref="C535:C538"/>
    <mergeCell ref="D535:D538"/>
    <mergeCell ref="E535:E538"/>
    <mergeCell ref="F535:F538"/>
    <mergeCell ref="G535:G538"/>
    <mergeCell ref="H535:H538"/>
    <mergeCell ref="I559:I562"/>
    <mergeCell ref="C563:C566"/>
    <mergeCell ref="D563:D566"/>
    <mergeCell ref="E563:E566"/>
    <mergeCell ref="F563:F566"/>
    <mergeCell ref="G563:G566"/>
    <mergeCell ref="H563:H566"/>
    <mergeCell ref="I563:I566"/>
    <mergeCell ref="C559:C562"/>
    <mergeCell ref="D559:D562"/>
    <mergeCell ref="E559:E562"/>
    <mergeCell ref="F559:F562"/>
    <mergeCell ref="G559:G562"/>
    <mergeCell ref="H559:H562"/>
    <mergeCell ref="I551:I554"/>
    <mergeCell ref="C555:C558"/>
    <mergeCell ref="D555:D558"/>
    <mergeCell ref="E555:E558"/>
    <mergeCell ref="F555:F558"/>
    <mergeCell ref="G555:G558"/>
    <mergeCell ref="H555:H558"/>
    <mergeCell ref="I555:I558"/>
    <mergeCell ref="C551:C554"/>
    <mergeCell ref="D551:D554"/>
    <mergeCell ref="E551:E554"/>
    <mergeCell ref="F551:F554"/>
    <mergeCell ref="G551:G554"/>
    <mergeCell ref="H551:H554"/>
    <mergeCell ref="I575:I578"/>
    <mergeCell ref="C579:C582"/>
    <mergeCell ref="D579:D582"/>
    <mergeCell ref="E579:E582"/>
    <mergeCell ref="F579:F582"/>
    <mergeCell ref="G579:G582"/>
    <mergeCell ref="H579:H582"/>
    <mergeCell ref="I579:I582"/>
    <mergeCell ref="C575:C578"/>
    <mergeCell ref="D575:D578"/>
    <mergeCell ref="E575:E578"/>
    <mergeCell ref="F575:F578"/>
    <mergeCell ref="G575:G578"/>
    <mergeCell ref="H575:H578"/>
    <mergeCell ref="I567:I570"/>
    <mergeCell ref="C571:C574"/>
    <mergeCell ref="D571:D574"/>
    <mergeCell ref="E571:E574"/>
    <mergeCell ref="F571:F574"/>
    <mergeCell ref="G571:G574"/>
    <mergeCell ref="H571:H574"/>
    <mergeCell ref="I571:I574"/>
    <mergeCell ref="C567:C570"/>
    <mergeCell ref="D567:D570"/>
    <mergeCell ref="E567:E570"/>
    <mergeCell ref="F567:F570"/>
    <mergeCell ref="G567:G570"/>
    <mergeCell ref="H567:H570"/>
    <mergeCell ref="I591:I594"/>
    <mergeCell ref="C591:C594"/>
    <mergeCell ref="D591:D594"/>
    <mergeCell ref="E591:E594"/>
    <mergeCell ref="F591:F594"/>
    <mergeCell ref="G591:G594"/>
    <mergeCell ref="H591:H594"/>
    <mergeCell ref="I583:I586"/>
    <mergeCell ref="C587:C590"/>
    <mergeCell ref="D587:D590"/>
    <mergeCell ref="E587:E590"/>
    <mergeCell ref="F587:F590"/>
    <mergeCell ref="G587:G590"/>
    <mergeCell ref="H587:H590"/>
    <mergeCell ref="I587:I590"/>
    <mergeCell ref="C583:C586"/>
    <mergeCell ref="D583:D586"/>
    <mergeCell ref="E583:E586"/>
    <mergeCell ref="F583:F586"/>
    <mergeCell ref="G583:G586"/>
    <mergeCell ref="H583:H586"/>
  </mergeCells>
  <phoneticPr fontId="1"/>
  <dataValidations disablePrompts="1" count="1">
    <dataValidation type="list" allowBlank="1" showInputMessage="1" showErrorMessage="1" sqref="M10:N41 M478:N505 M47:N74 M80:N107 M209:N240 M113:N196 M246:N273 M279:N306 M408:N439 M312:N395 M445:N472 M511:N594 M677:M704 M607:M638 M644:M671 M710:M793" xr:uid="{0D3C982D-C2A9-42FA-98EC-04CCFE8D98DD}">
      <formula1>"大,中,小,無"</formula1>
    </dataValidation>
  </dataValidations>
  <hyperlinks>
    <hyperlink ref="C1" location="'IV-3. AIセキュリティの影響分析'!A1" display="AIセキュリティの分析シートに戻る" xr:uid="{29DDD143-7781-4A91-B536-34E9637FE9FA}"/>
    <hyperlink ref="C200" location="'IV-3. AIセキュリティの影響分析'!A1" display="AIセキュリティの分析シートに戻る" xr:uid="{0AF75F89-208E-46A7-83FB-0DBC2FE83119}"/>
    <hyperlink ref="C399" location="'IV-3. AIセキュリティの影響分析'!A1" display="AIセキュリティの分析シートに戻る" xr:uid="{CD179953-515D-4809-912C-ACCF0EF31936}"/>
    <hyperlink ref="C598" location="'IV-3. AIセキュリティの影響分析'!A1" display="AIセキュリティの分析シートに戻る" xr:uid="{FA740627-B6BC-4ED3-A97C-F9485950C9F8}"/>
  </hyperlinks>
  <pageMargins left="0.7" right="0.7" top="0.75" bottom="0.75" header="0.3" footer="0.3"/>
  <pageSetup paperSize="9" orientation="portrait" r:id="rId1"/>
  <headerFooter>
    <oddFooter>&amp;LFujitsu Restricted&amp;R©2024 Fujitsu Limited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C8904-81DA-46E5-BE51-B2B9E19CB3D0}">
  <dimension ref="A1:N1387"/>
  <sheetViews>
    <sheetView zoomScaleNormal="100" workbookViewId="0"/>
  </sheetViews>
  <sheetFormatPr defaultColWidth="9" defaultRowHeight="16.5"/>
  <cols>
    <col min="1" max="1" width="2.625" style="33" customWidth="1"/>
    <col min="2" max="2" width="4.625" style="33" customWidth="1"/>
    <col min="3" max="3" width="25.625" style="9" customWidth="1"/>
    <col min="4" max="4" width="27.625" style="9" bestFit="1" customWidth="1"/>
    <col min="5" max="5" width="25.625" style="9" customWidth="1"/>
    <col min="6" max="6" width="15.625" style="9" customWidth="1"/>
    <col min="7" max="7" width="25.625" style="9" customWidth="1"/>
    <col min="8" max="8" width="15.625" style="12" customWidth="1"/>
    <col min="9" max="9" width="25.625" style="9" customWidth="1"/>
    <col min="10" max="10" width="19" style="9" customWidth="1"/>
    <col min="11" max="11" width="25.625" style="12" customWidth="1"/>
    <col min="12" max="12" width="22.25" style="9" customWidth="1"/>
    <col min="13" max="13" width="10.625" style="9" customWidth="1"/>
    <col min="14" max="16384" width="9" style="9"/>
  </cols>
  <sheetData>
    <row r="1" spans="1:14">
      <c r="C1" s="10" t="s">
        <v>590</v>
      </c>
      <c r="H1" s="34"/>
      <c r="I1" s="34" t="s">
        <v>953</v>
      </c>
    </row>
    <row r="3" spans="1:14" ht="19.5">
      <c r="A3" s="52" t="s">
        <v>518</v>
      </c>
      <c r="B3" s="94"/>
      <c r="C3" s="51"/>
    </row>
    <row r="4" spans="1:14">
      <c r="A4" s="97"/>
    </row>
    <row r="5" spans="1:14">
      <c r="A5" s="94"/>
      <c r="B5" s="9"/>
      <c r="C5" s="89" t="s">
        <v>264</v>
      </c>
    </row>
    <row r="6" spans="1:14">
      <c r="A6" s="94"/>
      <c r="B6" s="37"/>
      <c r="C6" s="33"/>
    </row>
    <row r="7" spans="1:14">
      <c r="A7" s="94"/>
      <c r="B7" s="54"/>
      <c r="C7" s="54" t="s">
        <v>591</v>
      </c>
    </row>
    <row r="8" spans="1:14">
      <c r="A8" s="94"/>
      <c r="B8" s="54"/>
      <c r="C8" s="33"/>
      <c r="K8" s="384"/>
      <c r="L8" s="384"/>
    </row>
    <row r="9" spans="1:14" ht="31.5">
      <c r="A9" s="94"/>
      <c r="B9" s="95"/>
      <c r="C9" s="19" t="s">
        <v>84</v>
      </c>
      <c r="D9" s="19" t="s">
        <v>85</v>
      </c>
      <c r="E9" s="19" t="s">
        <v>121</v>
      </c>
      <c r="F9" s="19" t="s">
        <v>87</v>
      </c>
      <c r="G9" s="19" t="s">
        <v>122</v>
      </c>
      <c r="H9" s="23" t="s">
        <v>277</v>
      </c>
      <c r="I9" s="19" t="s">
        <v>90</v>
      </c>
      <c r="J9" s="61" t="s">
        <v>161</v>
      </c>
      <c r="K9" s="385" t="s">
        <v>92</v>
      </c>
      <c r="L9" s="386"/>
      <c r="M9" s="20" t="s">
        <v>93</v>
      </c>
      <c r="N9" s="19" t="s">
        <v>94</v>
      </c>
    </row>
    <row r="10" spans="1:14">
      <c r="A10" s="94"/>
      <c r="B10" s="95"/>
      <c r="C10" s="293" t="s">
        <v>592</v>
      </c>
      <c r="D10" s="265" t="s">
        <v>188</v>
      </c>
      <c r="E10" s="315" t="s">
        <v>164</v>
      </c>
      <c r="F10" s="250" t="s">
        <v>518</v>
      </c>
      <c r="G10" s="250" t="s">
        <v>593</v>
      </c>
      <c r="H10" s="250" t="s">
        <v>592</v>
      </c>
      <c r="I10" s="265" t="s">
        <v>189</v>
      </c>
      <c r="J10" s="376"/>
      <c r="K10" s="21" t="s">
        <v>190</v>
      </c>
      <c r="L10" s="22" t="s">
        <v>334</v>
      </c>
      <c r="M10" s="105" t="s">
        <v>288</v>
      </c>
      <c r="N10" s="249" t="str">
        <f>IF(OR(M10="大",M11="大",M12="大",M13="大",M10="不明",M11="不明",M12="不明",M13="不明"),"大",IF(OR(M10="中",M11="中",M12="中",M13="中"),"中",IF(OR(M10="小",M11="小",M12="小",M13="小"),"小","無")))</f>
        <v>無</v>
      </c>
    </row>
    <row r="11" spans="1:14">
      <c r="A11" s="94"/>
      <c r="B11" s="95"/>
      <c r="C11" s="294"/>
      <c r="D11" s="266"/>
      <c r="E11" s="316"/>
      <c r="F11" s="251"/>
      <c r="G11" s="251"/>
      <c r="H11" s="251"/>
      <c r="I11" s="266"/>
      <c r="J11" s="377"/>
      <c r="K11" s="21" t="s">
        <v>99</v>
      </c>
      <c r="L11" s="21" t="s">
        <v>334</v>
      </c>
      <c r="M11" s="105" t="s">
        <v>288</v>
      </c>
      <c r="N11" s="249"/>
    </row>
    <row r="12" spans="1:14" ht="31.5">
      <c r="A12" s="94"/>
      <c r="B12" s="95"/>
      <c r="C12" s="294"/>
      <c r="D12" s="266"/>
      <c r="E12" s="316"/>
      <c r="F12" s="251"/>
      <c r="G12" s="251"/>
      <c r="H12" s="251"/>
      <c r="I12" s="266"/>
      <c r="J12" s="377"/>
      <c r="K12" s="21" t="s">
        <v>191</v>
      </c>
      <c r="L12" s="21" t="s">
        <v>594</v>
      </c>
      <c r="M12" s="105" t="s">
        <v>288</v>
      </c>
      <c r="N12" s="249"/>
    </row>
    <row r="13" spans="1:14">
      <c r="A13" s="94"/>
      <c r="B13" s="95"/>
      <c r="C13" s="294"/>
      <c r="D13" s="266"/>
      <c r="E13" s="316"/>
      <c r="F13" s="251"/>
      <c r="G13" s="251"/>
      <c r="H13" s="251"/>
      <c r="I13" s="266"/>
      <c r="J13" s="378"/>
      <c r="K13" s="21" t="s">
        <v>101</v>
      </c>
      <c r="L13" s="21" t="s">
        <v>334</v>
      </c>
      <c r="M13" s="105" t="s">
        <v>288</v>
      </c>
      <c r="N13" s="249"/>
    </row>
    <row r="14" spans="1:14">
      <c r="A14" s="94"/>
      <c r="B14" s="95"/>
      <c r="C14" s="293" t="s">
        <v>592</v>
      </c>
      <c r="D14" s="265" t="s">
        <v>188</v>
      </c>
      <c r="E14" s="315" t="s">
        <v>164</v>
      </c>
      <c r="F14" s="250" t="s">
        <v>518</v>
      </c>
      <c r="G14" s="250" t="s">
        <v>593</v>
      </c>
      <c r="H14" s="265" t="s">
        <v>595</v>
      </c>
      <c r="I14" s="265" t="s">
        <v>189</v>
      </c>
      <c r="J14" s="376"/>
      <c r="K14" s="21" t="s">
        <v>190</v>
      </c>
      <c r="L14" s="22" t="s">
        <v>334</v>
      </c>
      <c r="M14" s="105" t="s">
        <v>288</v>
      </c>
      <c r="N14" s="249" t="str">
        <f>IF(OR(M14="大",M15="大",M16="大",M17="大",M14="不明",M15="不明",M16="不明",M17="不明"),"大",IF(OR(M14="中",M15="中",M16="中",M17="中"),"中",IF(OR(M14="小",M15="小",M16="小",M17="小"),"小","無")))</f>
        <v>無</v>
      </c>
    </row>
    <row r="15" spans="1:14">
      <c r="A15" s="94"/>
      <c r="B15" s="95"/>
      <c r="C15" s="294"/>
      <c r="D15" s="266"/>
      <c r="E15" s="316"/>
      <c r="F15" s="251"/>
      <c r="G15" s="251"/>
      <c r="H15" s="266"/>
      <c r="I15" s="266"/>
      <c r="J15" s="377"/>
      <c r="K15" s="21" t="s">
        <v>99</v>
      </c>
      <c r="L15" s="21" t="s">
        <v>334</v>
      </c>
      <c r="M15" s="105" t="s">
        <v>288</v>
      </c>
      <c r="N15" s="249"/>
    </row>
    <row r="16" spans="1:14" ht="31.5">
      <c r="A16" s="94"/>
      <c r="B16" s="95"/>
      <c r="C16" s="294"/>
      <c r="D16" s="266"/>
      <c r="E16" s="316"/>
      <c r="F16" s="251"/>
      <c r="G16" s="251"/>
      <c r="H16" s="266"/>
      <c r="I16" s="266"/>
      <c r="J16" s="377"/>
      <c r="K16" s="21" t="s">
        <v>191</v>
      </c>
      <c r="L16" s="21" t="s">
        <v>594</v>
      </c>
      <c r="M16" s="105" t="s">
        <v>288</v>
      </c>
      <c r="N16" s="249"/>
    </row>
    <row r="17" spans="1:14">
      <c r="A17" s="94"/>
      <c r="B17" s="95"/>
      <c r="C17" s="294"/>
      <c r="D17" s="266"/>
      <c r="E17" s="316"/>
      <c r="F17" s="251"/>
      <c r="G17" s="251"/>
      <c r="H17" s="266"/>
      <c r="I17" s="266"/>
      <c r="J17" s="378"/>
      <c r="K17" s="21" t="s">
        <v>101</v>
      </c>
      <c r="L17" s="21" t="s">
        <v>334</v>
      </c>
      <c r="M17" s="105" t="s">
        <v>288</v>
      </c>
      <c r="N17" s="249"/>
    </row>
    <row r="18" spans="1:14">
      <c r="A18" s="94"/>
      <c r="B18" s="95"/>
      <c r="C18" s="293" t="s">
        <v>592</v>
      </c>
      <c r="D18" s="265" t="s">
        <v>188</v>
      </c>
      <c r="E18" s="315" t="s">
        <v>164</v>
      </c>
      <c r="F18" s="250" t="s">
        <v>518</v>
      </c>
      <c r="G18" s="250" t="s">
        <v>593</v>
      </c>
      <c r="H18" s="250" t="s">
        <v>596</v>
      </c>
      <c r="I18" s="265" t="s">
        <v>189</v>
      </c>
      <c r="J18" s="376"/>
      <c r="K18" s="21" t="s">
        <v>190</v>
      </c>
      <c r="L18" s="22" t="s">
        <v>334</v>
      </c>
      <c r="M18" s="105" t="s">
        <v>288</v>
      </c>
      <c r="N18" s="249" t="str">
        <f>IF(OR(M18="大",M19="大",M20="大",M21="大",M18="不明",M19="不明",M20="不明",M21="不明"),"大",IF(OR(M18="中",M19="中",M20="中",M21="中"),"中",IF(OR(M18="小",M19="小",M20="小",M21="小"),"小","無")))</f>
        <v>無</v>
      </c>
    </row>
    <row r="19" spans="1:14">
      <c r="A19" s="94"/>
      <c r="B19" s="95"/>
      <c r="C19" s="294"/>
      <c r="D19" s="266"/>
      <c r="E19" s="316"/>
      <c r="F19" s="251"/>
      <c r="G19" s="251"/>
      <c r="H19" s="251"/>
      <c r="I19" s="266"/>
      <c r="J19" s="377"/>
      <c r="K19" s="21" t="s">
        <v>99</v>
      </c>
      <c r="L19" s="21" t="s">
        <v>334</v>
      </c>
      <c r="M19" s="105" t="s">
        <v>288</v>
      </c>
      <c r="N19" s="249"/>
    </row>
    <row r="20" spans="1:14">
      <c r="A20" s="94"/>
      <c r="B20" s="95"/>
      <c r="C20" s="294"/>
      <c r="D20" s="266"/>
      <c r="E20" s="316"/>
      <c r="F20" s="251"/>
      <c r="G20" s="251"/>
      <c r="H20" s="251"/>
      <c r="I20" s="266"/>
      <c r="J20" s="377"/>
      <c r="K20" s="21" t="s">
        <v>191</v>
      </c>
      <c r="L20" s="21" t="s">
        <v>597</v>
      </c>
      <c r="M20" s="105" t="s">
        <v>288</v>
      </c>
      <c r="N20" s="249"/>
    </row>
    <row r="21" spans="1:14">
      <c r="A21" s="94"/>
      <c r="B21" s="95"/>
      <c r="C21" s="294"/>
      <c r="D21" s="266"/>
      <c r="E21" s="316"/>
      <c r="F21" s="251"/>
      <c r="G21" s="251"/>
      <c r="H21" s="251"/>
      <c r="I21" s="266"/>
      <c r="J21" s="378"/>
      <c r="K21" s="21" t="s">
        <v>101</v>
      </c>
      <c r="L21" s="21" t="s">
        <v>334</v>
      </c>
      <c r="M21" s="105" t="s">
        <v>288</v>
      </c>
      <c r="N21" s="249"/>
    </row>
    <row r="22" spans="1:14">
      <c r="A22" s="94"/>
      <c r="B22" s="95"/>
      <c r="C22" s="293" t="s">
        <v>592</v>
      </c>
      <c r="D22" s="265" t="s">
        <v>188</v>
      </c>
      <c r="E22" s="315" t="s">
        <v>164</v>
      </c>
      <c r="F22" s="250" t="s">
        <v>518</v>
      </c>
      <c r="G22" s="250" t="s">
        <v>593</v>
      </c>
      <c r="H22" s="250" t="s">
        <v>916</v>
      </c>
      <c r="I22" s="265" t="s">
        <v>189</v>
      </c>
      <c r="J22" s="376"/>
      <c r="K22" s="21" t="s">
        <v>190</v>
      </c>
      <c r="L22" s="22" t="s">
        <v>334</v>
      </c>
      <c r="M22" s="105" t="s">
        <v>288</v>
      </c>
      <c r="N22" s="249" t="str">
        <f>IF(OR(M22="大",M23="大",M24="大",M25="大",M22="不明",M23="不明",M24="不明",M25="不明"),"大",IF(OR(M22="中",M23="中",M24="中",M25="中"),"中",IF(OR(M22="小",M23="小",M24="小",M25="小"),"小","無")))</f>
        <v>無</v>
      </c>
    </row>
    <row r="23" spans="1:14">
      <c r="A23" s="94"/>
      <c r="B23" s="95"/>
      <c r="C23" s="294"/>
      <c r="D23" s="266"/>
      <c r="E23" s="316"/>
      <c r="F23" s="251"/>
      <c r="G23" s="251"/>
      <c r="H23" s="251"/>
      <c r="I23" s="266"/>
      <c r="J23" s="377"/>
      <c r="K23" s="21" t="s">
        <v>99</v>
      </c>
      <c r="L23" s="21" t="s">
        <v>334</v>
      </c>
      <c r="M23" s="105" t="s">
        <v>288</v>
      </c>
      <c r="N23" s="249"/>
    </row>
    <row r="24" spans="1:14">
      <c r="A24" s="94"/>
      <c r="B24" s="95"/>
      <c r="C24" s="294"/>
      <c r="D24" s="266"/>
      <c r="E24" s="316"/>
      <c r="F24" s="251"/>
      <c r="G24" s="251"/>
      <c r="H24" s="251"/>
      <c r="I24" s="266"/>
      <c r="J24" s="377"/>
      <c r="K24" s="21" t="s">
        <v>191</v>
      </c>
      <c r="L24" s="21" t="s">
        <v>597</v>
      </c>
      <c r="M24" s="105" t="s">
        <v>288</v>
      </c>
      <c r="N24" s="249"/>
    </row>
    <row r="25" spans="1:14">
      <c r="A25" s="94"/>
      <c r="B25" s="95"/>
      <c r="C25" s="294"/>
      <c r="D25" s="266"/>
      <c r="E25" s="316"/>
      <c r="F25" s="251"/>
      <c r="G25" s="251"/>
      <c r="H25" s="251"/>
      <c r="I25" s="266"/>
      <c r="J25" s="378"/>
      <c r="K25" s="21" t="s">
        <v>101</v>
      </c>
      <c r="L25" s="21" t="s">
        <v>334</v>
      </c>
      <c r="M25" s="105" t="s">
        <v>288</v>
      </c>
      <c r="N25" s="249"/>
    </row>
    <row r="26" spans="1:14" ht="18.75" customHeight="1">
      <c r="A26" s="94"/>
      <c r="B26" s="95"/>
      <c r="C26" s="293" t="s">
        <v>598</v>
      </c>
      <c r="D26" s="265" t="s">
        <v>188</v>
      </c>
      <c r="E26" s="315" t="s">
        <v>164</v>
      </c>
      <c r="F26" s="250" t="s">
        <v>518</v>
      </c>
      <c r="G26" s="250" t="s">
        <v>593</v>
      </c>
      <c r="H26" s="250" t="s">
        <v>592</v>
      </c>
      <c r="I26" s="265" t="s">
        <v>189</v>
      </c>
      <c r="J26" s="376"/>
      <c r="K26" s="21" t="s">
        <v>190</v>
      </c>
      <c r="L26" s="21" t="s">
        <v>334</v>
      </c>
      <c r="M26" s="105" t="s">
        <v>288</v>
      </c>
      <c r="N26" s="249" t="str">
        <f>IF(OR(M26="大",M27="大",M28="大",M29="大",M26="不明",M27="不明",M28="不明",M29="不明"),"大",IF(OR(M26="中",M27="中",M28="中",M29="中"),"中",IF(OR(M26="小",M27="小",M28="小",M29="小"),"小","無")))</f>
        <v>無</v>
      </c>
    </row>
    <row r="27" spans="1:14">
      <c r="A27" s="94"/>
      <c r="B27" s="95"/>
      <c r="C27" s="294"/>
      <c r="D27" s="266"/>
      <c r="E27" s="316"/>
      <c r="F27" s="251"/>
      <c r="G27" s="251"/>
      <c r="H27" s="251"/>
      <c r="I27" s="266"/>
      <c r="J27" s="377"/>
      <c r="K27" s="21" t="s">
        <v>99</v>
      </c>
      <c r="L27" s="21" t="s">
        <v>334</v>
      </c>
      <c r="M27" s="105" t="s">
        <v>288</v>
      </c>
      <c r="N27" s="249"/>
    </row>
    <row r="28" spans="1:14" ht="31.5">
      <c r="A28" s="94"/>
      <c r="B28" s="95"/>
      <c r="C28" s="294"/>
      <c r="D28" s="266"/>
      <c r="E28" s="316"/>
      <c r="F28" s="251"/>
      <c r="G28" s="251"/>
      <c r="H28" s="251"/>
      <c r="I28" s="266"/>
      <c r="J28" s="377"/>
      <c r="K28" s="21" t="s">
        <v>191</v>
      </c>
      <c r="L28" s="21" t="s">
        <v>594</v>
      </c>
      <c r="M28" s="105" t="s">
        <v>288</v>
      </c>
      <c r="N28" s="249"/>
    </row>
    <row r="29" spans="1:14">
      <c r="A29" s="94"/>
      <c r="B29" s="95"/>
      <c r="C29" s="294"/>
      <c r="D29" s="266"/>
      <c r="E29" s="316"/>
      <c r="F29" s="251"/>
      <c r="G29" s="251"/>
      <c r="H29" s="251"/>
      <c r="I29" s="266"/>
      <c r="J29" s="378"/>
      <c r="K29" s="21" t="s">
        <v>101</v>
      </c>
      <c r="L29" s="21" t="s">
        <v>334</v>
      </c>
      <c r="M29" s="105" t="s">
        <v>288</v>
      </c>
      <c r="N29" s="249"/>
    </row>
    <row r="30" spans="1:14">
      <c r="A30" s="94"/>
      <c r="B30" s="95"/>
      <c r="C30" s="293" t="s">
        <v>598</v>
      </c>
      <c r="D30" s="265" t="s">
        <v>188</v>
      </c>
      <c r="E30" s="315" t="s">
        <v>164</v>
      </c>
      <c r="F30" s="250" t="s">
        <v>518</v>
      </c>
      <c r="G30" s="250" t="s">
        <v>593</v>
      </c>
      <c r="H30" s="265" t="s">
        <v>595</v>
      </c>
      <c r="I30" s="265" t="s">
        <v>189</v>
      </c>
      <c r="J30" s="376"/>
      <c r="K30" s="21" t="s">
        <v>190</v>
      </c>
      <c r="L30" s="22" t="s">
        <v>334</v>
      </c>
      <c r="M30" s="105" t="s">
        <v>288</v>
      </c>
      <c r="N30" s="249" t="str">
        <f>IF(OR(M30="大",M31="大",M32="大",M33="大",M30="不明",M31="不明",M32="不明",M33="不明"),"大",IF(OR(M30="中",M31="中",M32="中",M33="中"),"中",IF(OR(M30="小",M31="小",M32="小",M33="小"),"小","無")))</f>
        <v>無</v>
      </c>
    </row>
    <row r="31" spans="1:14">
      <c r="A31" s="94"/>
      <c r="B31" s="95"/>
      <c r="C31" s="294"/>
      <c r="D31" s="266"/>
      <c r="E31" s="316"/>
      <c r="F31" s="251"/>
      <c r="G31" s="251"/>
      <c r="H31" s="266"/>
      <c r="I31" s="266"/>
      <c r="J31" s="377"/>
      <c r="K31" s="21" t="s">
        <v>99</v>
      </c>
      <c r="L31" s="21" t="s">
        <v>334</v>
      </c>
      <c r="M31" s="105" t="s">
        <v>288</v>
      </c>
      <c r="N31" s="249"/>
    </row>
    <row r="32" spans="1:14" ht="31.5">
      <c r="A32" s="94"/>
      <c r="B32" s="95"/>
      <c r="C32" s="294"/>
      <c r="D32" s="266"/>
      <c r="E32" s="316"/>
      <c r="F32" s="251"/>
      <c r="G32" s="251"/>
      <c r="H32" s="266"/>
      <c r="I32" s="266"/>
      <c r="J32" s="377"/>
      <c r="K32" s="21" t="s">
        <v>191</v>
      </c>
      <c r="L32" s="21" t="s">
        <v>594</v>
      </c>
      <c r="M32" s="105" t="s">
        <v>288</v>
      </c>
      <c r="N32" s="249"/>
    </row>
    <row r="33" spans="1:14">
      <c r="A33" s="94"/>
      <c r="B33" s="95"/>
      <c r="C33" s="294"/>
      <c r="D33" s="266"/>
      <c r="E33" s="316"/>
      <c r="F33" s="251"/>
      <c r="G33" s="251"/>
      <c r="H33" s="266"/>
      <c r="I33" s="266"/>
      <c r="J33" s="378"/>
      <c r="K33" s="21" t="s">
        <v>101</v>
      </c>
      <c r="L33" s="21" t="s">
        <v>334</v>
      </c>
      <c r="M33" s="105" t="s">
        <v>288</v>
      </c>
      <c r="N33" s="249"/>
    </row>
    <row r="34" spans="1:14">
      <c r="A34" s="94"/>
      <c r="B34" s="95"/>
      <c r="C34" s="293" t="s">
        <v>598</v>
      </c>
      <c r="D34" s="265" t="s">
        <v>188</v>
      </c>
      <c r="E34" s="315" t="s">
        <v>164</v>
      </c>
      <c r="F34" s="250" t="s">
        <v>518</v>
      </c>
      <c r="G34" s="250" t="s">
        <v>593</v>
      </c>
      <c r="H34" s="250" t="s">
        <v>596</v>
      </c>
      <c r="I34" s="265" t="s">
        <v>189</v>
      </c>
      <c r="J34" s="376"/>
      <c r="K34" s="21" t="s">
        <v>190</v>
      </c>
      <c r="L34" s="22" t="s">
        <v>334</v>
      </c>
      <c r="M34" s="105" t="s">
        <v>288</v>
      </c>
      <c r="N34" s="249" t="str">
        <f>IF(OR(M34="大",M35="大",M36="大",M37="大",M34="不明",M35="不明",M36="不明",M37="不明"),"大",IF(OR(M34="中",M35="中",M36="中",M37="中"),"中",IF(OR(M34="小",M35="小",M36="小",M37="小"),"小","無")))</f>
        <v>無</v>
      </c>
    </row>
    <row r="35" spans="1:14">
      <c r="A35" s="94"/>
      <c r="B35" s="95"/>
      <c r="C35" s="294"/>
      <c r="D35" s="266"/>
      <c r="E35" s="316"/>
      <c r="F35" s="251"/>
      <c r="G35" s="251"/>
      <c r="H35" s="251"/>
      <c r="I35" s="266"/>
      <c r="J35" s="377"/>
      <c r="K35" s="21" t="s">
        <v>99</v>
      </c>
      <c r="L35" s="21" t="s">
        <v>334</v>
      </c>
      <c r="M35" s="105" t="s">
        <v>288</v>
      </c>
      <c r="N35" s="249"/>
    </row>
    <row r="36" spans="1:14" ht="37.5" customHeight="1">
      <c r="A36" s="94"/>
      <c r="B36" s="95"/>
      <c r="C36" s="294"/>
      <c r="D36" s="266"/>
      <c r="E36" s="316"/>
      <c r="F36" s="251"/>
      <c r="G36" s="251"/>
      <c r="H36" s="251"/>
      <c r="I36" s="266"/>
      <c r="J36" s="377"/>
      <c r="K36" s="21" t="s">
        <v>191</v>
      </c>
      <c r="L36" s="21" t="s">
        <v>594</v>
      </c>
      <c r="M36" s="105" t="s">
        <v>288</v>
      </c>
      <c r="N36" s="249"/>
    </row>
    <row r="37" spans="1:14">
      <c r="A37" s="94"/>
      <c r="B37" s="95"/>
      <c r="C37" s="294"/>
      <c r="D37" s="266"/>
      <c r="E37" s="316"/>
      <c r="F37" s="251"/>
      <c r="G37" s="251"/>
      <c r="H37" s="251"/>
      <c r="I37" s="266"/>
      <c r="J37" s="378"/>
      <c r="K37" s="21" t="s">
        <v>101</v>
      </c>
      <c r="L37" s="21" t="s">
        <v>334</v>
      </c>
      <c r="M37" s="105" t="s">
        <v>288</v>
      </c>
      <c r="N37" s="249"/>
    </row>
    <row r="38" spans="1:14">
      <c r="A38" s="94"/>
      <c r="B38" s="95"/>
      <c r="C38" s="293" t="s">
        <v>598</v>
      </c>
      <c r="D38" s="265" t="s">
        <v>188</v>
      </c>
      <c r="E38" s="315" t="s">
        <v>164</v>
      </c>
      <c r="F38" s="250" t="s">
        <v>518</v>
      </c>
      <c r="G38" s="250" t="s">
        <v>593</v>
      </c>
      <c r="H38" s="250" t="s">
        <v>916</v>
      </c>
      <c r="I38" s="265" t="s">
        <v>189</v>
      </c>
      <c r="J38" s="376"/>
      <c r="K38" s="21" t="s">
        <v>190</v>
      </c>
      <c r="L38" s="22" t="s">
        <v>334</v>
      </c>
      <c r="M38" s="105" t="s">
        <v>288</v>
      </c>
      <c r="N38" s="249" t="str">
        <f>IF(OR(M38="大",M39="大",M40="大",M41="大",M38="不明",M39="不明",M40="不明",M41="不明"),"大",IF(OR(M38="中",M39="中",M40="中",M41="中"),"中",IF(OR(M38="小",M39="小",M40="小",M41="小"),"小","無")))</f>
        <v>無</v>
      </c>
    </row>
    <row r="39" spans="1:14" ht="16.5" customHeight="1">
      <c r="A39" s="94"/>
      <c r="B39" s="95"/>
      <c r="C39" s="294"/>
      <c r="D39" s="266"/>
      <c r="E39" s="316"/>
      <c r="F39" s="251"/>
      <c r="G39" s="251"/>
      <c r="H39" s="251"/>
      <c r="I39" s="266"/>
      <c r="J39" s="377"/>
      <c r="K39" s="21" t="s">
        <v>99</v>
      </c>
      <c r="L39" s="21" t="s">
        <v>334</v>
      </c>
      <c r="M39" s="105" t="s">
        <v>288</v>
      </c>
      <c r="N39" s="249"/>
    </row>
    <row r="40" spans="1:14" ht="37.5" customHeight="1">
      <c r="A40" s="94"/>
      <c r="B40" s="95"/>
      <c r="C40" s="294"/>
      <c r="D40" s="266"/>
      <c r="E40" s="316"/>
      <c r="F40" s="251"/>
      <c r="G40" s="251"/>
      <c r="H40" s="251"/>
      <c r="I40" s="266"/>
      <c r="J40" s="377"/>
      <c r="K40" s="21" t="s">
        <v>191</v>
      </c>
      <c r="L40" s="21" t="s">
        <v>594</v>
      </c>
      <c r="M40" s="105" t="s">
        <v>288</v>
      </c>
      <c r="N40" s="249"/>
    </row>
    <row r="41" spans="1:14" ht="16.5" customHeight="1">
      <c r="A41" s="94"/>
      <c r="B41" s="95"/>
      <c r="C41" s="295"/>
      <c r="D41" s="267"/>
      <c r="E41" s="317"/>
      <c r="F41" s="252"/>
      <c r="G41" s="252"/>
      <c r="H41" s="252"/>
      <c r="I41" s="267"/>
      <c r="J41" s="378"/>
      <c r="K41" s="21" t="s">
        <v>101</v>
      </c>
      <c r="L41" s="21" t="s">
        <v>334</v>
      </c>
      <c r="M41" s="105" t="s">
        <v>288</v>
      </c>
      <c r="N41" s="249"/>
    </row>
    <row r="42" spans="1:14">
      <c r="A42" s="94"/>
      <c r="B42" s="95"/>
      <c r="L42" s="18"/>
    </row>
    <row r="43" spans="1:14" ht="31.5">
      <c r="A43" s="94"/>
      <c r="B43" s="95"/>
      <c r="C43" s="19" t="s">
        <v>84</v>
      </c>
      <c r="D43" s="19" t="s">
        <v>85</v>
      </c>
      <c r="E43" s="19" t="s">
        <v>121</v>
      </c>
      <c r="F43" s="19" t="s">
        <v>87</v>
      </c>
      <c r="G43" s="19" t="s">
        <v>122</v>
      </c>
      <c r="H43" s="23" t="s">
        <v>277</v>
      </c>
      <c r="I43" s="19" t="s">
        <v>90</v>
      </c>
      <c r="J43" s="61" t="s">
        <v>161</v>
      </c>
      <c r="K43" s="379" t="s">
        <v>92</v>
      </c>
      <c r="L43" s="380"/>
      <c r="M43" s="20" t="s">
        <v>93</v>
      </c>
      <c r="N43" s="19" t="s">
        <v>94</v>
      </c>
    </row>
    <row r="44" spans="1:14">
      <c r="A44" s="94"/>
      <c r="B44" s="95"/>
      <c r="C44" s="315" t="s">
        <v>193</v>
      </c>
      <c r="D44" s="265" t="s">
        <v>163</v>
      </c>
      <c r="E44" s="315" t="s">
        <v>164</v>
      </c>
      <c r="F44" s="250" t="s">
        <v>518</v>
      </c>
      <c r="G44" s="265" t="s">
        <v>194</v>
      </c>
      <c r="H44" s="250" t="s">
        <v>592</v>
      </c>
      <c r="I44" s="265" t="s">
        <v>189</v>
      </c>
      <c r="J44" s="376"/>
      <c r="K44" s="21" t="s">
        <v>190</v>
      </c>
      <c r="L44" s="22" t="s">
        <v>334</v>
      </c>
      <c r="M44" s="105" t="s">
        <v>288</v>
      </c>
      <c r="N44" s="249" t="str">
        <f>IF(OR(M44="大",M45="大",M46="大",M47="大",M44="不明",M45="不明",M46="不明",M47="不明"),"大",IF(OR(M44="中",M45="中",M46="中",M47="中"),"中",IF(OR(M44="小",M45="小",M46="小",M47="小"),"小","無")))</f>
        <v>大</v>
      </c>
    </row>
    <row r="45" spans="1:14">
      <c r="A45" s="94"/>
      <c r="B45" s="95"/>
      <c r="C45" s="316"/>
      <c r="D45" s="266"/>
      <c r="E45" s="316"/>
      <c r="F45" s="251"/>
      <c r="G45" s="266"/>
      <c r="H45" s="251"/>
      <c r="I45" s="266"/>
      <c r="J45" s="377"/>
      <c r="K45" s="21" t="s">
        <v>99</v>
      </c>
      <c r="L45" s="21" t="s">
        <v>334</v>
      </c>
      <c r="M45" s="105" t="s">
        <v>288</v>
      </c>
      <c r="N45" s="249"/>
    </row>
    <row r="46" spans="1:14">
      <c r="A46" s="94"/>
      <c r="B46" s="95"/>
      <c r="C46" s="316"/>
      <c r="D46" s="266"/>
      <c r="E46" s="316"/>
      <c r="F46" s="251"/>
      <c r="G46" s="266"/>
      <c r="H46" s="251"/>
      <c r="I46" s="266"/>
      <c r="J46" s="377"/>
      <c r="K46" s="21" t="s">
        <v>191</v>
      </c>
      <c r="L46" s="21" t="s">
        <v>599</v>
      </c>
      <c r="M46" s="105" t="s">
        <v>339</v>
      </c>
      <c r="N46" s="249"/>
    </row>
    <row r="47" spans="1:14">
      <c r="A47" s="94"/>
      <c r="B47" s="95"/>
      <c r="C47" s="316"/>
      <c r="D47" s="266"/>
      <c r="E47" s="316"/>
      <c r="F47" s="251"/>
      <c r="G47" s="266"/>
      <c r="H47" s="251"/>
      <c r="I47" s="266"/>
      <c r="J47" s="378"/>
      <c r="K47" s="21" t="s">
        <v>101</v>
      </c>
      <c r="L47" s="21" t="s">
        <v>334</v>
      </c>
      <c r="M47" s="105" t="s">
        <v>288</v>
      </c>
      <c r="N47" s="249"/>
    </row>
    <row r="48" spans="1:14">
      <c r="A48" s="94"/>
      <c r="B48" s="95"/>
      <c r="C48" s="315" t="s">
        <v>193</v>
      </c>
      <c r="D48" s="265" t="s">
        <v>163</v>
      </c>
      <c r="E48" s="315" t="s">
        <v>164</v>
      </c>
      <c r="F48" s="250" t="s">
        <v>518</v>
      </c>
      <c r="G48" s="265" t="s">
        <v>194</v>
      </c>
      <c r="H48" s="250" t="s">
        <v>596</v>
      </c>
      <c r="I48" s="265" t="s">
        <v>189</v>
      </c>
      <c r="J48" s="376"/>
      <c r="K48" s="21" t="s">
        <v>190</v>
      </c>
      <c r="L48" s="22" t="s">
        <v>334</v>
      </c>
      <c r="M48" s="105" t="s">
        <v>288</v>
      </c>
      <c r="N48" s="249" t="str">
        <f>IF(OR(M48="大",M49="大",M50="大",M51="大",M48="不明",M49="不明",M50="不明",M51="不明"),"大",IF(OR(M48="中",M49="中",M50="中",M51="中"),"中",IF(OR(M48="小",M49="小",M50="小",M51="小"),"小","無")))</f>
        <v>大</v>
      </c>
    </row>
    <row r="49" spans="1:14">
      <c r="A49" s="94"/>
      <c r="B49" s="95"/>
      <c r="C49" s="316"/>
      <c r="D49" s="266"/>
      <c r="E49" s="316"/>
      <c r="F49" s="251"/>
      <c r="G49" s="266"/>
      <c r="H49" s="254"/>
      <c r="I49" s="266"/>
      <c r="J49" s="377"/>
      <c r="K49" s="21" t="s">
        <v>99</v>
      </c>
      <c r="L49" s="21" t="s">
        <v>334</v>
      </c>
      <c r="M49" s="105" t="s">
        <v>288</v>
      </c>
      <c r="N49" s="249"/>
    </row>
    <row r="50" spans="1:14">
      <c r="A50" s="94"/>
      <c r="B50" s="95"/>
      <c r="C50" s="316"/>
      <c r="D50" s="266"/>
      <c r="E50" s="316"/>
      <c r="F50" s="251"/>
      <c r="G50" s="266"/>
      <c r="H50" s="254"/>
      <c r="I50" s="266"/>
      <c r="J50" s="377"/>
      <c r="K50" s="21" t="s">
        <v>191</v>
      </c>
      <c r="L50" s="21" t="s">
        <v>599</v>
      </c>
      <c r="M50" s="105" t="s">
        <v>339</v>
      </c>
      <c r="N50" s="249"/>
    </row>
    <row r="51" spans="1:14">
      <c r="A51" s="94"/>
      <c r="B51" s="95"/>
      <c r="C51" s="316"/>
      <c r="D51" s="266"/>
      <c r="E51" s="316"/>
      <c r="F51" s="251"/>
      <c r="G51" s="266"/>
      <c r="H51" s="255"/>
      <c r="I51" s="266"/>
      <c r="J51" s="378"/>
      <c r="K51" s="21" t="s">
        <v>101</v>
      </c>
      <c r="L51" s="21" t="s">
        <v>334</v>
      </c>
      <c r="M51" s="105" t="s">
        <v>288</v>
      </c>
      <c r="N51" s="249"/>
    </row>
    <row r="52" spans="1:14">
      <c r="A52" s="94"/>
      <c r="B52" s="95"/>
      <c r="C52" s="315" t="s">
        <v>193</v>
      </c>
      <c r="D52" s="265" t="s">
        <v>163</v>
      </c>
      <c r="E52" s="315" t="s">
        <v>164</v>
      </c>
      <c r="F52" s="250" t="s">
        <v>518</v>
      </c>
      <c r="G52" s="265" t="s">
        <v>194</v>
      </c>
      <c r="H52" s="250" t="s">
        <v>916</v>
      </c>
      <c r="I52" s="265" t="s">
        <v>189</v>
      </c>
      <c r="J52" s="376"/>
      <c r="K52" s="21" t="s">
        <v>190</v>
      </c>
      <c r="L52" s="22" t="s">
        <v>334</v>
      </c>
      <c r="M52" s="105" t="s">
        <v>288</v>
      </c>
      <c r="N52" s="249" t="str">
        <f>IF(OR(M52="大",M53="大",M54="大",M55="大",M52="不明",M53="不明",M54="不明",M55="不明"),"大",IF(OR(M52="中",M53="中",M54="中",M55="中"),"中",IF(OR(M52="小",M53="小",M54="小",M55="小"),"小","無")))</f>
        <v>大</v>
      </c>
    </row>
    <row r="53" spans="1:14">
      <c r="A53" s="94"/>
      <c r="B53" s="95"/>
      <c r="C53" s="316"/>
      <c r="D53" s="266"/>
      <c r="E53" s="316"/>
      <c r="F53" s="251"/>
      <c r="G53" s="266"/>
      <c r="H53" s="251"/>
      <c r="I53" s="266"/>
      <c r="J53" s="377"/>
      <c r="K53" s="21" t="s">
        <v>99</v>
      </c>
      <c r="L53" s="21" t="s">
        <v>334</v>
      </c>
      <c r="M53" s="105" t="s">
        <v>288</v>
      </c>
      <c r="N53" s="249"/>
    </row>
    <row r="54" spans="1:14">
      <c r="A54" s="94"/>
      <c r="B54" s="95"/>
      <c r="C54" s="316"/>
      <c r="D54" s="266"/>
      <c r="E54" s="316"/>
      <c r="F54" s="251"/>
      <c r="G54" s="266"/>
      <c r="H54" s="251"/>
      <c r="I54" s="266"/>
      <c r="J54" s="377"/>
      <c r="K54" s="21" t="s">
        <v>191</v>
      </c>
      <c r="L54" s="21" t="s">
        <v>600</v>
      </c>
      <c r="M54" s="105" t="s">
        <v>339</v>
      </c>
      <c r="N54" s="249"/>
    </row>
    <row r="55" spans="1:14">
      <c r="A55" s="94"/>
      <c r="B55" s="95"/>
      <c r="C55" s="316"/>
      <c r="D55" s="266"/>
      <c r="E55" s="316"/>
      <c r="F55" s="251"/>
      <c r="G55" s="266"/>
      <c r="H55" s="251"/>
      <c r="I55" s="266"/>
      <c r="J55" s="378"/>
      <c r="K55" s="21" t="s">
        <v>101</v>
      </c>
      <c r="L55" s="21" t="s">
        <v>334</v>
      </c>
      <c r="M55" s="105" t="s">
        <v>288</v>
      </c>
      <c r="N55" s="249"/>
    </row>
    <row r="56" spans="1:14">
      <c r="A56" s="94"/>
      <c r="B56" s="95"/>
      <c r="C56" s="315"/>
      <c r="D56" s="265"/>
      <c r="E56" s="315"/>
      <c r="F56" s="250"/>
      <c r="G56" s="265"/>
      <c r="H56" s="250"/>
      <c r="I56" s="265"/>
      <c r="J56" s="376"/>
      <c r="K56" s="21" t="s">
        <v>190</v>
      </c>
      <c r="L56" s="22"/>
      <c r="M56" s="105"/>
      <c r="N56" s="249" t="str">
        <f>IF(OR(M56="大",M57="大",M58="大",M59="大",M56="不明",M57="不明",M58="不明",M59="不明"),"大",IF(OR(M56="中",M57="中",M58="中",M59="中"),"中",IF(OR(M56="小",M57="小",M58="小",M59="小"),"小","無")))</f>
        <v>無</v>
      </c>
    </row>
    <row r="57" spans="1:14">
      <c r="A57" s="94"/>
      <c r="B57" s="95"/>
      <c r="C57" s="316"/>
      <c r="D57" s="266"/>
      <c r="E57" s="316"/>
      <c r="F57" s="251"/>
      <c r="G57" s="266"/>
      <c r="H57" s="251"/>
      <c r="I57" s="266"/>
      <c r="J57" s="377"/>
      <c r="K57" s="21" t="s">
        <v>99</v>
      </c>
      <c r="L57" s="21"/>
      <c r="M57" s="105"/>
      <c r="N57" s="249"/>
    </row>
    <row r="58" spans="1:14">
      <c r="A58" s="94"/>
      <c r="B58" s="95"/>
      <c r="C58" s="316"/>
      <c r="D58" s="266"/>
      <c r="E58" s="316"/>
      <c r="F58" s="251"/>
      <c r="G58" s="266"/>
      <c r="H58" s="251"/>
      <c r="I58" s="266"/>
      <c r="J58" s="377"/>
      <c r="K58" s="21" t="s">
        <v>191</v>
      </c>
      <c r="L58" s="21"/>
      <c r="M58" s="105"/>
      <c r="N58" s="249"/>
    </row>
    <row r="59" spans="1:14">
      <c r="A59" s="94"/>
      <c r="B59" s="95"/>
      <c r="C59" s="316"/>
      <c r="D59" s="266"/>
      <c r="E59" s="316"/>
      <c r="F59" s="251"/>
      <c r="G59" s="266"/>
      <c r="H59" s="251"/>
      <c r="I59" s="266"/>
      <c r="J59" s="378"/>
      <c r="K59" s="21" t="s">
        <v>101</v>
      </c>
      <c r="L59" s="21"/>
      <c r="M59" s="105"/>
      <c r="N59" s="249"/>
    </row>
    <row r="60" spans="1:14">
      <c r="A60" s="94"/>
      <c r="B60" s="95"/>
      <c r="C60" s="315"/>
      <c r="D60" s="265"/>
      <c r="E60" s="315"/>
      <c r="F60" s="250"/>
      <c r="G60" s="265"/>
      <c r="H60" s="250"/>
      <c r="I60" s="265"/>
      <c r="J60" s="376"/>
      <c r="K60" s="21" t="s">
        <v>190</v>
      </c>
      <c r="L60" s="22"/>
      <c r="M60" s="105"/>
      <c r="N60" s="249" t="str">
        <f>IF(OR(M60="大",M61="大",M62="大",M63="大",M60="不明",M61="不明",M62="不明",M63="不明"),"大",IF(OR(M60="中",M61="中",M62="中",M63="中"),"中",IF(OR(M60="小",M61="小",M62="小",M63="小"),"小","無")))</f>
        <v>無</v>
      </c>
    </row>
    <row r="61" spans="1:14">
      <c r="A61" s="94"/>
      <c r="B61" s="95"/>
      <c r="C61" s="316"/>
      <c r="D61" s="266"/>
      <c r="E61" s="316"/>
      <c r="F61" s="251"/>
      <c r="G61" s="266"/>
      <c r="H61" s="251"/>
      <c r="I61" s="266"/>
      <c r="J61" s="377"/>
      <c r="K61" s="21" t="s">
        <v>99</v>
      </c>
      <c r="L61" s="21"/>
      <c r="M61" s="105"/>
      <c r="N61" s="249"/>
    </row>
    <row r="62" spans="1:14">
      <c r="A62" s="94"/>
      <c r="B62" s="95"/>
      <c r="C62" s="316"/>
      <c r="D62" s="266"/>
      <c r="E62" s="316"/>
      <c r="F62" s="251"/>
      <c r="G62" s="266"/>
      <c r="H62" s="251"/>
      <c r="I62" s="266"/>
      <c r="J62" s="377"/>
      <c r="K62" s="21" t="s">
        <v>191</v>
      </c>
      <c r="L62" s="21"/>
      <c r="M62" s="105"/>
      <c r="N62" s="249"/>
    </row>
    <row r="63" spans="1:14">
      <c r="A63" s="94"/>
      <c r="B63" s="95"/>
      <c r="C63" s="316"/>
      <c r="D63" s="266"/>
      <c r="E63" s="316"/>
      <c r="F63" s="251"/>
      <c r="G63" s="266"/>
      <c r="H63" s="251"/>
      <c r="I63" s="266"/>
      <c r="J63" s="378"/>
      <c r="K63" s="21" t="s">
        <v>101</v>
      </c>
      <c r="L63" s="21"/>
      <c r="M63" s="105"/>
      <c r="N63" s="249"/>
    </row>
    <row r="64" spans="1:14">
      <c r="A64" s="94"/>
      <c r="B64" s="95"/>
      <c r="C64" s="315"/>
      <c r="D64" s="265"/>
      <c r="E64" s="315"/>
      <c r="F64" s="250"/>
      <c r="G64" s="265"/>
      <c r="H64" s="250"/>
      <c r="I64" s="265"/>
      <c r="J64" s="376"/>
      <c r="K64" s="21" t="s">
        <v>190</v>
      </c>
      <c r="L64" s="22"/>
      <c r="M64" s="105"/>
      <c r="N64" s="249" t="str">
        <f>IF(OR(M64="大",M65="大",M66="大",M67="大",M64="不明",M65="不明",M66="不明",M67="不明"),"大",IF(OR(M64="中",M65="中",M66="中",M67="中"),"中",IF(OR(M64="小",M65="小",M66="小",M67="小"),"小","無")))</f>
        <v>無</v>
      </c>
    </row>
    <row r="65" spans="1:14">
      <c r="A65" s="94"/>
      <c r="B65" s="95"/>
      <c r="C65" s="316"/>
      <c r="D65" s="266"/>
      <c r="E65" s="316"/>
      <c r="F65" s="251"/>
      <c r="G65" s="266"/>
      <c r="H65" s="251"/>
      <c r="I65" s="266"/>
      <c r="J65" s="377"/>
      <c r="K65" s="21" t="s">
        <v>99</v>
      </c>
      <c r="L65" s="21"/>
      <c r="M65" s="105"/>
      <c r="N65" s="249"/>
    </row>
    <row r="66" spans="1:14">
      <c r="A66" s="94"/>
      <c r="B66" s="95"/>
      <c r="C66" s="316"/>
      <c r="D66" s="266"/>
      <c r="E66" s="316"/>
      <c r="F66" s="251"/>
      <c r="G66" s="266"/>
      <c r="H66" s="251"/>
      <c r="I66" s="266"/>
      <c r="J66" s="377"/>
      <c r="K66" s="21" t="s">
        <v>191</v>
      </c>
      <c r="L66" s="21"/>
      <c r="M66" s="105"/>
      <c r="N66" s="249"/>
    </row>
    <row r="67" spans="1:14">
      <c r="A67" s="94"/>
      <c r="B67" s="95"/>
      <c r="C67" s="316"/>
      <c r="D67" s="266"/>
      <c r="E67" s="316"/>
      <c r="F67" s="251"/>
      <c r="G67" s="266"/>
      <c r="H67" s="251"/>
      <c r="I67" s="266"/>
      <c r="J67" s="378"/>
      <c r="K67" s="21" t="s">
        <v>101</v>
      </c>
      <c r="L67" s="21"/>
      <c r="M67" s="105"/>
      <c r="N67" s="249"/>
    </row>
    <row r="68" spans="1:14">
      <c r="A68" s="94"/>
      <c r="B68" s="95"/>
      <c r="C68" s="315"/>
      <c r="D68" s="265"/>
      <c r="E68" s="315"/>
      <c r="F68" s="250"/>
      <c r="G68" s="265"/>
      <c r="H68" s="250"/>
      <c r="I68" s="265"/>
      <c r="J68" s="376"/>
      <c r="K68" s="21" t="s">
        <v>190</v>
      </c>
      <c r="L68" s="22"/>
      <c r="M68" s="105"/>
      <c r="N68" s="249" t="str">
        <f>IF(OR(M68="大",M69="大",M70="大",M71="大",M68="不明",M69="不明",M70="不明",M71="不明"),"大",IF(OR(M68="中",M69="中",M70="中",M71="中"),"中",IF(OR(M68="小",M69="小",M70="小",M71="小"),"小","無")))</f>
        <v>無</v>
      </c>
    </row>
    <row r="69" spans="1:14">
      <c r="A69" s="94"/>
      <c r="B69" s="95"/>
      <c r="C69" s="316"/>
      <c r="D69" s="266"/>
      <c r="E69" s="316"/>
      <c r="F69" s="251"/>
      <c r="G69" s="266"/>
      <c r="H69" s="251"/>
      <c r="I69" s="266"/>
      <c r="J69" s="377"/>
      <c r="K69" s="21" t="s">
        <v>99</v>
      </c>
      <c r="L69" s="21"/>
      <c r="M69" s="105"/>
      <c r="N69" s="249"/>
    </row>
    <row r="70" spans="1:14">
      <c r="A70" s="94"/>
      <c r="B70" s="95"/>
      <c r="C70" s="316"/>
      <c r="D70" s="266"/>
      <c r="E70" s="316"/>
      <c r="F70" s="251"/>
      <c r="G70" s="266"/>
      <c r="H70" s="251"/>
      <c r="I70" s="266"/>
      <c r="J70" s="377"/>
      <c r="K70" s="21" t="s">
        <v>191</v>
      </c>
      <c r="L70" s="21"/>
      <c r="M70" s="105"/>
      <c r="N70" s="249"/>
    </row>
    <row r="71" spans="1:14">
      <c r="A71" s="94"/>
      <c r="B71" s="95"/>
      <c r="C71" s="317"/>
      <c r="D71" s="267"/>
      <c r="E71" s="317"/>
      <c r="F71" s="252"/>
      <c r="G71" s="267"/>
      <c r="H71" s="252"/>
      <c r="I71" s="267"/>
      <c r="J71" s="378"/>
      <c r="K71" s="21" t="s">
        <v>101</v>
      </c>
      <c r="L71" s="21"/>
      <c r="M71" s="105"/>
      <c r="N71" s="249"/>
    </row>
    <row r="72" spans="1:14">
      <c r="A72" s="94"/>
    </row>
    <row r="73" spans="1:14">
      <c r="A73" s="94"/>
      <c r="L73" s="11"/>
      <c r="M73" s="115" t="s">
        <v>102</v>
      </c>
      <c r="N73" s="106" t="str">
        <f>IF(COUNTIF(N10:N72, "大") &gt; 0, "大", IF(COUNTIF(N10:N72, "中") &gt; 0, "中", IF(COUNTIF(N10:N72, "小") &gt; 0, "小", IF(COUNTIF(N10:N72, "無") &gt; 0, "無", ""))))</f>
        <v>大</v>
      </c>
    </row>
    <row r="74" spans="1:14">
      <c r="A74" s="94"/>
      <c r="B74" s="42"/>
      <c r="C74" s="54" t="s">
        <v>601</v>
      </c>
      <c r="M74" s="41"/>
    </row>
    <row r="75" spans="1:14">
      <c r="A75" s="94"/>
      <c r="B75" s="54"/>
    </row>
    <row r="76" spans="1:14" ht="31.5">
      <c r="A76" s="94"/>
      <c r="B76" s="95"/>
      <c r="C76" s="19" t="s">
        <v>84</v>
      </c>
      <c r="D76" s="19" t="s">
        <v>85</v>
      </c>
      <c r="E76" s="19" t="s">
        <v>121</v>
      </c>
      <c r="F76" s="19" t="s">
        <v>87</v>
      </c>
      <c r="G76" s="19" t="s">
        <v>122</v>
      </c>
      <c r="H76" s="23" t="s">
        <v>277</v>
      </c>
      <c r="I76" s="19" t="s">
        <v>90</v>
      </c>
      <c r="J76" s="19" t="s">
        <v>161</v>
      </c>
      <c r="K76" s="379" t="s">
        <v>92</v>
      </c>
      <c r="L76" s="380"/>
      <c r="M76" s="20" t="s">
        <v>93</v>
      </c>
      <c r="N76" s="19" t="s">
        <v>94</v>
      </c>
    </row>
    <row r="77" spans="1:14">
      <c r="A77" s="94"/>
      <c r="B77" s="95"/>
      <c r="C77" s="250" t="s">
        <v>592</v>
      </c>
      <c r="D77" s="265" t="s">
        <v>200</v>
      </c>
      <c r="E77" s="315" t="s">
        <v>164</v>
      </c>
      <c r="F77" s="250" t="s">
        <v>602</v>
      </c>
      <c r="G77" s="315" t="s">
        <v>201</v>
      </c>
      <c r="H77" s="250" t="s">
        <v>592</v>
      </c>
      <c r="I77" s="265" t="s">
        <v>202</v>
      </c>
      <c r="J77" s="311" t="s">
        <v>603</v>
      </c>
      <c r="K77" s="21" t="s">
        <v>203</v>
      </c>
      <c r="L77" s="22" t="s">
        <v>334</v>
      </c>
      <c r="M77" s="105" t="s">
        <v>288</v>
      </c>
      <c r="N77" s="249" t="str">
        <f>IF(OR(M77="大",M78="大",M79="大",M80="大",M77="不明",M78="不明",M79="不明",M80="不明"),"大",IF(OR(M77="中",M78="中",M79="中",M80="中"),"中",IF(OR(M77="小",M78="小",M79="小",M80="小"),"小","無")))</f>
        <v>中</v>
      </c>
    </row>
    <row r="78" spans="1:14">
      <c r="A78" s="94"/>
      <c r="B78" s="95"/>
      <c r="C78" s="251"/>
      <c r="D78" s="266"/>
      <c r="E78" s="316"/>
      <c r="F78" s="251"/>
      <c r="G78" s="316"/>
      <c r="H78" s="251"/>
      <c r="I78" s="266"/>
      <c r="J78" s="382"/>
      <c r="K78" s="21" t="s">
        <v>99</v>
      </c>
      <c r="L78" s="21" t="s">
        <v>604</v>
      </c>
      <c r="M78" s="105" t="s">
        <v>291</v>
      </c>
      <c r="N78" s="249"/>
    </row>
    <row r="79" spans="1:14">
      <c r="A79" s="94"/>
      <c r="B79" s="95"/>
      <c r="C79" s="251"/>
      <c r="D79" s="266"/>
      <c r="E79" s="316"/>
      <c r="F79" s="251"/>
      <c r="G79" s="316"/>
      <c r="H79" s="251"/>
      <c r="I79" s="266"/>
      <c r="J79" s="382"/>
      <c r="K79" s="21" t="s">
        <v>111</v>
      </c>
      <c r="L79" s="21" t="s">
        <v>605</v>
      </c>
      <c r="M79" s="105" t="s">
        <v>291</v>
      </c>
      <c r="N79" s="249"/>
    </row>
    <row r="80" spans="1:14">
      <c r="A80" s="94"/>
      <c r="B80" s="95"/>
      <c r="C80" s="252"/>
      <c r="D80" s="267"/>
      <c r="E80" s="317"/>
      <c r="F80" s="252"/>
      <c r="G80" s="317"/>
      <c r="H80" s="252"/>
      <c r="I80" s="267"/>
      <c r="J80" s="383"/>
      <c r="K80" s="21" t="s">
        <v>101</v>
      </c>
      <c r="L80" s="21" t="s">
        <v>334</v>
      </c>
      <c r="M80" s="105" t="s">
        <v>288</v>
      </c>
      <c r="N80" s="249"/>
    </row>
    <row r="81" spans="1:14">
      <c r="A81" s="94"/>
      <c r="B81" s="95"/>
      <c r="C81" s="250" t="s">
        <v>592</v>
      </c>
      <c r="D81" s="265" t="s">
        <v>200</v>
      </c>
      <c r="E81" s="315" t="s">
        <v>164</v>
      </c>
      <c r="F81" s="250" t="s">
        <v>602</v>
      </c>
      <c r="G81" s="315" t="s">
        <v>201</v>
      </c>
      <c r="H81" s="250" t="s">
        <v>592</v>
      </c>
      <c r="I81" s="265" t="s">
        <v>204</v>
      </c>
      <c r="J81" s="311" t="s">
        <v>606</v>
      </c>
      <c r="K81" s="21" t="s">
        <v>203</v>
      </c>
      <c r="L81" s="22" t="s">
        <v>334</v>
      </c>
      <c r="M81" s="105" t="s">
        <v>288</v>
      </c>
      <c r="N81" s="249" t="str">
        <f>IF(OR(M81="大",M82="大",M83="大",M84="大",M81="不明",M82="不明",M83="不明",M84="不明"),"大",IF(OR(M81="中",M82="中",M83="中",M84="中"),"中",IF(OR(M81="小",M82="小",M83="小",M84="小"),"小","無")))</f>
        <v>無</v>
      </c>
    </row>
    <row r="82" spans="1:14">
      <c r="A82" s="94"/>
      <c r="B82" s="95"/>
      <c r="C82" s="251"/>
      <c r="D82" s="266"/>
      <c r="E82" s="316"/>
      <c r="F82" s="251"/>
      <c r="G82" s="316"/>
      <c r="H82" s="251"/>
      <c r="I82" s="266"/>
      <c r="J82" s="382"/>
      <c r="K82" s="21" t="s">
        <v>99</v>
      </c>
      <c r="L82" s="21" t="s">
        <v>334</v>
      </c>
      <c r="M82" s="105" t="s">
        <v>288</v>
      </c>
      <c r="N82" s="249"/>
    </row>
    <row r="83" spans="1:14">
      <c r="A83" s="94"/>
      <c r="B83" s="95"/>
      <c r="C83" s="251"/>
      <c r="D83" s="266"/>
      <c r="E83" s="316"/>
      <c r="F83" s="251"/>
      <c r="G83" s="316"/>
      <c r="H83" s="251"/>
      <c r="I83" s="266"/>
      <c r="J83" s="382"/>
      <c r="K83" s="21" t="s">
        <v>111</v>
      </c>
      <c r="L83" s="21" t="s">
        <v>334</v>
      </c>
      <c r="M83" s="105" t="s">
        <v>288</v>
      </c>
      <c r="N83" s="249"/>
    </row>
    <row r="84" spans="1:14">
      <c r="A84" s="94"/>
      <c r="B84" s="95"/>
      <c r="C84" s="252"/>
      <c r="D84" s="267"/>
      <c r="E84" s="317"/>
      <c r="F84" s="252"/>
      <c r="G84" s="317"/>
      <c r="H84" s="252"/>
      <c r="I84" s="267"/>
      <c r="J84" s="383"/>
      <c r="K84" s="21" t="s">
        <v>101</v>
      </c>
      <c r="L84" s="21" t="s">
        <v>334</v>
      </c>
      <c r="M84" s="105" t="s">
        <v>288</v>
      </c>
      <c r="N84" s="249"/>
    </row>
    <row r="85" spans="1:14">
      <c r="A85" s="94"/>
      <c r="B85" s="95"/>
      <c r="C85" s="250" t="s">
        <v>598</v>
      </c>
      <c r="D85" s="265" t="s">
        <v>200</v>
      </c>
      <c r="E85" s="315" t="s">
        <v>164</v>
      </c>
      <c r="F85" s="250" t="s">
        <v>602</v>
      </c>
      <c r="G85" s="315" t="s">
        <v>201</v>
      </c>
      <c r="H85" s="250" t="s">
        <v>598</v>
      </c>
      <c r="I85" s="265" t="s">
        <v>202</v>
      </c>
      <c r="J85" s="311" t="s">
        <v>607</v>
      </c>
      <c r="K85" s="21" t="s">
        <v>203</v>
      </c>
      <c r="L85" s="22" t="s">
        <v>334</v>
      </c>
      <c r="M85" s="105" t="s">
        <v>288</v>
      </c>
      <c r="N85" s="249" t="str">
        <f>IF(OR(M85="大",M86="大",M87="大",M88="大",M85="不明",M86="不明",M87="不明",M88="不明"),"大",IF(OR(M85="中",M86="中",M87="中",M88="中"),"中",IF(OR(M85="小",M86="小",M87="小",M88="小"),"小","無")))</f>
        <v>小</v>
      </c>
    </row>
    <row r="86" spans="1:14">
      <c r="A86" s="94"/>
      <c r="B86" s="95"/>
      <c r="C86" s="251"/>
      <c r="D86" s="266"/>
      <c r="E86" s="316"/>
      <c r="F86" s="251"/>
      <c r="G86" s="316"/>
      <c r="H86" s="251"/>
      <c r="I86" s="266"/>
      <c r="J86" s="382"/>
      <c r="K86" s="21" t="s">
        <v>99</v>
      </c>
      <c r="L86" s="21" t="s">
        <v>608</v>
      </c>
      <c r="M86" s="105" t="s">
        <v>314</v>
      </c>
      <c r="N86" s="249"/>
    </row>
    <row r="87" spans="1:14">
      <c r="A87" s="94"/>
      <c r="B87" s="95"/>
      <c r="C87" s="251"/>
      <c r="D87" s="266"/>
      <c r="E87" s="316"/>
      <c r="F87" s="251"/>
      <c r="G87" s="316"/>
      <c r="H87" s="251"/>
      <c r="I87" s="266"/>
      <c r="J87" s="382"/>
      <c r="K87" s="21" t="s">
        <v>111</v>
      </c>
      <c r="L87" s="21" t="s">
        <v>334</v>
      </c>
      <c r="M87" s="105" t="s">
        <v>288</v>
      </c>
      <c r="N87" s="249"/>
    </row>
    <row r="88" spans="1:14">
      <c r="A88" s="94"/>
      <c r="B88" s="95"/>
      <c r="C88" s="252"/>
      <c r="D88" s="267"/>
      <c r="E88" s="317"/>
      <c r="F88" s="252"/>
      <c r="G88" s="317"/>
      <c r="H88" s="252"/>
      <c r="I88" s="267"/>
      <c r="J88" s="383"/>
      <c r="K88" s="21" t="s">
        <v>101</v>
      </c>
      <c r="L88" s="21" t="s">
        <v>334</v>
      </c>
      <c r="M88" s="105" t="s">
        <v>288</v>
      </c>
      <c r="N88" s="249"/>
    </row>
    <row r="89" spans="1:14">
      <c r="A89" s="94"/>
      <c r="B89" s="95"/>
      <c r="C89" s="250" t="s">
        <v>598</v>
      </c>
      <c r="D89" s="265" t="s">
        <v>200</v>
      </c>
      <c r="E89" s="315" t="s">
        <v>164</v>
      </c>
      <c r="F89" s="250" t="s">
        <v>602</v>
      </c>
      <c r="G89" s="315" t="s">
        <v>201</v>
      </c>
      <c r="H89" s="250" t="s">
        <v>598</v>
      </c>
      <c r="I89" s="265" t="s">
        <v>204</v>
      </c>
      <c r="J89" s="311" t="s">
        <v>609</v>
      </c>
      <c r="K89" s="21" t="s">
        <v>203</v>
      </c>
      <c r="L89" s="22" t="s">
        <v>334</v>
      </c>
      <c r="M89" s="105" t="s">
        <v>288</v>
      </c>
      <c r="N89" s="249" t="str">
        <f>IF(OR(M89="大",M90="大",M91="大",M92="大",M89="不明",M90="不明",M91="不明",M92="不明"),"大",IF(OR(M89="中",M90="中",M91="中",M92="中"),"中",IF(OR(M89="小",M90="小",M91="小",M92="小"),"小","無")))</f>
        <v>無</v>
      </c>
    </row>
    <row r="90" spans="1:14">
      <c r="A90" s="94"/>
      <c r="B90" s="95"/>
      <c r="C90" s="251"/>
      <c r="D90" s="266"/>
      <c r="E90" s="316"/>
      <c r="F90" s="251"/>
      <c r="G90" s="316"/>
      <c r="H90" s="251"/>
      <c r="I90" s="266"/>
      <c r="J90" s="382"/>
      <c r="K90" s="21" t="s">
        <v>99</v>
      </c>
      <c r="L90" s="21" t="s">
        <v>334</v>
      </c>
      <c r="M90" s="105" t="s">
        <v>288</v>
      </c>
      <c r="N90" s="249"/>
    </row>
    <row r="91" spans="1:14">
      <c r="A91" s="94"/>
      <c r="B91" s="95"/>
      <c r="C91" s="251"/>
      <c r="D91" s="266"/>
      <c r="E91" s="316"/>
      <c r="F91" s="251"/>
      <c r="G91" s="316"/>
      <c r="H91" s="251"/>
      <c r="I91" s="266"/>
      <c r="J91" s="382"/>
      <c r="K91" s="21" t="s">
        <v>111</v>
      </c>
      <c r="L91" s="21" t="s">
        <v>334</v>
      </c>
      <c r="M91" s="105" t="s">
        <v>288</v>
      </c>
      <c r="N91" s="249"/>
    </row>
    <row r="92" spans="1:14">
      <c r="A92" s="94"/>
      <c r="B92" s="95"/>
      <c r="C92" s="252"/>
      <c r="D92" s="267"/>
      <c r="E92" s="317"/>
      <c r="F92" s="252"/>
      <c r="G92" s="317"/>
      <c r="H92" s="252"/>
      <c r="I92" s="267"/>
      <c r="J92" s="383"/>
      <c r="K92" s="21" t="s">
        <v>101</v>
      </c>
      <c r="L92" s="21" t="s">
        <v>334</v>
      </c>
      <c r="M92" s="105" t="s">
        <v>288</v>
      </c>
      <c r="N92" s="249"/>
    </row>
    <row r="93" spans="1:14">
      <c r="A93" s="94"/>
      <c r="B93" s="95"/>
      <c r="C93" s="250" t="s">
        <v>596</v>
      </c>
      <c r="D93" s="265" t="s">
        <v>200</v>
      </c>
      <c r="E93" s="315" t="s">
        <v>164</v>
      </c>
      <c r="F93" s="250" t="s">
        <v>602</v>
      </c>
      <c r="G93" s="315" t="s">
        <v>201</v>
      </c>
      <c r="H93" s="250" t="s">
        <v>527</v>
      </c>
      <c r="I93" s="265" t="s">
        <v>204</v>
      </c>
      <c r="J93" s="311" t="s">
        <v>609</v>
      </c>
      <c r="K93" s="21" t="s">
        <v>203</v>
      </c>
      <c r="L93" s="22" t="s">
        <v>334</v>
      </c>
      <c r="M93" s="105" t="s">
        <v>288</v>
      </c>
      <c r="N93" s="249" t="str">
        <f>IF(OR(M93="大",M94="大",M95="大",M96="大",M93="不明",M94="不明",M95="不明",M96="不明"),"大",IF(OR(M93="中",M94="中",M95="中",M96="中"),"中",IF(OR(M93="小",M94="小",M95="小",M96="小"),"小","無")))</f>
        <v>無</v>
      </c>
    </row>
    <row r="94" spans="1:14">
      <c r="A94" s="94"/>
      <c r="B94" s="95"/>
      <c r="C94" s="251"/>
      <c r="D94" s="266"/>
      <c r="E94" s="316"/>
      <c r="F94" s="251"/>
      <c r="G94" s="316"/>
      <c r="H94" s="251"/>
      <c r="I94" s="266"/>
      <c r="J94" s="382"/>
      <c r="K94" s="21" t="s">
        <v>99</v>
      </c>
      <c r="L94" s="21" t="s">
        <v>334</v>
      </c>
      <c r="M94" s="105" t="s">
        <v>288</v>
      </c>
      <c r="N94" s="249"/>
    </row>
    <row r="95" spans="1:14">
      <c r="A95" s="94"/>
      <c r="B95" s="95"/>
      <c r="C95" s="251"/>
      <c r="D95" s="266"/>
      <c r="E95" s="316"/>
      <c r="F95" s="251"/>
      <c r="G95" s="316"/>
      <c r="H95" s="251"/>
      <c r="I95" s="266"/>
      <c r="J95" s="382"/>
      <c r="K95" s="21" t="s">
        <v>111</v>
      </c>
      <c r="L95" s="21" t="s">
        <v>334</v>
      </c>
      <c r="M95" s="105" t="s">
        <v>288</v>
      </c>
      <c r="N95" s="249"/>
    </row>
    <row r="96" spans="1:14">
      <c r="A96" s="94"/>
      <c r="B96" s="95"/>
      <c r="C96" s="252"/>
      <c r="D96" s="267"/>
      <c r="E96" s="317"/>
      <c r="F96" s="252"/>
      <c r="G96" s="317"/>
      <c r="H96" s="252"/>
      <c r="I96" s="267"/>
      <c r="J96" s="383"/>
      <c r="K96" s="21" t="s">
        <v>101</v>
      </c>
      <c r="L96" s="21" t="s">
        <v>334</v>
      </c>
      <c r="M96" s="105" t="s">
        <v>288</v>
      </c>
      <c r="N96" s="249"/>
    </row>
    <row r="97" spans="1:14">
      <c r="A97" s="94"/>
      <c r="B97" s="95"/>
      <c r="C97" s="250" t="s">
        <v>596</v>
      </c>
      <c r="D97" s="265" t="s">
        <v>200</v>
      </c>
      <c r="E97" s="315" t="s">
        <v>164</v>
      </c>
      <c r="F97" s="250" t="s">
        <v>602</v>
      </c>
      <c r="G97" s="315" t="s">
        <v>201</v>
      </c>
      <c r="H97" s="250" t="s">
        <v>917</v>
      </c>
      <c r="I97" s="265" t="s">
        <v>205</v>
      </c>
      <c r="J97" s="311" t="s">
        <v>610</v>
      </c>
      <c r="K97" s="21" t="s">
        <v>203</v>
      </c>
      <c r="L97" s="22" t="s">
        <v>334</v>
      </c>
      <c r="M97" s="105" t="s">
        <v>288</v>
      </c>
      <c r="N97" s="249" t="str">
        <f>IF(OR(M97="大",M98="大",M99="大",M100="大",M97="不明",M98="不明",M99="不明",M100="不明"),"大",IF(OR(M97="中",M98="中",M99="中",M100="中"),"中",IF(OR(M97="小",M98="小",M99="小",M100="小"),"小","無")))</f>
        <v>小</v>
      </c>
    </row>
    <row r="98" spans="1:14">
      <c r="A98" s="94"/>
      <c r="B98" s="95"/>
      <c r="C98" s="251"/>
      <c r="D98" s="266"/>
      <c r="E98" s="316"/>
      <c r="F98" s="251"/>
      <c r="G98" s="316"/>
      <c r="H98" s="251"/>
      <c r="I98" s="266"/>
      <c r="J98" s="382"/>
      <c r="K98" s="21" t="s">
        <v>99</v>
      </c>
      <c r="L98" s="21" t="s">
        <v>611</v>
      </c>
      <c r="M98" s="105" t="s">
        <v>314</v>
      </c>
      <c r="N98" s="249"/>
    </row>
    <row r="99" spans="1:14">
      <c r="A99" s="94"/>
      <c r="B99" s="95"/>
      <c r="C99" s="251"/>
      <c r="D99" s="266"/>
      <c r="E99" s="316"/>
      <c r="F99" s="251"/>
      <c r="G99" s="316"/>
      <c r="H99" s="251"/>
      <c r="I99" s="266"/>
      <c r="J99" s="382"/>
      <c r="K99" s="21" t="s">
        <v>111</v>
      </c>
      <c r="L99" s="21" t="s">
        <v>559</v>
      </c>
      <c r="M99" s="105" t="s">
        <v>314</v>
      </c>
      <c r="N99" s="249"/>
    </row>
    <row r="100" spans="1:14">
      <c r="A100" s="94"/>
      <c r="B100" s="95"/>
      <c r="C100" s="252"/>
      <c r="D100" s="267"/>
      <c r="E100" s="317"/>
      <c r="F100" s="252"/>
      <c r="G100" s="317"/>
      <c r="H100" s="252"/>
      <c r="I100" s="267"/>
      <c r="J100" s="383"/>
      <c r="K100" s="21" t="s">
        <v>101</v>
      </c>
      <c r="L100" s="21" t="s">
        <v>334</v>
      </c>
      <c r="M100" s="105" t="s">
        <v>288</v>
      </c>
      <c r="N100" s="249"/>
    </row>
    <row r="101" spans="1:14">
      <c r="A101" s="94"/>
      <c r="B101" s="95"/>
      <c r="C101" s="250" t="s">
        <v>592</v>
      </c>
      <c r="D101" s="265" t="s">
        <v>200</v>
      </c>
      <c r="E101" s="315" t="s">
        <v>164</v>
      </c>
      <c r="F101" s="250" t="s">
        <v>602</v>
      </c>
      <c r="G101" s="315" t="s">
        <v>201</v>
      </c>
      <c r="H101" s="250" t="s">
        <v>334</v>
      </c>
      <c r="I101" s="265" t="s">
        <v>204</v>
      </c>
      <c r="J101" s="311" t="s">
        <v>334</v>
      </c>
      <c r="K101" s="21" t="s">
        <v>203</v>
      </c>
      <c r="L101" s="22" t="s">
        <v>334</v>
      </c>
      <c r="M101" s="105" t="s">
        <v>288</v>
      </c>
      <c r="N101" s="249" t="str">
        <f>IF(OR(M101="大",M102="大",M103="大",M104="大",M101="不明",M102="不明",M103="不明",M104="不明"),"大",IF(OR(M101="中",M102="中",M103="中",M104="中"),"中",IF(OR(M101="小",M102="小",M103="小",M104="小"),"小","無")))</f>
        <v>無</v>
      </c>
    </row>
    <row r="102" spans="1:14">
      <c r="A102" s="94"/>
      <c r="B102" s="95"/>
      <c r="C102" s="251"/>
      <c r="D102" s="266"/>
      <c r="E102" s="316"/>
      <c r="F102" s="251"/>
      <c r="G102" s="316"/>
      <c r="H102" s="251"/>
      <c r="I102" s="266"/>
      <c r="J102" s="382"/>
      <c r="K102" s="21" t="s">
        <v>99</v>
      </c>
      <c r="L102" s="21" t="s">
        <v>334</v>
      </c>
      <c r="M102" s="139" t="s">
        <v>288</v>
      </c>
      <c r="N102" s="249"/>
    </row>
    <row r="103" spans="1:14">
      <c r="A103" s="94"/>
      <c r="B103" s="95"/>
      <c r="C103" s="251"/>
      <c r="D103" s="266"/>
      <c r="E103" s="316"/>
      <c r="F103" s="251"/>
      <c r="G103" s="316"/>
      <c r="H103" s="251"/>
      <c r="I103" s="266"/>
      <c r="J103" s="382"/>
      <c r="K103" s="21" t="s">
        <v>111</v>
      </c>
      <c r="L103" s="21" t="s">
        <v>334</v>
      </c>
      <c r="M103" s="139" t="s">
        <v>288</v>
      </c>
      <c r="N103" s="249"/>
    </row>
    <row r="104" spans="1:14">
      <c r="A104" s="94"/>
      <c r="B104" s="95"/>
      <c r="C104" s="252"/>
      <c r="D104" s="267"/>
      <c r="E104" s="317"/>
      <c r="F104" s="252"/>
      <c r="G104" s="317"/>
      <c r="H104" s="252"/>
      <c r="I104" s="267"/>
      <c r="J104" s="383"/>
      <c r="K104" s="21" t="s">
        <v>101</v>
      </c>
      <c r="L104" s="21" t="s">
        <v>334</v>
      </c>
      <c r="M104" s="139" t="s">
        <v>288</v>
      </c>
      <c r="N104" s="249"/>
    </row>
    <row r="105" spans="1:14">
      <c r="A105" s="94"/>
      <c r="B105" s="95"/>
      <c r="C105" s="250" t="s">
        <v>598</v>
      </c>
      <c r="D105" s="265" t="s">
        <v>200</v>
      </c>
      <c r="E105" s="315" t="s">
        <v>164</v>
      </c>
      <c r="F105" s="250" t="s">
        <v>602</v>
      </c>
      <c r="G105" s="315" t="s">
        <v>201</v>
      </c>
      <c r="H105" s="250" t="s">
        <v>334</v>
      </c>
      <c r="I105" s="265" t="s">
        <v>204</v>
      </c>
      <c r="J105" s="311" t="s">
        <v>334</v>
      </c>
      <c r="K105" s="21" t="s">
        <v>203</v>
      </c>
      <c r="L105" s="22" t="s">
        <v>334</v>
      </c>
      <c r="M105" s="139" t="s">
        <v>288</v>
      </c>
      <c r="N105" s="249" t="str">
        <f>IF(OR(M105="大",M106="大",M107="大",M108="大",M105="不明",M106="不明",M107="不明",M108="不明"),"大",IF(OR(M105="中",M106="中",M107="中",M108="中"),"中",IF(OR(M105="小",M106="小",M107="小",M108="小"),"小","無")))</f>
        <v>無</v>
      </c>
    </row>
    <row r="106" spans="1:14">
      <c r="A106" s="94"/>
      <c r="B106" s="95"/>
      <c r="C106" s="251"/>
      <c r="D106" s="266"/>
      <c r="E106" s="316"/>
      <c r="F106" s="251"/>
      <c r="G106" s="316"/>
      <c r="H106" s="251"/>
      <c r="I106" s="266"/>
      <c r="J106" s="382"/>
      <c r="K106" s="21" t="s">
        <v>99</v>
      </c>
      <c r="L106" s="21" t="s">
        <v>334</v>
      </c>
      <c r="M106" s="139" t="s">
        <v>288</v>
      </c>
      <c r="N106" s="249"/>
    </row>
    <row r="107" spans="1:14">
      <c r="A107" s="94"/>
      <c r="B107" s="95"/>
      <c r="C107" s="251"/>
      <c r="D107" s="266"/>
      <c r="E107" s="316"/>
      <c r="F107" s="251"/>
      <c r="G107" s="316"/>
      <c r="H107" s="251"/>
      <c r="I107" s="266"/>
      <c r="J107" s="382"/>
      <c r="K107" s="21" t="s">
        <v>111</v>
      </c>
      <c r="L107" s="21" t="s">
        <v>334</v>
      </c>
      <c r="M107" s="139" t="s">
        <v>288</v>
      </c>
      <c r="N107" s="249"/>
    </row>
    <row r="108" spans="1:14">
      <c r="A108" s="94"/>
      <c r="B108" s="95"/>
      <c r="C108" s="252"/>
      <c r="D108" s="267"/>
      <c r="E108" s="317"/>
      <c r="F108" s="252"/>
      <c r="G108" s="317"/>
      <c r="H108" s="252"/>
      <c r="I108" s="267"/>
      <c r="J108" s="383"/>
      <c r="K108" s="21" t="s">
        <v>101</v>
      </c>
      <c r="L108" s="21" t="s">
        <v>334</v>
      </c>
      <c r="M108" s="139" t="s">
        <v>288</v>
      </c>
      <c r="N108" s="249"/>
    </row>
    <row r="109" spans="1:14">
      <c r="A109" s="94"/>
      <c r="B109" s="95"/>
      <c r="C109" s="250"/>
      <c r="D109" s="265"/>
      <c r="E109" s="315"/>
      <c r="F109" s="250"/>
      <c r="G109" s="315"/>
      <c r="H109" s="250"/>
      <c r="I109" s="265"/>
      <c r="J109" s="311"/>
      <c r="K109" s="21" t="s">
        <v>203</v>
      </c>
      <c r="L109" s="22"/>
      <c r="M109" s="105"/>
      <c r="N109" s="249" t="str">
        <f>IF(OR(M109="大",M110="大",M111="大",M112="大",M109="不明",M110="不明",M111="不明",M112="不明"),"大",IF(OR(M109="中",M110="中",M111="中",M112="中"),"中",IF(OR(M109="小",M110="小",M111="小",M112="小"),"小","無")))</f>
        <v>無</v>
      </c>
    </row>
    <row r="110" spans="1:14">
      <c r="A110" s="94"/>
      <c r="B110" s="95"/>
      <c r="C110" s="251"/>
      <c r="D110" s="266"/>
      <c r="E110" s="316"/>
      <c r="F110" s="251"/>
      <c r="G110" s="316"/>
      <c r="H110" s="251"/>
      <c r="I110" s="266"/>
      <c r="J110" s="382"/>
      <c r="K110" s="21" t="s">
        <v>99</v>
      </c>
      <c r="L110" s="21"/>
      <c r="M110" s="105"/>
      <c r="N110" s="249"/>
    </row>
    <row r="111" spans="1:14">
      <c r="A111" s="94"/>
      <c r="B111" s="95"/>
      <c r="C111" s="251"/>
      <c r="D111" s="266"/>
      <c r="E111" s="316"/>
      <c r="F111" s="251"/>
      <c r="G111" s="316"/>
      <c r="H111" s="251"/>
      <c r="I111" s="266"/>
      <c r="J111" s="382"/>
      <c r="K111" s="21" t="s">
        <v>111</v>
      </c>
      <c r="L111" s="21"/>
      <c r="M111" s="105"/>
      <c r="N111" s="249"/>
    </row>
    <row r="112" spans="1:14">
      <c r="A112" s="94"/>
      <c r="B112" s="95"/>
      <c r="C112" s="252"/>
      <c r="D112" s="267"/>
      <c r="E112" s="317"/>
      <c r="F112" s="252"/>
      <c r="G112" s="317"/>
      <c r="H112" s="252"/>
      <c r="I112" s="267"/>
      <c r="J112" s="383"/>
      <c r="K112" s="21" t="s">
        <v>101</v>
      </c>
      <c r="L112" s="21"/>
      <c r="M112" s="105"/>
      <c r="N112" s="249"/>
    </row>
    <row r="113" spans="1:14">
      <c r="A113" s="94"/>
      <c r="B113" s="95"/>
      <c r="M113" s="18"/>
    </row>
    <row r="114" spans="1:14" ht="31.5">
      <c r="A114" s="94"/>
      <c r="B114" s="95"/>
      <c r="C114" s="19" t="s">
        <v>84</v>
      </c>
      <c r="D114" s="19" t="s">
        <v>85</v>
      </c>
      <c r="E114" s="19" t="s">
        <v>121</v>
      </c>
      <c r="F114" s="19" t="s">
        <v>87</v>
      </c>
      <c r="G114" s="19" t="s">
        <v>122</v>
      </c>
      <c r="H114" s="23" t="s">
        <v>277</v>
      </c>
      <c r="I114" s="19" t="s">
        <v>90</v>
      </c>
      <c r="J114" s="19" t="s">
        <v>161</v>
      </c>
      <c r="K114" s="379" t="s">
        <v>92</v>
      </c>
      <c r="L114" s="380"/>
      <c r="M114" s="20" t="s">
        <v>93</v>
      </c>
      <c r="N114" s="19" t="s">
        <v>94</v>
      </c>
    </row>
    <row r="115" spans="1:14">
      <c r="A115" s="94"/>
      <c r="B115" s="95"/>
      <c r="C115" s="293" t="s">
        <v>592</v>
      </c>
      <c r="D115" s="265" t="s">
        <v>206</v>
      </c>
      <c r="E115" s="265" t="s">
        <v>164</v>
      </c>
      <c r="F115" s="250" t="s">
        <v>602</v>
      </c>
      <c r="G115" s="315" t="s">
        <v>206</v>
      </c>
      <c r="H115" s="265" t="s">
        <v>612</v>
      </c>
      <c r="I115" s="265" t="s">
        <v>613</v>
      </c>
      <c r="J115" s="311" t="s">
        <v>614</v>
      </c>
      <c r="K115" s="21" t="s">
        <v>209</v>
      </c>
      <c r="L115" s="22"/>
      <c r="M115" s="105"/>
      <c r="N115" s="249" t="str">
        <f>IF(OR(M115="大",M116="大",M117="大",M118="大",M115="不明",M116="不明",M117="不明",M118="不明"),"大",IF(OR(M115="中",M116="中",M117="中",M118="中"),"中",IF(OR(M115="小",M116="小",M117="小",M118="小"),"小","無")))</f>
        <v>無</v>
      </c>
    </row>
    <row r="116" spans="1:14">
      <c r="A116" s="94"/>
      <c r="B116" s="95"/>
      <c r="C116" s="294"/>
      <c r="D116" s="266"/>
      <c r="E116" s="266"/>
      <c r="F116" s="251"/>
      <c r="G116" s="316"/>
      <c r="H116" s="266"/>
      <c r="I116" s="266"/>
      <c r="J116" s="382"/>
      <c r="K116" s="21" t="s">
        <v>99</v>
      </c>
      <c r="L116" s="21"/>
      <c r="M116" s="105"/>
      <c r="N116" s="249"/>
    </row>
    <row r="117" spans="1:14">
      <c r="A117" s="94"/>
      <c r="B117" s="95"/>
      <c r="C117" s="294"/>
      <c r="D117" s="266"/>
      <c r="E117" s="266"/>
      <c r="F117" s="251"/>
      <c r="G117" s="316"/>
      <c r="H117" s="266"/>
      <c r="I117" s="266"/>
      <c r="J117" s="382"/>
      <c r="K117" s="21" t="s">
        <v>111</v>
      </c>
      <c r="L117" s="21"/>
      <c r="M117" s="105"/>
      <c r="N117" s="249"/>
    </row>
    <row r="118" spans="1:14">
      <c r="A118" s="94"/>
      <c r="B118" s="95"/>
      <c r="C118" s="294"/>
      <c r="D118" s="266"/>
      <c r="E118" s="266"/>
      <c r="F118" s="251"/>
      <c r="G118" s="316"/>
      <c r="H118" s="266"/>
      <c r="I118" s="266"/>
      <c r="J118" s="382"/>
      <c r="K118" s="21" t="s">
        <v>210</v>
      </c>
      <c r="L118" s="21"/>
      <c r="M118" s="105"/>
      <c r="N118" s="249"/>
    </row>
    <row r="119" spans="1:14">
      <c r="A119" s="94"/>
      <c r="B119" s="95"/>
      <c r="C119" s="293" t="s">
        <v>592</v>
      </c>
      <c r="D119" s="265" t="s">
        <v>206</v>
      </c>
      <c r="E119" s="265" t="s">
        <v>164</v>
      </c>
      <c r="F119" s="250" t="s">
        <v>602</v>
      </c>
      <c r="G119" s="315" t="s">
        <v>206</v>
      </c>
      <c r="H119" s="250" t="s">
        <v>592</v>
      </c>
      <c r="I119" s="265" t="s">
        <v>211</v>
      </c>
      <c r="J119" s="311" t="s">
        <v>606</v>
      </c>
      <c r="K119" s="21" t="s">
        <v>209</v>
      </c>
      <c r="L119" s="22"/>
      <c r="M119" s="105"/>
      <c r="N119" s="249" t="str">
        <f>IF(OR(M119="大",M120="大",M121="大",M122="大",M119="不明",M120="不明",M121="不明",M122="不明"),"大",IF(OR(M119="中",M120="中",M121="中",M122="中"),"中",IF(OR(M119="小",M120="小",M121="小",M122="小"),"小","無")))</f>
        <v>無</v>
      </c>
    </row>
    <row r="120" spans="1:14">
      <c r="A120" s="94"/>
      <c r="B120" s="95"/>
      <c r="C120" s="294"/>
      <c r="D120" s="266"/>
      <c r="E120" s="266"/>
      <c r="F120" s="251"/>
      <c r="G120" s="316"/>
      <c r="H120" s="251"/>
      <c r="I120" s="266"/>
      <c r="J120" s="382"/>
      <c r="K120" s="21" t="s">
        <v>99</v>
      </c>
      <c r="L120" s="21"/>
      <c r="M120" s="105"/>
      <c r="N120" s="249"/>
    </row>
    <row r="121" spans="1:14">
      <c r="A121" s="94"/>
      <c r="B121" s="95"/>
      <c r="C121" s="294"/>
      <c r="D121" s="266"/>
      <c r="E121" s="266"/>
      <c r="F121" s="251"/>
      <c r="G121" s="316"/>
      <c r="H121" s="251"/>
      <c r="I121" s="266"/>
      <c r="J121" s="382"/>
      <c r="K121" s="21" t="s">
        <v>111</v>
      </c>
      <c r="L121" s="21"/>
      <c r="M121" s="105"/>
      <c r="N121" s="249"/>
    </row>
    <row r="122" spans="1:14">
      <c r="A122" s="94"/>
      <c r="B122" s="95"/>
      <c r="C122" s="294"/>
      <c r="D122" s="267"/>
      <c r="E122" s="267"/>
      <c r="F122" s="251"/>
      <c r="G122" s="317"/>
      <c r="H122" s="252"/>
      <c r="I122" s="267"/>
      <c r="J122" s="382"/>
      <c r="K122" s="21" t="s">
        <v>210</v>
      </c>
      <c r="L122" s="21"/>
      <c r="M122" s="105"/>
      <c r="N122" s="249"/>
    </row>
    <row r="123" spans="1:14">
      <c r="A123" s="94"/>
      <c r="B123" s="95"/>
      <c r="C123" s="293" t="s">
        <v>598</v>
      </c>
      <c r="D123" s="265" t="s">
        <v>206</v>
      </c>
      <c r="E123" s="265" t="s">
        <v>164</v>
      </c>
      <c r="F123" s="250" t="s">
        <v>602</v>
      </c>
      <c r="G123" s="315" t="s">
        <v>206</v>
      </c>
      <c r="H123" s="265" t="s">
        <v>615</v>
      </c>
      <c r="I123" s="265" t="s">
        <v>208</v>
      </c>
      <c r="J123" s="311" t="s">
        <v>614</v>
      </c>
      <c r="K123" s="21" t="s">
        <v>209</v>
      </c>
      <c r="L123" s="22"/>
      <c r="M123" s="105"/>
      <c r="N123" s="249" t="str">
        <f>IF(OR(M123="大",M124="大",M125="大",M126="大",M123="不明",M124="不明",M125="不明",M126="不明"),"大",IF(OR(M123="中",M124="中",M125="中",M126="中"),"中",IF(OR(M123="小",M124="小",M125="小",M126="小"),"小","無")))</f>
        <v>無</v>
      </c>
    </row>
    <row r="124" spans="1:14">
      <c r="A124" s="94"/>
      <c r="B124" s="95"/>
      <c r="C124" s="294"/>
      <c r="D124" s="266"/>
      <c r="E124" s="266"/>
      <c r="F124" s="251"/>
      <c r="G124" s="316"/>
      <c r="H124" s="266"/>
      <c r="I124" s="266"/>
      <c r="J124" s="382"/>
      <c r="K124" s="21" t="s">
        <v>99</v>
      </c>
      <c r="L124" s="21"/>
      <c r="M124" s="105"/>
      <c r="N124" s="249"/>
    </row>
    <row r="125" spans="1:14">
      <c r="A125" s="94"/>
      <c r="B125" s="95"/>
      <c r="C125" s="294"/>
      <c r="D125" s="266"/>
      <c r="E125" s="266"/>
      <c r="F125" s="251"/>
      <c r="G125" s="316"/>
      <c r="H125" s="266"/>
      <c r="I125" s="266"/>
      <c r="J125" s="382"/>
      <c r="K125" s="21" t="s">
        <v>111</v>
      </c>
      <c r="L125" s="21"/>
      <c r="M125" s="105"/>
      <c r="N125" s="249"/>
    </row>
    <row r="126" spans="1:14">
      <c r="A126" s="94"/>
      <c r="B126" s="95"/>
      <c r="C126" s="295"/>
      <c r="D126" s="266"/>
      <c r="E126" s="267"/>
      <c r="F126" s="251"/>
      <c r="G126" s="317"/>
      <c r="H126" s="266"/>
      <c r="I126" s="266"/>
      <c r="J126" s="382"/>
      <c r="K126" s="21" t="s">
        <v>210</v>
      </c>
      <c r="L126" s="21"/>
      <c r="M126" s="105"/>
      <c r="N126" s="249"/>
    </row>
    <row r="127" spans="1:14">
      <c r="A127" s="94"/>
      <c r="B127" s="95"/>
      <c r="C127" s="293" t="s">
        <v>598</v>
      </c>
      <c r="D127" s="265" t="s">
        <v>206</v>
      </c>
      <c r="E127" s="265" t="s">
        <v>164</v>
      </c>
      <c r="F127" s="250" t="s">
        <v>602</v>
      </c>
      <c r="G127" s="315" t="s">
        <v>206</v>
      </c>
      <c r="H127" s="250" t="s">
        <v>592</v>
      </c>
      <c r="I127" s="265" t="s">
        <v>211</v>
      </c>
      <c r="J127" s="311" t="s">
        <v>616</v>
      </c>
      <c r="K127" s="21" t="s">
        <v>209</v>
      </c>
      <c r="L127" s="22" t="s">
        <v>334</v>
      </c>
      <c r="M127" s="105" t="s">
        <v>288</v>
      </c>
      <c r="N127" s="249" t="str">
        <f>IF(OR(M127="大",M128="大",M129="大",M130="大",M127="不明",M128="不明",M129="不明",M130="不明"),"大",IF(OR(M127="中",M128="中",M129="中",M130="中"),"中",IF(OR(M127="小",M128="小",M129="小",M130="小"),"小","無")))</f>
        <v>中</v>
      </c>
    </row>
    <row r="128" spans="1:14">
      <c r="A128" s="94"/>
      <c r="B128" s="95"/>
      <c r="C128" s="294"/>
      <c r="D128" s="266"/>
      <c r="E128" s="266"/>
      <c r="F128" s="251"/>
      <c r="G128" s="316"/>
      <c r="H128" s="251"/>
      <c r="I128" s="266"/>
      <c r="J128" s="382"/>
      <c r="K128" s="21" t="s">
        <v>99</v>
      </c>
      <c r="L128" s="21" t="s">
        <v>334</v>
      </c>
      <c r="M128" s="105" t="s">
        <v>288</v>
      </c>
      <c r="N128" s="249"/>
    </row>
    <row r="129" spans="1:14">
      <c r="A129" s="94"/>
      <c r="B129" s="95"/>
      <c r="C129" s="294"/>
      <c r="D129" s="266"/>
      <c r="E129" s="266"/>
      <c r="F129" s="251"/>
      <c r="G129" s="316"/>
      <c r="H129" s="251"/>
      <c r="I129" s="266"/>
      <c r="J129" s="382"/>
      <c r="K129" s="21" t="s">
        <v>111</v>
      </c>
      <c r="L129" s="21" t="s">
        <v>617</v>
      </c>
      <c r="M129" s="105" t="s">
        <v>291</v>
      </c>
      <c r="N129" s="249"/>
    </row>
    <row r="130" spans="1:14">
      <c r="A130" s="94"/>
      <c r="B130" s="95"/>
      <c r="C130" s="295"/>
      <c r="D130" s="266"/>
      <c r="E130" s="267"/>
      <c r="F130" s="251"/>
      <c r="G130" s="316"/>
      <c r="H130" s="252"/>
      <c r="I130" s="267"/>
      <c r="J130" s="382"/>
      <c r="K130" s="21" t="s">
        <v>210</v>
      </c>
      <c r="L130" s="21" t="s">
        <v>334</v>
      </c>
      <c r="M130" s="105" t="s">
        <v>288</v>
      </c>
      <c r="N130" s="249"/>
    </row>
    <row r="131" spans="1:14">
      <c r="A131" s="94"/>
      <c r="B131" s="95"/>
      <c r="C131" s="290" t="s">
        <v>596</v>
      </c>
      <c r="D131" s="265" t="s">
        <v>206</v>
      </c>
      <c r="E131" s="265" t="s">
        <v>164</v>
      </c>
      <c r="F131" s="250" t="s">
        <v>602</v>
      </c>
      <c r="G131" s="315" t="s">
        <v>206</v>
      </c>
      <c r="H131" s="265" t="s">
        <v>612</v>
      </c>
      <c r="I131" s="265" t="s">
        <v>212</v>
      </c>
      <c r="J131" s="311" t="s">
        <v>606</v>
      </c>
      <c r="K131" s="21" t="s">
        <v>209</v>
      </c>
      <c r="L131" s="22"/>
      <c r="M131" s="105"/>
      <c r="N131" s="249" t="str">
        <f>IF(OR(M131="大",M132="大",M133="大",M134="大",M131="不明",M132="不明",M133="不明",M134="不明"),"大",IF(OR(M131="中",M132="中",M133="中",M134="中"),"中",IF(OR(M131="小",M132="小",M133="小",M134="小"),"小","無")))</f>
        <v>無</v>
      </c>
    </row>
    <row r="132" spans="1:14">
      <c r="A132" s="94"/>
      <c r="B132" s="95"/>
      <c r="C132" s="291"/>
      <c r="D132" s="266"/>
      <c r="E132" s="266"/>
      <c r="F132" s="251"/>
      <c r="G132" s="316"/>
      <c r="H132" s="266"/>
      <c r="I132" s="266"/>
      <c r="J132" s="382"/>
      <c r="K132" s="21" t="s">
        <v>99</v>
      </c>
      <c r="L132" s="21"/>
      <c r="M132" s="105"/>
      <c r="N132" s="249"/>
    </row>
    <row r="133" spans="1:14">
      <c r="A133" s="94"/>
      <c r="B133" s="95"/>
      <c r="C133" s="291"/>
      <c r="D133" s="266"/>
      <c r="E133" s="266"/>
      <c r="F133" s="251"/>
      <c r="G133" s="316"/>
      <c r="H133" s="266"/>
      <c r="I133" s="266"/>
      <c r="J133" s="382"/>
      <c r="K133" s="21" t="s">
        <v>111</v>
      </c>
      <c r="L133" s="21"/>
      <c r="M133" s="105"/>
      <c r="N133" s="249"/>
    </row>
    <row r="134" spans="1:14">
      <c r="A134" s="94"/>
      <c r="B134" s="95"/>
      <c r="C134" s="292"/>
      <c r="D134" s="267"/>
      <c r="E134" s="267"/>
      <c r="F134" s="251"/>
      <c r="G134" s="317"/>
      <c r="H134" s="267"/>
      <c r="I134" s="267"/>
      <c r="J134" s="382"/>
      <c r="K134" s="21" t="s">
        <v>210</v>
      </c>
      <c r="L134" s="21"/>
      <c r="M134" s="105"/>
      <c r="N134" s="249"/>
    </row>
    <row r="135" spans="1:14">
      <c r="A135" s="94"/>
      <c r="B135" s="95"/>
      <c r="C135" s="290" t="s">
        <v>596</v>
      </c>
      <c r="D135" s="265" t="s">
        <v>206</v>
      </c>
      <c r="E135" s="265" t="s">
        <v>164</v>
      </c>
      <c r="F135" s="250" t="s">
        <v>602</v>
      </c>
      <c r="G135" s="315" t="s">
        <v>206</v>
      </c>
      <c r="H135" s="250" t="s">
        <v>592</v>
      </c>
      <c r="I135" s="265" t="s">
        <v>211</v>
      </c>
      <c r="J135" s="311" t="s">
        <v>616</v>
      </c>
      <c r="K135" s="21" t="s">
        <v>209</v>
      </c>
      <c r="L135" s="22" t="s">
        <v>334</v>
      </c>
      <c r="M135" s="105" t="s">
        <v>288</v>
      </c>
      <c r="N135" s="249" t="str">
        <f>IF(OR(M135="大",M136="大",M137="大",M138="大",M135="不明",M136="不明",M137="不明",M138="不明"),"大",IF(OR(M135="中",M136="中",M137="中",M138="中"),"中",IF(OR(M135="小",M136="小",M137="小",M138="小"),"小","無")))</f>
        <v>中</v>
      </c>
    </row>
    <row r="136" spans="1:14">
      <c r="A136" s="94"/>
      <c r="B136" s="95"/>
      <c r="C136" s="291"/>
      <c r="D136" s="266"/>
      <c r="E136" s="266"/>
      <c r="F136" s="251"/>
      <c r="G136" s="316"/>
      <c r="H136" s="251"/>
      <c r="I136" s="266"/>
      <c r="J136" s="382"/>
      <c r="K136" s="21" t="s">
        <v>99</v>
      </c>
      <c r="L136" s="21" t="s">
        <v>334</v>
      </c>
      <c r="M136" s="105" t="s">
        <v>288</v>
      </c>
      <c r="N136" s="249"/>
    </row>
    <row r="137" spans="1:14">
      <c r="A137" s="94"/>
      <c r="B137" s="95"/>
      <c r="C137" s="291"/>
      <c r="D137" s="266"/>
      <c r="E137" s="266"/>
      <c r="F137" s="251"/>
      <c r="G137" s="316"/>
      <c r="H137" s="251"/>
      <c r="I137" s="266"/>
      <c r="J137" s="382"/>
      <c r="K137" s="21" t="s">
        <v>111</v>
      </c>
      <c r="L137" s="21" t="s">
        <v>617</v>
      </c>
      <c r="M137" s="105" t="s">
        <v>291</v>
      </c>
      <c r="N137" s="249"/>
    </row>
    <row r="138" spans="1:14">
      <c r="A138" s="94"/>
      <c r="B138" s="95"/>
      <c r="C138" s="292"/>
      <c r="D138" s="267"/>
      <c r="E138" s="267"/>
      <c r="F138" s="251"/>
      <c r="G138" s="317"/>
      <c r="H138" s="252"/>
      <c r="I138" s="267"/>
      <c r="J138" s="382"/>
      <c r="K138" s="21" t="s">
        <v>210</v>
      </c>
      <c r="L138" s="21" t="s">
        <v>334</v>
      </c>
      <c r="M138" s="105" t="s">
        <v>288</v>
      </c>
      <c r="N138" s="249"/>
    </row>
    <row r="139" spans="1:14">
      <c r="A139" s="94"/>
      <c r="B139" s="95"/>
      <c r="C139" s="293" t="s">
        <v>592</v>
      </c>
      <c r="D139" s="265" t="s">
        <v>206</v>
      </c>
      <c r="E139" s="265" t="s">
        <v>164</v>
      </c>
      <c r="F139" s="250" t="s">
        <v>602</v>
      </c>
      <c r="G139" s="315" t="s">
        <v>206</v>
      </c>
      <c r="H139" s="250" t="s">
        <v>527</v>
      </c>
      <c r="I139" s="265" t="s">
        <v>212</v>
      </c>
      <c r="J139" s="311" t="s">
        <v>618</v>
      </c>
      <c r="K139" s="21" t="s">
        <v>209</v>
      </c>
      <c r="L139" s="22" t="s">
        <v>334</v>
      </c>
      <c r="M139" s="105" t="s">
        <v>288</v>
      </c>
      <c r="N139" s="249" t="str">
        <f>IF(OR(M139="大",M140="大",M141="大",M142="大",M139="不明",M140="不明",M141="不明",M142="不明"),"大",IF(OR(M139="中",M140="中",M141="中",M142="中"),"中",IF(OR(M139="小",M140="小",M141="小",M142="小"),"小","無")))</f>
        <v>中</v>
      </c>
    </row>
    <row r="140" spans="1:14" ht="31.5">
      <c r="A140" s="94"/>
      <c r="B140" s="95"/>
      <c r="C140" s="294"/>
      <c r="D140" s="266"/>
      <c r="E140" s="266"/>
      <c r="F140" s="251"/>
      <c r="G140" s="316"/>
      <c r="H140" s="251"/>
      <c r="I140" s="266"/>
      <c r="J140" s="382"/>
      <c r="K140" s="21" t="s">
        <v>99</v>
      </c>
      <c r="L140" s="21" t="s">
        <v>887</v>
      </c>
      <c r="M140" s="105" t="s">
        <v>291</v>
      </c>
      <c r="N140" s="249"/>
    </row>
    <row r="141" spans="1:14">
      <c r="A141" s="94"/>
      <c r="B141" s="95"/>
      <c r="C141" s="294"/>
      <c r="D141" s="266"/>
      <c r="E141" s="266"/>
      <c r="F141" s="251"/>
      <c r="G141" s="316"/>
      <c r="H141" s="251"/>
      <c r="I141" s="266"/>
      <c r="J141" s="382"/>
      <c r="K141" s="21" t="s">
        <v>111</v>
      </c>
      <c r="L141" s="21" t="s">
        <v>334</v>
      </c>
      <c r="M141" s="105" t="s">
        <v>288</v>
      </c>
      <c r="N141" s="249"/>
    </row>
    <row r="142" spans="1:14">
      <c r="A142" s="94"/>
      <c r="B142" s="95"/>
      <c r="C142" s="294"/>
      <c r="D142" s="267"/>
      <c r="E142" s="267"/>
      <c r="F142" s="251"/>
      <c r="G142" s="317"/>
      <c r="H142" s="252"/>
      <c r="I142" s="267"/>
      <c r="J142" s="383"/>
      <c r="K142" s="21" t="s">
        <v>210</v>
      </c>
      <c r="L142" s="21" t="s">
        <v>334</v>
      </c>
      <c r="M142" s="105" t="s">
        <v>288</v>
      </c>
      <c r="N142" s="249"/>
    </row>
    <row r="143" spans="1:14">
      <c r="A143" s="94"/>
      <c r="B143" s="95"/>
      <c r="C143" s="293" t="s">
        <v>592</v>
      </c>
      <c r="D143" s="265" t="s">
        <v>206</v>
      </c>
      <c r="E143" s="265" t="s">
        <v>164</v>
      </c>
      <c r="F143" s="250" t="s">
        <v>602</v>
      </c>
      <c r="G143" s="315" t="s">
        <v>206</v>
      </c>
      <c r="H143" s="250" t="s">
        <v>524</v>
      </c>
      <c r="I143" s="265" t="s">
        <v>212</v>
      </c>
      <c r="J143" s="311" t="s">
        <v>618</v>
      </c>
      <c r="K143" s="21" t="s">
        <v>209</v>
      </c>
      <c r="L143" s="22" t="s">
        <v>334</v>
      </c>
      <c r="M143" s="105" t="s">
        <v>288</v>
      </c>
      <c r="N143" s="249" t="str">
        <f>IF(OR(M143="大",M144="大",M145="大",M146="大",M143="不明",M144="不明",M145="不明",M146="不明"),"大",IF(OR(M143="中",M144="中",M145="中",M146="中"),"中",IF(OR(M143="小",M144="小",M145="小",M146="小"),"小","無")))</f>
        <v>中</v>
      </c>
    </row>
    <row r="144" spans="1:14" ht="31.5">
      <c r="A144" s="94"/>
      <c r="B144" s="95"/>
      <c r="C144" s="294"/>
      <c r="D144" s="266"/>
      <c r="E144" s="266"/>
      <c r="F144" s="251"/>
      <c r="G144" s="316"/>
      <c r="H144" s="251"/>
      <c r="I144" s="266"/>
      <c r="J144" s="382"/>
      <c r="K144" s="21" t="s">
        <v>99</v>
      </c>
      <c r="L144" s="21" t="s">
        <v>887</v>
      </c>
      <c r="M144" s="105" t="s">
        <v>291</v>
      </c>
      <c r="N144" s="249"/>
    </row>
    <row r="145" spans="1:14">
      <c r="A145" s="94"/>
      <c r="B145" s="95"/>
      <c r="C145" s="294"/>
      <c r="D145" s="266"/>
      <c r="E145" s="266"/>
      <c r="F145" s="251"/>
      <c r="G145" s="316"/>
      <c r="H145" s="251"/>
      <c r="I145" s="266"/>
      <c r="J145" s="382"/>
      <c r="K145" s="21" t="s">
        <v>111</v>
      </c>
      <c r="L145" s="21" t="s">
        <v>334</v>
      </c>
      <c r="M145" s="105" t="s">
        <v>288</v>
      </c>
      <c r="N145" s="249"/>
    </row>
    <row r="146" spans="1:14">
      <c r="A146" s="94"/>
      <c r="B146" s="95"/>
      <c r="C146" s="295"/>
      <c r="D146" s="267"/>
      <c r="E146" s="267"/>
      <c r="F146" s="252"/>
      <c r="G146" s="317"/>
      <c r="H146" s="252"/>
      <c r="I146" s="267"/>
      <c r="J146" s="383"/>
      <c r="K146" s="21" t="s">
        <v>210</v>
      </c>
      <c r="L146" s="21" t="s">
        <v>334</v>
      </c>
      <c r="M146" s="105" t="s">
        <v>288</v>
      </c>
      <c r="N146" s="249"/>
    </row>
    <row r="147" spans="1:14">
      <c r="A147" s="94"/>
    </row>
    <row r="148" spans="1:14">
      <c r="A148" s="94"/>
      <c r="M148" s="115" t="s">
        <v>102</v>
      </c>
      <c r="N148" s="106" t="str">
        <f>IF(OR(N77="大",N81="大",N85="大",N89="大",N93="大",N97="大",N101="大",N105="大",N109="大",N115="大",N119="大",N123="大",N127="大",N131="大",N135="大",N139="大",N143="大"),"大",IF(OR(N77="中",N81="中",N85="中",N89="中",N93="中",N97="中",N101="中",N105="中",N109="中",N115="中",N119="中",N123="中",N127="中",N131="中",N135="中",N139="中",N143="中"),"中",IF(OR(N77="小",N81="小",N85="小",N89="小",N93="小",N97="小",N101="小",N105="小",N109="小",N115="小",N119="小",N123="小",N127="小",N131="小",N135="小",N139="小",N143="小"),"小","無")))</f>
        <v>中</v>
      </c>
    </row>
    <row r="149" spans="1:14">
      <c r="A149" s="94"/>
      <c r="B149" s="42"/>
      <c r="C149" s="54" t="s">
        <v>619</v>
      </c>
    </row>
    <row r="150" spans="1:14">
      <c r="A150" s="94"/>
      <c r="B150" s="54"/>
    </row>
    <row r="151" spans="1:14" ht="31.5">
      <c r="A151" s="94"/>
      <c r="B151" s="95"/>
      <c r="C151" s="19" t="s">
        <v>84</v>
      </c>
      <c r="D151" s="19" t="s">
        <v>85</v>
      </c>
      <c r="E151" s="19" t="s">
        <v>121</v>
      </c>
      <c r="F151" s="19" t="s">
        <v>87</v>
      </c>
      <c r="G151" s="19" t="s">
        <v>122</v>
      </c>
      <c r="H151" s="23" t="s">
        <v>277</v>
      </c>
      <c r="I151" s="19" t="s">
        <v>90</v>
      </c>
      <c r="J151" s="61" t="s">
        <v>161</v>
      </c>
      <c r="K151" s="379" t="s">
        <v>92</v>
      </c>
      <c r="L151" s="380"/>
      <c r="M151" s="20" t="s">
        <v>93</v>
      </c>
      <c r="N151" s="19" t="s">
        <v>94</v>
      </c>
    </row>
    <row r="152" spans="1:14">
      <c r="A152" s="94"/>
      <c r="B152" s="95"/>
      <c r="C152" s="293" t="s">
        <v>592</v>
      </c>
      <c r="D152" s="265" t="s">
        <v>215</v>
      </c>
      <c r="E152" s="315" t="s">
        <v>164</v>
      </c>
      <c r="F152" s="250" t="s">
        <v>602</v>
      </c>
      <c r="G152" s="265" t="s">
        <v>215</v>
      </c>
      <c r="H152" s="250" t="s">
        <v>520</v>
      </c>
      <c r="I152" s="265" t="s">
        <v>216</v>
      </c>
      <c r="J152" s="376"/>
      <c r="K152" s="21" t="s">
        <v>217</v>
      </c>
      <c r="L152" s="22" t="s">
        <v>334</v>
      </c>
      <c r="M152" s="105" t="s">
        <v>288</v>
      </c>
      <c r="N152" s="249" t="str">
        <f>IF(OR(M152="大",M153="大",M154="大",M155="大",M152="不明",M153="不明",M154="不明",M155="不明"),"大",IF(OR(M152="中",M153="中",M154="中",M155="中"),"中",IF(OR(M152="小",M153="小",M154="小",M155="小"),"小","無")))</f>
        <v>小</v>
      </c>
    </row>
    <row r="153" spans="1:14">
      <c r="A153" s="94"/>
      <c r="B153" s="95"/>
      <c r="C153" s="294"/>
      <c r="D153" s="266"/>
      <c r="E153" s="316"/>
      <c r="F153" s="251"/>
      <c r="G153" s="266"/>
      <c r="H153" s="251"/>
      <c r="I153" s="266"/>
      <c r="J153" s="377"/>
      <c r="K153" s="21" t="s">
        <v>99</v>
      </c>
      <c r="L153" s="21" t="s">
        <v>889</v>
      </c>
      <c r="M153" s="105" t="s">
        <v>314</v>
      </c>
      <c r="N153" s="249"/>
    </row>
    <row r="154" spans="1:14">
      <c r="A154" s="94"/>
      <c r="B154" s="95"/>
      <c r="C154" s="294"/>
      <c r="D154" s="266"/>
      <c r="E154" s="316"/>
      <c r="F154" s="251"/>
      <c r="G154" s="266"/>
      <c r="H154" s="251"/>
      <c r="I154" s="266"/>
      <c r="J154" s="377"/>
      <c r="K154" s="21" t="s">
        <v>191</v>
      </c>
      <c r="L154" s="21" t="s">
        <v>334</v>
      </c>
      <c r="M154" s="105" t="s">
        <v>288</v>
      </c>
      <c r="N154" s="249"/>
    </row>
    <row r="155" spans="1:14">
      <c r="A155" s="94"/>
      <c r="B155" s="95"/>
      <c r="C155" s="294"/>
      <c r="D155" s="266"/>
      <c r="E155" s="316"/>
      <c r="F155" s="251"/>
      <c r="G155" s="266"/>
      <c r="H155" s="251"/>
      <c r="I155" s="266"/>
      <c r="J155" s="378"/>
      <c r="K155" s="21" t="s">
        <v>210</v>
      </c>
      <c r="L155" s="21" t="s">
        <v>334</v>
      </c>
      <c r="M155" s="105" t="s">
        <v>288</v>
      </c>
      <c r="N155" s="249"/>
    </row>
    <row r="156" spans="1:14">
      <c r="A156" s="94"/>
      <c r="B156" s="95"/>
      <c r="C156" s="293" t="s">
        <v>598</v>
      </c>
      <c r="D156" s="265" t="s">
        <v>215</v>
      </c>
      <c r="E156" s="315" t="s">
        <v>164</v>
      </c>
      <c r="F156" s="250" t="s">
        <v>602</v>
      </c>
      <c r="G156" s="265" t="s">
        <v>215</v>
      </c>
      <c r="H156" s="250" t="s">
        <v>524</v>
      </c>
      <c r="I156" s="265" t="s">
        <v>216</v>
      </c>
      <c r="J156" s="376"/>
      <c r="K156" s="21" t="s">
        <v>217</v>
      </c>
      <c r="L156" s="22" t="s">
        <v>334</v>
      </c>
      <c r="M156" s="105" t="s">
        <v>288</v>
      </c>
      <c r="N156" s="249" t="str">
        <f>IF(OR(M156="大",M157="大",M158="大",M159="大",M156="不明",M157="不明",M158="不明",M159="不明"),"大",IF(OR(M156="中",M157="中",M158="中",M159="中"),"中",IF(OR(M156="小",M157="小",M158="小",M159="小"),"小","無")))</f>
        <v>中</v>
      </c>
    </row>
    <row r="157" spans="1:14">
      <c r="A157" s="94"/>
      <c r="B157" s="95"/>
      <c r="C157" s="294"/>
      <c r="D157" s="266"/>
      <c r="E157" s="316"/>
      <c r="F157" s="251"/>
      <c r="G157" s="266"/>
      <c r="H157" s="251"/>
      <c r="I157" s="266"/>
      <c r="J157" s="377"/>
      <c r="K157" s="21" t="s">
        <v>99</v>
      </c>
      <c r="L157" s="21" t="s">
        <v>888</v>
      </c>
      <c r="M157" s="105" t="s">
        <v>291</v>
      </c>
      <c r="N157" s="249"/>
    </row>
    <row r="158" spans="1:14">
      <c r="A158" s="94"/>
      <c r="B158" s="95"/>
      <c r="C158" s="294"/>
      <c r="D158" s="266"/>
      <c r="E158" s="316"/>
      <c r="F158" s="251"/>
      <c r="G158" s="266"/>
      <c r="H158" s="251"/>
      <c r="I158" s="266"/>
      <c r="J158" s="377"/>
      <c r="K158" s="21" t="s">
        <v>191</v>
      </c>
      <c r="L158" s="21" t="s">
        <v>334</v>
      </c>
      <c r="M158" s="105" t="s">
        <v>288</v>
      </c>
      <c r="N158" s="249"/>
    </row>
    <row r="159" spans="1:14">
      <c r="A159" s="94"/>
      <c r="B159" s="95"/>
      <c r="C159" s="294"/>
      <c r="D159" s="266"/>
      <c r="E159" s="316"/>
      <c r="F159" s="251"/>
      <c r="G159" s="266"/>
      <c r="H159" s="251"/>
      <c r="I159" s="266"/>
      <c r="J159" s="378"/>
      <c r="K159" s="21" t="s">
        <v>210</v>
      </c>
      <c r="L159" s="21" t="s">
        <v>334</v>
      </c>
      <c r="M159" s="105" t="s">
        <v>288</v>
      </c>
      <c r="N159" s="249"/>
    </row>
    <row r="160" spans="1:14">
      <c r="A160" s="94"/>
      <c r="B160" s="95"/>
      <c r="C160" s="293" t="s">
        <v>592</v>
      </c>
      <c r="D160" s="265" t="s">
        <v>215</v>
      </c>
      <c r="E160" s="315" t="s">
        <v>164</v>
      </c>
      <c r="F160" s="250" t="s">
        <v>602</v>
      </c>
      <c r="G160" s="265" t="s">
        <v>215</v>
      </c>
      <c r="H160" s="250" t="s">
        <v>596</v>
      </c>
      <c r="I160" s="265" t="s">
        <v>216</v>
      </c>
      <c r="J160" s="376"/>
      <c r="K160" s="21" t="s">
        <v>217</v>
      </c>
      <c r="L160" s="22" t="s">
        <v>334</v>
      </c>
      <c r="M160" s="105" t="s">
        <v>288</v>
      </c>
      <c r="N160" s="249" t="str">
        <f>IF(OR(M160="大",M161="大",M162="大",M163="大",M160="不明",M161="不明",M162="不明",M163="不明"),"大",IF(OR(M160="中",M161="中",M162="中",M163="中"),"中",IF(OR(M160="小",M161="小",M162="小",M163="小"),"小","無")))</f>
        <v>中</v>
      </c>
    </row>
    <row r="161" spans="1:14">
      <c r="A161" s="94"/>
      <c r="B161" s="95"/>
      <c r="C161" s="294"/>
      <c r="D161" s="266"/>
      <c r="E161" s="316"/>
      <c r="F161" s="251"/>
      <c r="G161" s="266"/>
      <c r="H161" s="251"/>
      <c r="I161" s="266"/>
      <c r="J161" s="377"/>
      <c r="K161" s="21" t="s">
        <v>99</v>
      </c>
      <c r="L161" s="21" t="s">
        <v>888</v>
      </c>
      <c r="M161" s="105" t="s">
        <v>291</v>
      </c>
      <c r="N161" s="249"/>
    </row>
    <row r="162" spans="1:14">
      <c r="A162" s="94"/>
      <c r="B162" s="95"/>
      <c r="C162" s="294"/>
      <c r="D162" s="266"/>
      <c r="E162" s="316"/>
      <c r="F162" s="251"/>
      <c r="G162" s="266"/>
      <c r="H162" s="251"/>
      <c r="I162" s="266"/>
      <c r="J162" s="377"/>
      <c r="K162" s="21" t="s">
        <v>191</v>
      </c>
      <c r="L162" s="21" t="s">
        <v>334</v>
      </c>
      <c r="M162" s="105" t="s">
        <v>288</v>
      </c>
      <c r="N162" s="249"/>
    </row>
    <row r="163" spans="1:14">
      <c r="A163" s="94"/>
      <c r="B163" s="95"/>
      <c r="C163" s="294"/>
      <c r="D163" s="266"/>
      <c r="E163" s="316"/>
      <c r="F163" s="251"/>
      <c r="G163" s="266"/>
      <c r="H163" s="251"/>
      <c r="I163" s="266"/>
      <c r="J163" s="378"/>
      <c r="K163" s="21" t="s">
        <v>210</v>
      </c>
      <c r="L163" s="21" t="s">
        <v>334</v>
      </c>
      <c r="M163" s="105" t="s">
        <v>288</v>
      </c>
      <c r="N163" s="249"/>
    </row>
    <row r="164" spans="1:14">
      <c r="A164" s="94"/>
      <c r="B164" s="95"/>
      <c r="C164" s="293" t="s">
        <v>598</v>
      </c>
      <c r="D164" s="265" t="s">
        <v>215</v>
      </c>
      <c r="E164" s="315" t="s">
        <v>164</v>
      </c>
      <c r="F164" s="250" t="s">
        <v>602</v>
      </c>
      <c r="G164" s="265" t="s">
        <v>215</v>
      </c>
      <c r="H164" s="250" t="s">
        <v>596</v>
      </c>
      <c r="I164" s="265" t="s">
        <v>216</v>
      </c>
      <c r="J164" s="376"/>
      <c r="K164" s="21" t="s">
        <v>217</v>
      </c>
      <c r="L164" s="22" t="s">
        <v>334</v>
      </c>
      <c r="M164" s="105" t="s">
        <v>288</v>
      </c>
      <c r="N164" s="249" t="str">
        <f>IF(OR(M164="大",M165="大",M166="大",M167="大",M164="不明",M165="不明",M166="不明",M167="不明"),"大",IF(OR(M164="中",M165="中",M166="中",M167="中"),"中",IF(OR(M164="小",M165="小",M166="小",M167="小"),"小","無")))</f>
        <v>中</v>
      </c>
    </row>
    <row r="165" spans="1:14">
      <c r="A165" s="94"/>
      <c r="B165" s="95"/>
      <c r="C165" s="294"/>
      <c r="D165" s="266"/>
      <c r="E165" s="316"/>
      <c r="F165" s="251"/>
      <c r="G165" s="266"/>
      <c r="H165" s="251"/>
      <c r="I165" s="266"/>
      <c r="J165" s="377"/>
      <c r="K165" s="21" t="s">
        <v>99</v>
      </c>
      <c r="L165" s="21" t="s">
        <v>888</v>
      </c>
      <c r="M165" s="105" t="s">
        <v>291</v>
      </c>
      <c r="N165" s="249"/>
    </row>
    <row r="166" spans="1:14">
      <c r="A166" s="94"/>
      <c r="B166" s="95"/>
      <c r="C166" s="294"/>
      <c r="D166" s="266"/>
      <c r="E166" s="316"/>
      <c r="F166" s="251"/>
      <c r="G166" s="266"/>
      <c r="H166" s="251"/>
      <c r="I166" s="266"/>
      <c r="J166" s="377"/>
      <c r="K166" s="21" t="s">
        <v>191</v>
      </c>
      <c r="L166" s="21" t="s">
        <v>334</v>
      </c>
      <c r="M166" s="105" t="s">
        <v>288</v>
      </c>
      <c r="N166" s="249"/>
    </row>
    <row r="167" spans="1:14">
      <c r="A167" s="94"/>
      <c r="B167" s="95"/>
      <c r="C167" s="294"/>
      <c r="D167" s="266"/>
      <c r="E167" s="316"/>
      <c r="F167" s="251"/>
      <c r="G167" s="266"/>
      <c r="H167" s="251"/>
      <c r="I167" s="266"/>
      <c r="J167" s="378"/>
      <c r="K167" s="21" t="s">
        <v>210</v>
      </c>
      <c r="L167" s="21" t="s">
        <v>334</v>
      </c>
      <c r="M167" s="105" t="s">
        <v>288</v>
      </c>
      <c r="N167" s="249"/>
    </row>
    <row r="168" spans="1:14">
      <c r="A168" s="94"/>
      <c r="B168" s="95"/>
      <c r="C168" s="293" t="s">
        <v>592</v>
      </c>
      <c r="D168" s="265" t="s">
        <v>215</v>
      </c>
      <c r="E168" s="315" t="s">
        <v>164</v>
      </c>
      <c r="F168" s="250" t="s">
        <v>602</v>
      </c>
      <c r="G168" s="265" t="s">
        <v>215</v>
      </c>
      <c r="H168" s="265" t="s">
        <v>620</v>
      </c>
      <c r="I168" s="265" t="s">
        <v>216</v>
      </c>
      <c r="J168" s="376"/>
      <c r="K168" s="21" t="s">
        <v>217</v>
      </c>
      <c r="L168" s="22" t="s">
        <v>334</v>
      </c>
      <c r="M168" s="105" t="s">
        <v>288</v>
      </c>
      <c r="N168" s="249" t="str">
        <f>IF(OR(M168="大",M169="大",M170="大",M171="大",M168="不明",M169="不明",M170="不明",M171="不明"),"大",IF(OR(M168="中",M169="中",M170="中",M171="中"),"中",IF(OR(M168="小",M169="小",M170="小",M171="小"),"小","無")))</f>
        <v>中</v>
      </c>
    </row>
    <row r="169" spans="1:14">
      <c r="A169" s="94"/>
      <c r="B169" s="95"/>
      <c r="C169" s="294"/>
      <c r="D169" s="266"/>
      <c r="E169" s="316"/>
      <c r="F169" s="251"/>
      <c r="G169" s="266"/>
      <c r="H169" s="266"/>
      <c r="I169" s="266"/>
      <c r="J169" s="377"/>
      <c r="K169" s="21" t="s">
        <v>99</v>
      </c>
      <c r="L169" s="21" t="s">
        <v>888</v>
      </c>
      <c r="M169" s="105" t="s">
        <v>291</v>
      </c>
      <c r="N169" s="249"/>
    </row>
    <row r="170" spans="1:14">
      <c r="A170" s="94"/>
      <c r="B170" s="95"/>
      <c r="C170" s="294"/>
      <c r="D170" s="266"/>
      <c r="E170" s="316"/>
      <c r="F170" s="251"/>
      <c r="G170" s="266"/>
      <c r="H170" s="266"/>
      <c r="I170" s="266"/>
      <c r="J170" s="377"/>
      <c r="K170" s="21" t="s">
        <v>191</v>
      </c>
      <c r="L170" s="21" t="s">
        <v>334</v>
      </c>
      <c r="M170" s="105" t="s">
        <v>288</v>
      </c>
      <c r="N170" s="249"/>
    </row>
    <row r="171" spans="1:14">
      <c r="A171" s="94"/>
      <c r="B171" s="95"/>
      <c r="C171" s="294"/>
      <c r="D171" s="266"/>
      <c r="E171" s="316"/>
      <c r="F171" s="251"/>
      <c r="G171" s="266"/>
      <c r="H171" s="266"/>
      <c r="I171" s="266"/>
      <c r="J171" s="378"/>
      <c r="K171" s="21" t="s">
        <v>210</v>
      </c>
      <c r="L171" s="21" t="s">
        <v>334</v>
      </c>
      <c r="M171" s="105" t="s">
        <v>288</v>
      </c>
      <c r="N171" s="249"/>
    </row>
    <row r="172" spans="1:14">
      <c r="A172" s="94"/>
      <c r="B172" s="95"/>
      <c r="C172" s="293" t="s">
        <v>598</v>
      </c>
      <c r="D172" s="265" t="s">
        <v>215</v>
      </c>
      <c r="E172" s="315" t="s">
        <v>164</v>
      </c>
      <c r="F172" s="250" t="s">
        <v>602</v>
      </c>
      <c r="G172" s="265" t="s">
        <v>215</v>
      </c>
      <c r="H172" s="265" t="s">
        <v>621</v>
      </c>
      <c r="I172" s="265" t="s">
        <v>216</v>
      </c>
      <c r="J172" s="376"/>
      <c r="K172" s="21" t="s">
        <v>217</v>
      </c>
      <c r="L172" s="22" t="s">
        <v>334</v>
      </c>
      <c r="M172" s="105" t="s">
        <v>288</v>
      </c>
      <c r="N172" s="249" t="str">
        <f>IF(OR(M172="大",M173="大",M174="大",M175="大",M172="不明",M173="不明",M174="不明",M175="不明"),"大",IF(OR(M172="中",M173="中",M174="中",M175="中"),"中",IF(OR(M172="小",M173="小",M174="小",M175="小"),"小","無")))</f>
        <v>中</v>
      </c>
    </row>
    <row r="173" spans="1:14">
      <c r="A173" s="94"/>
      <c r="B173" s="95"/>
      <c r="C173" s="294"/>
      <c r="D173" s="266"/>
      <c r="E173" s="316"/>
      <c r="F173" s="251"/>
      <c r="G173" s="266"/>
      <c r="H173" s="266"/>
      <c r="I173" s="266"/>
      <c r="J173" s="377"/>
      <c r="K173" s="21" t="s">
        <v>99</v>
      </c>
      <c r="L173" s="21" t="s">
        <v>888</v>
      </c>
      <c r="M173" s="105" t="s">
        <v>291</v>
      </c>
      <c r="N173" s="249"/>
    </row>
    <row r="174" spans="1:14">
      <c r="A174" s="94"/>
      <c r="B174" s="95"/>
      <c r="C174" s="294"/>
      <c r="D174" s="266"/>
      <c r="E174" s="316"/>
      <c r="F174" s="251"/>
      <c r="G174" s="266"/>
      <c r="H174" s="266"/>
      <c r="I174" s="266"/>
      <c r="J174" s="377"/>
      <c r="K174" s="21" t="s">
        <v>191</v>
      </c>
      <c r="L174" s="21" t="s">
        <v>334</v>
      </c>
      <c r="M174" s="105" t="s">
        <v>288</v>
      </c>
      <c r="N174" s="249"/>
    </row>
    <row r="175" spans="1:14">
      <c r="A175" s="94"/>
      <c r="B175" s="95"/>
      <c r="C175" s="294"/>
      <c r="D175" s="266"/>
      <c r="E175" s="316"/>
      <c r="F175" s="251"/>
      <c r="G175" s="266"/>
      <c r="H175" s="266"/>
      <c r="I175" s="266"/>
      <c r="J175" s="378"/>
      <c r="K175" s="21" t="s">
        <v>210</v>
      </c>
      <c r="L175" s="21" t="s">
        <v>334</v>
      </c>
      <c r="M175" s="105" t="s">
        <v>288</v>
      </c>
      <c r="N175" s="249"/>
    </row>
    <row r="176" spans="1:14">
      <c r="A176" s="94"/>
      <c r="B176" s="95"/>
      <c r="C176" s="293"/>
      <c r="D176" s="265"/>
      <c r="E176" s="315"/>
      <c r="F176" s="250"/>
      <c r="G176" s="265"/>
      <c r="H176" s="250"/>
      <c r="I176" s="265"/>
      <c r="J176" s="376"/>
      <c r="K176" s="21" t="s">
        <v>217</v>
      </c>
      <c r="L176" s="22"/>
      <c r="M176" s="105"/>
      <c r="N176" s="249" t="str">
        <f>IF(OR(M176="大",M177="大",M178="大",M179="大",M176="不明",M177="不明",M178="不明",M179="不明"),"大",IF(OR(M176="中",M177="中",M178="中",M179="中"),"中",IF(OR(M176="小",M177="小",M178="小",M179="小"),"小","無")))</f>
        <v>無</v>
      </c>
    </row>
    <row r="177" spans="1:14">
      <c r="A177" s="94"/>
      <c r="B177" s="95"/>
      <c r="C177" s="294"/>
      <c r="D177" s="266"/>
      <c r="E177" s="316"/>
      <c r="F177" s="251"/>
      <c r="G177" s="266"/>
      <c r="H177" s="251"/>
      <c r="I177" s="266"/>
      <c r="J177" s="377"/>
      <c r="K177" s="21" t="s">
        <v>99</v>
      </c>
      <c r="L177" s="21"/>
      <c r="M177" s="105"/>
      <c r="N177" s="249"/>
    </row>
    <row r="178" spans="1:14">
      <c r="A178" s="94"/>
      <c r="B178" s="95"/>
      <c r="C178" s="294"/>
      <c r="D178" s="266"/>
      <c r="E178" s="316"/>
      <c r="F178" s="251"/>
      <c r="G178" s="266"/>
      <c r="H178" s="251"/>
      <c r="I178" s="266"/>
      <c r="J178" s="377"/>
      <c r="K178" s="21" t="s">
        <v>191</v>
      </c>
      <c r="L178" s="21"/>
      <c r="M178" s="105"/>
      <c r="N178" s="249"/>
    </row>
    <row r="179" spans="1:14">
      <c r="A179" s="94"/>
      <c r="B179" s="95"/>
      <c r="C179" s="295"/>
      <c r="D179" s="267"/>
      <c r="E179" s="317"/>
      <c r="F179" s="252"/>
      <c r="G179" s="267"/>
      <c r="H179" s="252"/>
      <c r="I179" s="267"/>
      <c r="J179" s="378"/>
      <c r="K179" s="21" t="s">
        <v>210</v>
      </c>
      <c r="L179" s="21"/>
      <c r="M179" s="105"/>
      <c r="N179" s="249"/>
    </row>
    <row r="180" spans="1:14">
      <c r="A180" s="94"/>
    </row>
    <row r="181" spans="1:14">
      <c r="A181" s="94"/>
      <c r="M181" s="115" t="s">
        <v>102</v>
      </c>
      <c r="N181" s="106" t="str">
        <f>IF(COUNTIF(N152:N180, "大") &gt; 0, "大", IF(COUNTIF(N152:N180, "中") &gt; 0, "中", IF(COUNTIF(N152:N180, "小") &gt; 0, "小", IF(COUNTIF(N152:N180, "無") &gt; 0, "無", ""))))</f>
        <v>中</v>
      </c>
    </row>
    <row r="182" spans="1:14">
      <c r="A182" s="94"/>
      <c r="B182" s="42"/>
      <c r="C182" s="54" t="s">
        <v>622</v>
      </c>
      <c r="M182" s="41"/>
    </row>
    <row r="183" spans="1:14">
      <c r="A183" s="94"/>
      <c r="B183" s="54"/>
    </row>
    <row r="184" spans="1:14" ht="31.5">
      <c r="A184" s="94"/>
      <c r="B184" s="95"/>
      <c r="C184" s="19" t="s">
        <v>84</v>
      </c>
      <c r="D184" s="19" t="s">
        <v>85</v>
      </c>
      <c r="E184" s="19" t="s">
        <v>121</v>
      </c>
      <c r="F184" s="19" t="s">
        <v>87</v>
      </c>
      <c r="G184" s="19" t="s">
        <v>122</v>
      </c>
      <c r="H184" s="23" t="s">
        <v>277</v>
      </c>
      <c r="I184" s="19" t="s">
        <v>90</v>
      </c>
      <c r="J184" s="61" t="s">
        <v>161</v>
      </c>
      <c r="K184" s="379" t="s">
        <v>92</v>
      </c>
      <c r="L184" s="380"/>
      <c r="M184" s="20" t="s">
        <v>93</v>
      </c>
      <c r="N184" s="19" t="s">
        <v>94</v>
      </c>
    </row>
    <row r="185" spans="1:14">
      <c r="A185" s="94"/>
      <c r="B185" s="95"/>
      <c r="C185" s="293" t="s">
        <v>520</v>
      </c>
      <c r="D185" s="265" t="s">
        <v>221</v>
      </c>
      <c r="E185" s="315" t="s">
        <v>164</v>
      </c>
      <c r="F185" s="250" t="s">
        <v>602</v>
      </c>
      <c r="G185" s="265" t="s">
        <v>222</v>
      </c>
      <c r="H185" s="250" t="s">
        <v>520</v>
      </c>
      <c r="I185" s="265" t="s">
        <v>223</v>
      </c>
      <c r="J185" s="376"/>
      <c r="K185" s="21" t="s">
        <v>98</v>
      </c>
      <c r="L185" s="22" t="s">
        <v>334</v>
      </c>
      <c r="M185" s="105" t="s">
        <v>288</v>
      </c>
      <c r="N185" s="249" t="str">
        <f>IF(OR(M185="大",M186="大",M187="大",M188="大",M185="不明",M186="不明",M187="不明",M188="不明"),"大",IF(OR(M185="中",M186="中",M187="中",M188="中"),"中",IF(OR(M185="小",M186="小",M187="小",M188="小"),"小","無")))</f>
        <v>無</v>
      </c>
    </row>
    <row r="186" spans="1:14">
      <c r="A186" s="94"/>
      <c r="B186" s="95"/>
      <c r="C186" s="294"/>
      <c r="D186" s="266"/>
      <c r="E186" s="316"/>
      <c r="F186" s="251"/>
      <c r="G186" s="266"/>
      <c r="H186" s="251"/>
      <c r="I186" s="266"/>
      <c r="J186" s="377"/>
      <c r="K186" s="21" t="s">
        <v>99</v>
      </c>
      <c r="L186" s="21" t="s">
        <v>334</v>
      </c>
      <c r="M186" s="105" t="s">
        <v>288</v>
      </c>
      <c r="N186" s="249"/>
    </row>
    <row r="187" spans="1:14">
      <c r="A187" s="94"/>
      <c r="B187" s="95"/>
      <c r="C187" s="294"/>
      <c r="D187" s="266"/>
      <c r="E187" s="316"/>
      <c r="F187" s="251"/>
      <c r="G187" s="266"/>
      <c r="H187" s="251"/>
      <c r="I187" s="266"/>
      <c r="J187" s="377"/>
      <c r="K187" s="21" t="s">
        <v>111</v>
      </c>
      <c r="L187" s="21" t="s">
        <v>334</v>
      </c>
      <c r="M187" s="105" t="s">
        <v>288</v>
      </c>
      <c r="N187" s="249"/>
    </row>
    <row r="188" spans="1:14">
      <c r="A188" s="94"/>
      <c r="B188" s="95"/>
      <c r="C188" s="294"/>
      <c r="D188" s="266"/>
      <c r="E188" s="316"/>
      <c r="F188" s="251"/>
      <c r="G188" s="266"/>
      <c r="H188" s="251"/>
      <c r="I188" s="266"/>
      <c r="J188" s="378"/>
      <c r="K188" s="21" t="s">
        <v>101</v>
      </c>
      <c r="L188" s="21" t="s">
        <v>334</v>
      </c>
      <c r="M188" s="105" t="s">
        <v>288</v>
      </c>
      <c r="N188" s="249"/>
    </row>
    <row r="189" spans="1:14">
      <c r="A189" s="94"/>
      <c r="B189" s="95"/>
      <c r="C189" s="293" t="s">
        <v>524</v>
      </c>
      <c r="D189" s="265" t="s">
        <v>221</v>
      </c>
      <c r="E189" s="315" t="s">
        <v>164</v>
      </c>
      <c r="F189" s="250" t="s">
        <v>602</v>
      </c>
      <c r="G189" s="265" t="s">
        <v>222</v>
      </c>
      <c r="H189" s="250" t="s">
        <v>524</v>
      </c>
      <c r="I189" s="265" t="s">
        <v>223</v>
      </c>
      <c r="J189" s="376"/>
      <c r="K189" s="21" t="s">
        <v>98</v>
      </c>
      <c r="L189" s="22" t="s">
        <v>334</v>
      </c>
      <c r="M189" s="105" t="s">
        <v>288</v>
      </c>
      <c r="N189" s="249" t="str">
        <f>IF(OR(M189="大",M190="大",M191="大",M192="大",M189="不明",M190="不明",M191="不明",M192="不明"),"大",IF(OR(M189="中",M190="中",M191="中",M192="中"),"中",IF(OR(M189="小",M190="小",M191="小",M192="小"),"小","無")))</f>
        <v>小</v>
      </c>
    </row>
    <row r="190" spans="1:14" ht="31.5">
      <c r="A190" s="94"/>
      <c r="B190" s="95"/>
      <c r="C190" s="294"/>
      <c r="D190" s="266"/>
      <c r="E190" s="316"/>
      <c r="F190" s="251"/>
      <c r="G190" s="266"/>
      <c r="H190" s="251"/>
      <c r="I190" s="266"/>
      <c r="J190" s="377"/>
      <c r="K190" s="21" t="s">
        <v>99</v>
      </c>
      <c r="L190" s="21" t="s">
        <v>623</v>
      </c>
      <c r="M190" s="105" t="s">
        <v>314</v>
      </c>
      <c r="N190" s="249"/>
    </row>
    <row r="191" spans="1:14">
      <c r="A191" s="94"/>
      <c r="B191" s="95"/>
      <c r="C191" s="294"/>
      <c r="D191" s="266"/>
      <c r="E191" s="316"/>
      <c r="F191" s="251"/>
      <c r="G191" s="266"/>
      <c r="H191" s="251"/>
      <c r="I191" s="266"/>
      <c r="J191" s="377"/>
      <c r="K191" s="21" t="s">
        <v>111</v>
      </c>
      <c r="L191" s="21" t="s">
        <v>334</v>
      </c>
      <c r="M191" s="105" t="s">
        <v>288</v>
      </c>
      <c r="N191" s="249"/>
    </row>
    <row r="192" spans="1:14">
      <c r="A192" s="94"/>
      <c r="B192" s="95"/>
      <c r="C192" s="294"/>
      <c r="D192" s="266"/>
      <c r="E192" s="316"/>
      <c r="F192" s="251"/>
      <c r="G192" s="266"/>
      <c r="H192" s="251"/>
      <c r="I192" s="266"/>
      <c r="J192" s="378"/>
      <c r="K192" s="21" t="s">
        <v>101</v>
      </c>
      <c r="L192" s="21" t="s">
        <v>334</v>
      </c>
      <c r="M192" s="105" t="s">
        <v>288</v>
      </c>
      <c r="N192" s="249"/>
    </row>
    <row r="193" spans="1:14">
      <c r="A193" s="94"/>
      <c r="B193" s="95"/>
      <c r="C193" s="290" t="s">
        <v>527</v>
      </c>
      <c r="D193" s="265" t="s">
        <v>221</v>
      </c>
      <c r="E193" s="315" t="s">
        <v>164</v>
      </c>
      <c r="F193" s="250" t="s">
        <v>602</v>
      </c>
      <c r="G193" s="265" t="s">
        <v>222</v>
      </c>
      <c r="H193" s="250" t="s">
        <v>527</v>
      </c>
      <c r="I193" s="265" t="s">
        <v>223</v>
      </c>
      <c r="J193" s="376"/>
      <c r="K193" s="21" t="s">
        <v>98</v>
      </c>
      <c r="L193" s="22" t="s">
        <v>334</v>
      </c>
      <c r="M193" s="105" t="s">
        <v>288</v>
      </c>
      <c r="N193" s="249" t="str">
        <f>IF(OR(M193="大",M194="大",M195="大",M196="大",M193="不明",M194="不明",M195="不明",M196="不明"),"大",IF(OR(M193="中",M194="中",M195="中",M196="中"),"中",IF(OR(M193="小",M194="小",M195="小",M196="小"),"小","無")))</f>
        <v>小</v>
      </c>
    </row>
    <row r="194" spans="1:14" ht="31.5">
      <c r="A194" s="94"/>
      <c r="B194" s="95"/>
      <c r="C194" s="291"/>
      <c r="D194" s="266"/>
      <c r="E194" s="316"/>
      <c r="F194" s="251"/>
      <c r="G194" s="266"/>
      <c r="H194" s="251"/>
      <c r="I194" s="266"/>
      <c r="J194" s="377"/>
      <c r="K194" s="21" t="s">
        <v>99</v>
      </c>
      <c r="L194" s="21" t="s">
        <v>623</v>
      </c>
      <c r="M194" s="105" t="s">
        <v>314</v>
      </c>
      <c r="N194" s="249"/>
    </row>
    <row r="195" spans="1:14">
      <c r="A195" s="94"/>
      <c r="B195" s="95"/>
      <c r="C195" s="291"/>
      <c r="D195" s="266"/>
      <c r="E195" s="316"/>
      <c r="F195" s="251"/>
      <c r="G195" s="266"/>
      <c r="H195" s="251"/>
      <c r="I195" s="266"/>
      <c r="J195" s="377"/>
      <c r="K195" s="21" t="s">
        <v>111</v>
      </c>
      <c r="L195" s="21" t="s">
        <v>334</v>
      </c>
      <c r="M195" s="105" t="s">
        <v>288</v>
      </c>
      <c r="N195" s="249"/>
    </row>
    <row r="196" spans="1:14">
      <c r="A196" s="94"/>
      <c r="B196" s="95"/>
      <c r="C196" s="291"/>
      <c r="D196" s="266"/>
      <c r="E196" s="316"/>
      <c r="F196" s="251"/>
      <c r="G196" s="266"/>
      <c r="H196" s="251"/>
      <c r="I196" s="266"/>
      <c r="J196" s="378"/>
      <c r="K196" s="21" t="s">
        <v>101</v>
      </c>
      <c r="L196" s="21" t="s">
        <v>334</v>
      </c>
      <c r="M196" s="105" t="s">
        <v>288</v>
      </c>
      <c r="N196" s="249"/>
    </row>
    <row r="197" spans="1:14">
      <c r="A197" s="94"/>
      <c r="B197" s="95"/>
      <c r="C197" s="293"/>
      <c r="D197" s="265"/>
      <c r="E197" s="315"/>
      <c r="F197" s="250"/>
      <c r="G197" s="265"/>
      <c r="H197" s="250"/>
      <c r="I197" s="265"/>
      <c r="J197" s="376"/>
      <c r="K197" s="21" t="s">
        <v>98</v>
      </c>
      <c r="L197" s="22"/>
      <c r="M197" s="105"/>
      <c r="N197" s="249" t="str">
        <f>IF(OR(M197="大",M198="大",M199="大",M200="大",M197="不明",M198="不明",M199="不明",M200="不明"),"大",IF(OR(M197="中",M198="中",M199="中",M200="中"),"中",IF(OR(M197="小",M198="小",M199="小",M200="小"),"小","無")))</f>
        <v>無</v>
      </c>
    </row>
    <row r="198" spans="1:14">
      <c r="A198" s="94"/>
      <c r="B198" s="95"/>
      <c r="C198" s="294"/>
      <c r="D198" s="266"/>
      <c r="E198" s="316"/>
      <c r="F198" s="251"/>
      <c r="G198" s="266"/>
      <c r="H198" s="251"/>
      <c r="I198" s="266"/>
      <c r="J198" s="377"/>
      <c r="K198" s="21" t="s">
        <v>99</v>
      </c>
      <c r="L198" s="21"/>
      <c r="M198" s="105"/>
      <c r="N198" s="249"/>
    </row>
    <row r="199" spans="1:14">
      <c r="A199" s="94"/>
      <c r="B199" s="95"/>
      <c r="C199" s="294"/>
      <c r="D199" s="266"/>
      <c r="E199" s="316"/>
      <c r="F199" s="251"/>
      <c r="G199" s="266"/>
      <c r="H199" s="251"/>
      <c r="I199" s="266"/>
      <c r="J199" s="377"/>
      <c r="K199" s="21" t="s">
        <v>111</v>
      </c>
      <c r="L199" s="21"/>
      <c r="M199" s="105"/>
      <c r="N199" s="249"/>
    </row>
    <row r="200" spans="1:14">
      <c r="A200" s="94"/>
      <c r="B200" s="95"/>
      <c r="C200" s="294"/>
      <c r="D200" s="266"/>
      <c r="E200" s="316"/>
      <c r="F200" s="251"/>
      <c r="G200" s="266"/>
      <c r="H200" s="251"/>
      <c r="I200" s="266"/>
      <c r="J200" s="378"/>
      <c r="K200" s="21" t="s">
        <v>101</v>
      </c>
      <c r="L200" s="21"/>
      <c r="M200" s="105"/>
      <c r="N200" s="249"/>
    </row>
    <row r="201" spans="1:14">
      <c r="A201" s="94"/>
      <c r="B201" s="95"/>
      <c r="C201" s="293"/>
      <c r="D201" s="265"/>
      <c r="E201" s="315"/>
      <c r="F201" s="250"/>
      <c r="G201" s="265"/>
      <c r="H201" s="250"/>
      <c r="I201" s="265"/>
      <c r="J201" s="376"/>
      <c r="K201" s="21" t="s">
        <v>98</v>
      </c>
      <c r="L201" s="22"/>
      <c r="M201" s="105"/>
      <c r="N201" s="249" t="str">
        <f>IF(OR(M201="大",M202="大",M203="大",M204="大",M201="不明",M202="不明",M203="不明",M204="不明"),"大",IF(OR(M201="中",M202="中",M203="中",M204="中"),"中",IF(OR(M201="小",M202="小",M203="小",M204="小"),"小","無")))</f>
        <v>無</v>
      </c>
    </row>
    <row r="202" spans="1:14">
      <c r="A202" s="94"/>
      <c r="B202" s="95"/>
      <c r="C202" s="294"/>
      <c r="D202" s="266"/>
      <c r="E202" s="316"/>
      <c r="F202" s="251"/>
      <c r="G202" s="266"/>
      <c r="H202" s="251"/>
      <c r="I202" s="266"/>
      <c r="J202" s="377"/>
      <c r="K202" s="21" t="s">
        <v>99</v>
      </c>
      <c r="L202" s="21"/>
      <c r="M202" s="105"/>
      <c r="N202" s="249"/>
    </row>
    <row r="203" spans="1:14">
      <c r="A203" s="94"/>
      <c r="B203" s="95"/>
      <c r="C203" s="294"/>
      <c r="D203" s="266"/>
      <c r="E203" s="316"/>
      <c r="F203" s="251"/>
      <c r="G203" s="266"/>
      <c r="H203" s="251"/>
      <c r="I203" s="266"/>
      <c r="J203" s="377"/>
      <c r="K203" s="21" t="s">
        <v>111</v>
      </c>
      <c r="L203" s="21"/>
      <c r="M203" s="105"/>
      <c r="N203" s="249"/>
    </row>
    <row r="204" spans="1:14">
      <c r="A204" s="94"/>
      <c r="B204" s="95"/>
      <c r="C204" s="294"/>
      <c r="D204" s="266"/>
      <c r="E204" s="316"/>
      <c r="F204" s="251"/>
      <c r="G204" s="266"/>
      <c r="H204" s="251"/>
      <c r="I204" s="266"/>
      <c r="J204" s="378"/>
      <c r="K204" s="21" t="s">
        <v>101</v>
      </c>
      <c r="L204" s="21"/>
      <c r="M204" s="105"/>
      <c r="N204" s="249"/>
    </row>
    <row r="205" spans="1:14">
      <c r="A205" s="94"/>
      <c r="B205" s="95"/>
      <c r="C205" s="293"/>
      <c r="D205" s="265"/>
      <c r="E205" s="315"/>
      <c r="F205" s="250"/>
      <c r="G205" s="265"/>
      <c r="H205" s="250"/>
      <c r="I205" s="265"/>
      <c r="J205" s="376"/>
      <c r="K205" s="21" t="s">
        <v>98</v>
      </c>
      <c r="L205" s="22"/>
      <c r="M205" s="105"/>
      <c r="N205" s="249" t="str">
        <f>IF(OR(M205="大",M206="大",M207="大",M208="大",M205="不明",M206="不明",M207="不明",M208="不明"),"大",IF(OR(M205="中",M206="中",M207="中",M208="中"),"中",IF(OR(M205="小",M206="小",M207="小",M208="小"),"小","無")))</f>
        <v>無</v>
      </c>
    </row>
    <row r="206" spans="1:14">
      <c r="A206" s="94"/>
      <c r="B206" s="95"/>
      <c r="C206" s="294"/>
      <c r="D206" s="266"/>
      <c r="E206" s="316"/>
      <c r="F206" s="251"/>
      <c r="G206" s="266"/>
      <c r="H206" s="251"/>
      <c r="I206" s="266"/>
      <c r="J206" s="377"/>
      <c r="K206" s="21" t="s">
        <v>99</v>
      </c>
      <c r="L206" s="21"/>
      <c r="M206" s="105"/>
      <c r="N206" s="249"/>
    </row>
    <row r="207" spans="1:14">
      <c r="A207" s="94"/>
      <c r="B207" s="95"/>
      <c r="C207" s="294"/>
      <c r="D207" s="266"/>
      <c r="E207" s="316"/>
      <c r="F207" s="251"/>
      <c r="G207" s="266"/>
      <c r="H207" s="251"/>
      <c r="I207" s="266"/>
      <c r="J207" s="377"/>
      <c r="K207" s="21" t="s">
        <v>111</v>
      </c>
      <c r="L207" s="21"/>
      <c r="M207" s="105"/>
      <c r="N207" s="249"/>
    </row>
    <row r="208" spans="1:14">
      <c r="A208" s="94"/>
      <c r="B208" s="95"/>
      <c r="C208" s="294"/>
      <c r="D208" s="266"/>
      <c r="E208" s="316"/>
      <c r="F208" s="251"/>
      <c r="G208" s="266"/>
      <c r="H208" s="251"/>
      <c r="I208" s="266"/>
      <c r="J208" s="378"/>
      <c r="K208" s="21" t="s">
        <v>101</v>
      </c>
      <c r="L208" s="21"/>
      <c r="M208" s="105"/>
      <c r="N208" s="249"/>
    </row>
    <row r="209" spans="1:14">
      <c r="A209" s="94"/>
      <c r="B209" s="95"/>
      <c r="C209" s="293"/>
      <c r="D209" s="265"/>
      <c r="E209" s="315"/>
      <c r="F209" s="250"/>
      <c r="G209" s="265"/>
      <c r="H209" s="250"/>
      <c r="I209" s="265"/>
      <c r="J209" s="376"/>
      <c r="K209" s="21" t="s">
        <v>98</v>
      </c>
      <c r="L209" s="22"/>
      <c r="M209" s="105"/>
      <c r="N209" s="249" t="str">
        <f>IF(OR(M209="大",M210="大",M211="大",M212="大",M209="不明",M210="不明",M211="不明",M212="不明"),"大",IF(OR(M209="中",M210="中",M211="中",M212="中"),"中",IF(OR(M209="小",M210="小",M211="小",M212="小"),"小","無")))</f>
        <v>無</v>
      </c>
    </row>
    <row r="210" spans="1:14">
      <c r="A210" s="94"/>
      <c r="B210" s="95"/>
      <c r="C210" s="294"/>
      <c r="D210" s="266"/>
      <c r="E210" s="316"/>
      <c r="F210" s="251"/>
      <c r="G210" s="266"/>
      <c r="H210" s="251"/>
      <c r="I210" s="266"/>
      <c r="J210" s="377"/>
      <c r="K210" s="21" t="s">
        <v>99</v>
      </c>
      <c r="L210" s="21"/>
      <c r="M210" s="105"/>
      <c r="N210" s="249"/>
    </row>
    <row r="211" spans="1:14">
      <c r="A211" s="94"/>
      <c r="B211" s="95"/>
      <c r="C211" s="294"/>
      <c r="D211" s="266"/>
      <c r="E211" s="316"/>
      <c r="F211" s="251"/>
      <c r="G211" s="266"/>
      <c r="H211" s="251"/>
      <c r="I211" s="266"/>
      <c r="J211" s="377"/>
      <c r="K211" s="21" t="s">
        <v>111</v>
      </c>
      <c r="L211" s="21"/>
      <c r="M211" s="105"/>
      <c r="N211" s="249"/>
    </row>
    <row r="212" spans="1:14">
      <c r="A212" s="94"/>
      <c r="B212" s="95"/>
      <c r="C212" s="295"/>
      <c r="D212" s="267"/>
      <c r="E212" s="317"/>
      <c r="F212" s="252"/>
      <c r="G212" s="267"/>
      <c r="H212" s="252"/>
      <c r="I212" s="267"/>
      <c r="J212" s="378"/>
      <c r="K212" s="21" t="s">
        <v>101</v>
      </c>
      <c r="L212" s="21"/>
      <c r="M212" s="105"/>
      <c r="N212" s="249"/>
    </row>
    <row r="213" spans="1:14">
      <c r="A213" s="94"/>
    </row>
    <row r="214" spans="1:14">
      <c r="A214" s="94"/>
      <c r="M214" s="115" t="s">
        <v>102</v>
      </c>
      <c r="N214" s="106" t="str">
        <f>IF(COUNTIF(N185:N213, "大") &gt; 0, "大", IF(COUNTIF(N185:N213, "中") &gt; 0, "中", IF(COUNTIF(N185:N213, "小") &gt; 0, "小", IF(COUNTIF(N185:N213, "無") &gt; 0, "無", ""))))</f>
        <v>小</v>
      </c>
    </row>
    <row r="215" spans="1:14">
      <c r="A215" s="94"/>
      <c r="B215" s="42"/>
      <c r="C215" s="54" t="s">
        <v>624</v>
      </c>
      <c r="M215" s="41"/>
    </row>
    <row r="216" spans="1:14">
      <c r="A216" s="94"/>
      <c r="B216" s="54"/>
    </row>
    <row r="217" spans="1:14" ht="31.5">
      <c r="A217" s="94"/>
      <c r="B217" s="95"/>
      <c r="C217" s="19" t="s">
        <v>84</v>
      </c>
      <c r="D217" s="19" t="s">
        <v>85</v>
      </c>
      <c r="E217" s="19" t="s">
        <v>121</v>
      </c>
      <c r="F217" s="19" t="s">
        <v>87</v>
      </c>
      <c r="G217" s="19" t="s">
        <v>122</v>
      </c>
      <c r="H217" s="23" t="s">
        <v>277</v>
      </c>
      <c r="I217" s="19" t="s">
        <v>90</v>
      </c>
      <c r="J217" s="61" t="s">
        <v>161</v>
      </c>
      <c r="K217" s="379" t="s">
        <v>92</v>
      </c>
      <c r="L217" s="380"/>
      <c r="M217" s="20" t="s">
        <v>93</v>
      </c>
      <c r="N217" s="19" t="s">
        <v>94</v>
      </c>
    </row>
    <row r="218" spans="1:14">
      <c r="A218" s="94"/>
      <c r="B218" s="95"/>
      <c r="C218" s="290" t="s">
        <v>527</v>
      </c>
      <c r="D218" s="265" t="s">
        <v>226</v>
      </c>
      <c r="E218" s="265" t="s">
        <v>227</v>
      </c>
      <c r="F218" s="265" t="s">
        <v>228</v>
      </c>
      <c r="G218" s="265" t="s">
        <v>229</v>
      </c>
      <c r="H218" s="290" t="s">
        <v>527</v>
      </c>
      <c r="I218" s="265" t="s">
        <v>230</v>
      </c>
      <c r="J218" s="376"/>
      <c r="K218" s="21" t="s">
        <v>98</v>
      </c>
      <c r="L218" s="22" t="s">
        <v>334</v>
      </c>
      <c r="M218" s="105" t="s">
        <v>288</v>
      </c>
      <c r="N218" s="249" t="str">
        <f>IF(OR(M218="大",M219="大",M220="大",M221="大",M218="不明",M219="不明",M220="不明",M221="不明"),"大",IF(OR(M218="中",M219="中",M220="中",M221="中"),"中",IF(OR(M218="小",M219="小",M220="小",M221="小"),"小","無")))</f>
        <v>中</v>
      </c>
    </row>
    <row r="219" spans="1:14" ht="31.5">
      <c r="A219" s="94"/>
      <c r="B219" s="95"/>
      <c r="C219" s="291"/>
      <c r="D219" s="266"/>
      <c r="E219" s="266"/>
      <c r="F219" s="266"/>
      <c r="G219" s="266"/>
      <c r="H219" s="291"/>
      <c r="I219" s="266"/>
      <c r="J219" s="377"/>
      <c r="K219" s="21" t="s">
        <v>99</v>
      </c>
      <c r="L219" s="21" t="s">
        <v>625</v>
      </c>
      <c r="M219" s="105" t="s">
        <v>291</v>
      </c>
      <c r="N219" s="249"/>
    </row>
    <row r="220" spans="1:14">
      <c r="A220" s="94"/>
      <c r="B220" s="95"/>
      <c r="C220" s="291"/>
      <c r="D220" s="266"/>
      <c r="E220" s="266"/>
      <c r="F220" s="266"/>
      <c r="G220" s="266"/>
      <c r="H220" s="291"/>
      <c r="I220" s="266"/>
      <c r="J220" s="377"/>
      <c r="K220" s="21" t="s">
        <v>191</v>
      </c>
      <c r="L220" s="21" t="s">
        <v>334</v>
      </c>
      <c r="M220" s="105" t="s">
        <v>288</v>
      </c>
      <c r="N220" s="249"/>
    </row>
    <row r="221" spans="1:14">
      <c r="A221" s="94"/>
      <c r="B221" s="95"/>
      <c r="C221" s="291"/>
      <c r="D221" s="266"/>
      <c r="E221" s="266"/>
      <c r="F221" s="266"/>
      <c r="G221" s="266"/>
      <c r="H221" s="291"/>
      <c r="I221" s="266"/>
      <c r="J221" s="378"/>
      <c r="K221" s="21" t="s">
        <v>101</v>
      </c>
      <c r="L221" s="21" t="s">
        <v>334</v>
      </c>
      <c r="M221" s="105" t="s">
        <v>288</v>
      </c>
      <c r="N221" s="249"/>
    </row>
    <row r="222" spans="1:14">
      <c r="A222" s="94"/>
      <c r="B222" s="95"/>
      <c r="C222" s="290" t="s">
        <v>520</v>
      </c>
      <c r="D222" s="265" t="s">
        <v>226</v>
      </c>
      <c r="E222" s="265" t="s">
        <v>227</v>
      </c>
      <c r="F222" s="265" t="s">
        <v>228</v>
      </c>
      <c r="G222" s="265" t="s">
        <v>229</v>
      </c>
      <c r="H222" s="290" t="s">
        <v>520</v>
      </c>
      <c r="I222" s="265" t="s">
        <v>230</v>
      </c>
      <c r="J222" s="376"/>
      <c r="K222" s="21" t="s">
        <v>98</v>
      </c>
      <c r="L222" s="22" t="s">
        <v>334</v>
      </c>
      <c r="M222" s="105" t="s">
        <v>288</v>
      </c>
      <c r="N222" s="249" t="str">
        <f>IF(OR(M222="大",M223="大",M224="大",M225="大",M222="不明",M223="不明",M224="不明",M225="不明"),"大",IF(OR(M222="中",M223="中",M224="中",M225="中"),"中",IF(OR(M222="小",M223="小",M224="小",M225="小"),"小","無")))</f>
        <v>小</v>
      </c>
    </row>
    <row r="223" spans="1:14">
      <c r="A223" s="94"/>
      <c r="B223" s="95"/>
      <c r="C223" s="291"/>
      <c r="D223" s="266"/>
      <c r="E223" s="266"/>
      <c r="F223" s="266"/>
      <c r="G223" s="266"/>
      <c r="H223" s="291"/>
      <c r="I223" s="266"/>
      <c r="J223" s="377"/>
      <c r="K223" s="21" t="s">
        <v>99</v>
      </c>
      <c r="L223" s="21" t="s">
        <v>626</v>
      </c>
      <c r="M223" s="105" t="s">
        <v>314</v>
      </c>
      <c r="N223" s="249"/>
    </row>
    <row r="224" spans="1:14">
      <c r="A224" s="94"/>
      <c r="B224" s="95"/>
      <c r="C224" s="291"/>
      <c r="D224" s="266"/>
      <c r="E224" s="266"/>
      <c r="F224" s="266"/>
      <c r="G224" s="266"/>
      <c r="H224" s="291"/>
      <c r="I224" s="266"/>
      <c r="J224" s="377"/>
      <c r="K224" s="21" t="s">
        <v>191</v>
      </c>
      <c r="L224" s="21" t="s">
        <v>334</v>
      </c>
      <c r="M224" s="105" t="s">
        <v>288</v>
      </c>
      <c r="N224" s="249"/>
    </row>
    <row r="225" spans="1:14">
      <c r="A225" s="94"/>
      <c r="B225" s="95"/>
      <c r="C225" s="291"/>
      <c r="D225" s="266"/>
      <c r="E225" s="266"/>
      <c r="F225" s="266"/>
      <c r="G225" s="266"/>
      <c r="H225" s="291"/>
      <c r="I225" s="266"/>
      <c r="J225" s="378"/>
      <c r="K225" s="21" t="s">
        <v>101</v>
      </c>
      <c r="L225" s="21" t="s">
        <v>334</v>
      </c>
      <c r="M225" s="105" t="s">
        <v>288</v>
      </c>
      <c r="N225" s="249"/>
    </row>
    <row r="226" spans="1:14">
      <c r="A226" s="94"/>
      <c r="B226" s="95"/>
      <c r="C226" s="290" t="s">
        <v>524</v>
      </c>
      <c r="D226" s="265" t="s">
        <v>226</v>
      </c>
      <c r="E226" s="265" t="s">
        <v>227</v>
      </c>
      <c r="F226" s="265" t="s">
        <v>228</v>
      </c>
      <c r="G226" s="265" t="s">
        <v>229</v>
      </c>
      <c r="H226" s="290" t="s">
        <v>524</v>
      </c>
      <c r="I226" s="265" t="s">
        <v>230</v>
      </c>
      <c r="J226" s="376"/>
      <c r="K226" s="21" t="s">
        <v>98</v>
      </c>
      <c r="L226" s="22" t="s">
        <v>334</v>
      </c>
      <c r="M226" s="105" t="s">
        <v>288</v>
      </c>
      <c r="N226" s="249" t="str">
        <f>IF(OR(M226="大",M227="大",M228="大",M229="大",M226="不明",M227="不明",M228="不明",M229="不明"),"大",IF(OR(M226="中",M227="中",M228="中",M229="中"),"中",IF(OR(M226="小",M227="小",M228="小",M229="小"),"小","無")))</f>
        <v>中</v>
      </c>
    </row>
    <row r="227" spans="1:14" ht="31.5">
      <c r="A227" s="94"/>
      <c r="B227" s="95"/>
      <c r="C227" s="291"/>
      <c r="D227" s="266"/>
      <c r="E227" s="266"/>
      <c r="F227" s="266"/>
      <c r="G227" s="266"/>
      <c r="H227" s="291"/>
      <c r="I227" s="266"/>
      <c r="J227" s="377"/>
      <c r="K227" s="21" t="s">
        <v>99</v>
      </c>
      <c r="L227" s="21" t="s">
        <v>625</v>
      </c>
      <c r="M227" s="105" t="s">
        <v>291</v>
      </c>
      <c r="N227" s="249"/>
    </row>
    <row r="228" spans="1:14">
      <c r="A228" s="94"/>
      <c r="B228" s="95"/>
      <c r="C228" s="291"/>
      <c r="D228" s="266"/>
      <c r="E228" s="266"/>
      <c r="F228" s="266"/>
      <c r="G228" s="266"/>
      <c r="H228" s="291"/>
      <c r="I228" s="266"/>
      <c r="J228" s="377"/>
      <c r="K228" s="21" t="s">
        <v>191</v>
      </c>
      <c r="L228" s="21" t="s">
        <v>334</v>
      </c>
      <c r="M228" s="105" t="s">
        <v>288</v>
      </c>
      <c r="N228" s="249"/>
    </row>
    <row r="229" spans="1:14">
      <c r="A229" s="94"/>
      <c r="B229" s="95"/>
      <c r="C229" s="291"/>
      <c r="D229" s="266"/>
      <c r="E229" s="266"/>
      <c r="F229" s="266"/>
      <c r="G229" s="266"/>
      <c r="H229" s="291"/>
      <c r="I229" s="266"/>
      <c r="J229" s="378"/>
      <c r="K229" s="21" t="s">
        <v>101</v>
      </c>
      <c r="L229" s="21" t="s">
        <v>334</v>
      </c>
      <c r="M229" s="105" t="s">
        <v>288</v>
      </c>
      <c r="N229" s="249"/>
    </row>
    <row r="230" spans="1:14">
      <c r="A230" s="94"/>
      <c r="B230" s="95"/>
      <c r="C230" s="290"/>
      <c r="D230" s="265"/>
      <c r="E230" s="265"/>
      <c r="F230" s="265"/>
      <c r="G230" s="265"/>
      <c r="H230" s="290"/>
      <c r="I230" s="265"/>
      <c r="J230" s="376"/>
      <c r="K230" s="21" t="s">
        <v>98</v>
      </c>
      <c r="L230" s="22"/>
      <c r="M230" s="105"/>
      <c r="N230" s="249" t="str">
        <f>IF(OR(M230="大",M231="大",M232="大",M233="大",M230="不明",M231="不明",M232="不明",M233="不明"),"大",IF(OR(M230="中",M231="中",M232="中",M233="中"),"中",IF(OR(M230="小",M231="小",M232="小",M233="小"),"小","無")))</f>
        <v>無</v>
      </c>
    </row>
    <row r="231" spans="1:14">
      <c r="A231" s="94"/>
      <c r="B231" s="95"/>
      <c r="C231" s="291"/>
      <c r="D231" s="266"/>
      <c r="E231" s="266"/>
      <c r="F231" s="266"/>
      <c r="G231" s="266"/>
      <c r="H231" s="291"/>
      <c r="I231" s="266"/>
      <c r="J231" s="377"/>
      <c r="K231" s="21" t="s">
        <v>99</v>
      </c>
      <c r="L231" s="21"/>
      <c r="M231" s="105"/>
      <c r="N231" s="249"/>
    </row>
    <row r="232" spans="1:14">
      <c r="A232" s="94"/>
      <c r="B232" s="95"/>
      <c r="C232" s="291"/>
      <c r="D232" s="266"/>
      <c r="E232" s="266"/>
      <c r="F232" s="266"/>
      <c r="G232" s="266"/>
      <c r="H232" s="291"/>
      <c r="I232" s="266"/>
      <c r="J232" s="377"/>
      <c r="K232" s="21" t="s">
        <v>191</v>
      </c>
      <c r="L232" s="21"/>
      <c r="M232" s="105"/>
      <c r="N232" s="249"/>
    </row>
    <row r="233" spans="1:14">
      <c r="A233" s="94"/>
      <c r="B233" s="95"/>
      <c r="C233" s="291"/>
      <c r="D233" s="266"/>
      <c r="E233" s="266"/>
      <c r="F233" s="266"/>
      <c r="G233" s="266"/>
      <c r="H233" s="291"/>
      <c r="I233" s="266"/>
      <c r="J233" s="378"/>
      <c r="K233" s="21" t="s">
        <v>101</v>
      </c>
      <c r="L233" s="21"/>
      <c r="M233" s="105"/>
      <c r="N233" s="249"/>
    </row>
    <row r="234" spans="1:14">
      <c r="A234" s="94"/>
      <c r="B234" s="95"/>
      <c r="C234" s="290"/>
      <c r="D234" s="265"/>
      <c r="E234" s="265"/>
      <c r="F234" s="265"/>
      <c r="G234" s="265"/>
      <c r="H234" s="290"/>
      <c r="I234" s="265"/>
      <c r="J234" s="376"/>
      <c r="K234" s="21" t="s">
        <v>98</v>
      </c>
      <c r="L234" s="22"/>
      <c r="M234" s="105"/>
      <c r="N234" s="249" t="str">
        <f>IF(OR(M234="大",M235="大",M236="大",M237="大",M234="不明",M235="不明",M236="不明",M237="不明"),"大",IF(OR(M234="中",M235="中",M236="中",M237="中"),"中",IF(OR(M234="小",M235="小",M236="小",M237="小"),"小","無")))</f>
        <v>無</v>
      </c>
    </row>
    <row r="235" spans="1:14">
      <c r="A235" s="94"/>
      <c r="B235" s="95"/>
      <c r="C235" s="291"/>
      <c r="D235" s="266"/>
      <c r="E235" s="266"/>
      <c r="F235" s="266"/>
      <c r="G235" s="266"/>
      <c r="H235" s="291"/>
      <c r="I235" s="266"/>
      <c r="J235" s="377"/>
      <c r="K235" s="21" t="s">
        <v>99</v>
      </c>
      <c r="L235" s="21"/>
      <c r="M235" s="105"/>
      <c r="N235" s="249"/>
    </row>
    <row r="236" spans="1:14">
      <c r="A236" s="94"/>
      <c r="B236" s="95"/>
      <c r="C236" s="291"/>
      <c r="D236" s="266"/>
      <c r="E236" s="266"/>
      <c r="F236" s="266"/>
      <c r="G236" s="266"/>
      <c r="H236" s="291"/>
      <c r="I236" s="266"/>
      <c r="J236" s="377"/>
      <c r="K236" s="21" t="s">
        <v>191</v>
      </c>
      <c r="L236" s="21"/>
      <c r="M236" s="105"/>
      <c r="N236" s="249"/>
    </row>
    <row r="237" spans="1:14">
      <c r="A237" s="94"/>
      <c r="B237" s="95"/>
      <c r="C237" s="291"/>
      <c r="D237" s="266"/>
      <c r="E237" s="266"/>
      <c r="F237" s="266"/>
      <c r="G237" s="266"/>
      <c r="H237" s="291"/>
      <c r="I237" s="266"/>
      <c r="J237" s="378"/>
      <c r="K237" s="21" t="s">
        <v>101</v>
      </c>
      <c r="L237" s="21"/>
      <c r="M237" s="105"/>
      <c r="N237" s="249"/>
    </row>
    <row r="238" spans="1:14">
      <c r="A238" s="94"/>
      <c r="B238" s="95"/>
      <c r="C238" s="290"/>
      <c r="D238" s="265"/>
      <c r="E238" s="265"/>
      <c r="F238" s="265"/>
      <c r="G238" s="265"/>
      <c r="H238" s="290"/>
      <c r="I238" s="265"/>
      <c r="J238" s="376"/>
      <c r="K238" s="21" t="s">
        <v>98</v>
      </c>
      <c r="L238" s="22"/>
      <c r="M238" s="105"/>
      <c r="N238" s="249" t="str">
        <f>IF(OR(M238="大",M239="大",M240="大",M241="大",M238="不明",M239="不明",M240="不明",M241="不明"),"大",IF(OR(M238="中",M239="中",M240="中",M241="中"),"中",IF(OR(M238="小",M239="小",M240="小",M241="小"),"小","無")))</f>
        <v>無</v>
      </c>
    </row>
    <row r="239" spans="1:14">
      <c r="A239" s="94"/>
      <c r="B239" s="95"/>
      <c r="C239" s="291"/>
      <c r="D239" s="266"/>
      <c r="E239" s="266"/>
      <c r="F239" s="266"/>
      <c r="G239" s="266"/>
      <c r="H239" s="291"/>
      <c r="I239" s="266"/>
      <c r="J239" s="377"/>
      <c r="K239" s="21" t="s">
        <v>99</v>
      </c>
      <c r="L239" s="21"/>
      <c r="M239" s="105"/>
      <c r="N239" s="249"/>
    </row>
    <row r="240" spans="1:14">
      <c r="A240" s="94"/>
      <c r="B240" s="95"/>
      <c r="C240" s="291"/>
      <c r="D240" s="266"/>
      <c r="E240" s="266"/>
      <c r="F240" s="266"/>
      <c r="G240" s="266"/>
      <c r="H240" s="291"/>
      <c r="I240" s="266"/>
      <c r="J240" s="377"/>
      <c r="K240" s="21" t="s">
        <v>191</v>
      </c>
      <c r="L240" s="21"/>
      <c r="M240" s="105"/>
      <c r="N240" s="249"/>
    </row>
    <row r="241" spans="1:14">
      <c r="A241" s="94"/>
      <c r="B241" s="95"/>
      <c r="C241" s="291"/>
      <c r="D241" s="266"/>
      <c r="E241" s="266"/>
      <c r="F241" s="266"/>
      <c r="G241" s="266"/>
      <c r="H241" s="291"/>
      <c r="I241" s="266"/>
      <c r="J241" s="378"/>
      <c r="K241" s="21" t="s">
        <v>101</v>
      </c>
      <c r="L241" s="21"/>
      <c r="M241" s="105"/>
      <c r="N241" s="249"/>
    </row>
    <row r="242" spans="1:14">
      <c r="A242" s="94"/>
      <c r="B242" s="95"/>
      <c r="C242" s="290"/>
      <c r="D242" s="265"/>
      <c r="E242" s="265"/>
      <c r="F242" s="265"/>
      <c r="G242" s="265"/>
      <c r="H242" s="290"/>
      <c r="I242" s="265"/>
      <c r="J242" s="376"/>
      <c r="K242" s="21" t="s">
        <v>98</v>
      </c>
      <c r="L242" s="22"/>
      <c r="M242" s="105"/>
      <c r="N242" s="249" t="str">
        <f>IF(OR(M242="大",M243="大",M244="大",M245="大",M242="不明",M243="不明",M244="不明",M245="不明"),"大",IF(OR(M242="中",M243="中",M244="中",M245="中"),"中",IF(OR(M242="小",M243="小",M244="小",M245="小"),"小","無")))</f>
        <v>無</v>
      </c>
    </row>
    <row r="243" spans="1:14">
      <c r="A243" s="94"/>
      <c r="B243" s="95"/>
      <c r="C243" s="291"/>
      <c r="D243" s="266"/>
      <c r="E243" s="266"/>
      <c r="F243" s="266"/>
      <c r="G243" s="266"/>
      <c r="H243" s="291"/>
      <c r="I243" s="266"/>
      <c r="J243" s="377"/>
      <c r="K243" s="21" t="s">
        <v>99</v>
      </c>
      <c r="L243" s="21"/>
      <c r="M243" s="105"/>
      <c r="N243" s="249"/>
    </row>
    <row r="244" spans="1:14">
      <c r="A244" s="94"/>
      <c r="B244" s="95"/>
      <c r="C244" s="291"/>
      <c r="D244" s="266"/>
      <c r="E244" s="266"/>
      <c r="F244" s="266"/>
      <c r="G244" s="266"/>
      <c r="H244" s="291"/>
      <c r="I244" s="266"/>
      <c r="J244" s="377"/>
      <c r="K244" s="21" t="s">
        <v>191</v>
      </c>
      <c r="L244" s="21"/>
      <c r="M244" s="105"/>
      <c r="N244" s="249"/>
    </row>
    <row r="245" spans="1:14">
      <c r="A245" s="94"/>
      <c r="B245" s="95"/>
      <c r="C245" s="292"/>
      <c r="D245" s="267"/>
      <c r="E245" s="267"/>
      <c r="F245" s="267"/>
      <c r="G245" s="267"/>
      <c r="H245" s="292"/>
      <c r="I245" s="267"/>
      <c r="J245" s="378"/>
      <c r="K245" s="21" t="s">
        <v>101</v>
      </c>
      <c r="L245" s="21"/>
      <c r="M245" s="105"/>
      <c r="N245" s="249"/>
    </row>
    <row r="246" spans="1:14">
      <c r="A246" s="94"/>
    </row>
    <row r="247" spans="1:14">
      <c r="A247" s="94"/>
      <c r="M247" s="115" t="s">
        <v>102</v>
      </c>
      <c r="N247" s="106" t="str">
        <f>IF(COUNTIF(N218:N246, "大") &gt; 0, "大", IF(COUNTIF(N218:N246, "中") &gt; 0, "中", IF(COUNTIF(N218:N246, "小") &gt; 0, "小", IF(COUNTIF(N218:N246, "無") &gt; 0, "無", ""))))</f>
        <v>中</v>
      </c>
    </row>
    <row r="248" spans="1:14">
      <c r="A248" s="94"/>
      <c r="B248" s="42"/>
      <c r="C248" s="54" t="s">
        <v>627</v>
      </c>
      <c r="M248" s="41"/>
    </row>
    <row r="249" spans="1:14">
      <c r="A249" s="94"/>
      <c r="B249" s="54"/>
    </row>
    <row r="250" spans="1:14" ht="31.5">
      <c r="A250" s="94"/>
      <c r="B250" s="95"/>
      <c r="C250" s="19" t="s">
        <v>84</v>
      </c>
      <c r="D250" s="19" t="s">
        <v>85</v>
      </c>
      <c r="E250" s="19" t="s">
        <v>121</v>
      </c>
      <c r="F250" s="19" t="s">
        <v>87</v>
      </c>
      <c r="G250" s="19" t="s">
        <v>122</v>
      </c>
      <c r="H250" s="23" t="s">
        <v>277</v>
      </c>
      <c r="I250" s="19" t="s">
        <v>90</v>
      </c>
      <c r="J250" s="61" t="s">
        <v>161</v>
      </c>
      <c r="K250" s="379" t="s">
        <v>92</v>
      </c>
      <c r="L250" s="380"/>
      <c r="M250" s="20" t="s">
        <v>93</v>
      </c>
      <c r="N250" s="19" t="s">
        <v>94</v>
      </c>
    </row>
    <row r="251" spans="1:14">
      <c r="A251" s="94"/>
      <c r="B251" s="95"/>
      <c r="C251" s="290" t="s">
        <v>596</v>
      </c>
      <c r="D251" s="265" t="s">
        <v>233</v>
      </c>
      <c r="E251" s="315" t="s">
        <v>164</v>
      </c>
      <c r="F251" s="250" t="s">
        <v>602</v>
      </c>
      <c r="G251" s="265" t="s">
        <v>234</v>
      </c>
      <c r="H251" s="290" t="s">
        <v>592</v>
      </c>
      <c r="I251" s="265" t="s">
        <v>235</v>
      </c>
      <c r="J251" s="376"/>
      <c r="K251" s="21" t="s">
        <v>98</v>
      </c>
      <c r="L251" s="22" t="s">
        <v>334</v>
      </c>
      <c r="M251" s="105" t="s">
        <v>288</v>
      </c>
      <c r="N251" s="249" t="str">
        <f>IF(OR(M251="大",M252="大",M253="大",M254="大",M251="不明",M252="不明",M253="不明",M254="不明"),"大",IF(OR(M251="中",M252="中",M253="中",M254="中"),"中",IF(OR(M251="小",M252="小",M253="小",M254="小"),"小","無")))</f>
        <v>小</v>
      </c>
    </row>
    <row r="252" spans="1:14">
      <c r="A252" s="94"/>
      <c r="B252" s="95"/>
      <c r="C252" s="291"/>
      <c r="D252" s="266"/>
      <c r="E252" s="316"/>
      <c r="F252" s="251"/>
      <c r="G252" s="266"/>
      <c r="H252" s="291"/>
      <c r="I252" s="266"/>
      <c r="J252" s="377"/>
      <c r="K252" s="21" t="s">
        <v>99</v>
      </c>
      <c r="L252" s="21" t="s">
        <v>628</v>
      </c>
      <c r="M252" s="105" t="s">
        <v>314</v>
      </c>
      <c r="N252" s="249"/>
    </row>
    <row r="253" spans="1:14">
      <c r="A253" s="94"/>
      <c r="B253" s="95"/>
      <c r="C253" s="291"/>
      <c r="D253" s="266"/>
      <c r="E253" s="316"/>
      <c r="F253" s="251"/>
      <c r="G253" s="266"/>
      <c r="H253" s="291"/>
      <c r="I253" s="266"/>
      <c r="J253" s="377"/>
      <c r="K253" s="21" t="s">
        <v>191</v>
      </c>
      <c r="L253" s="21" t="s">
        <v>334</v>
      </c>
      <c r="M253" s="105" t="s">
        <v>288</v>
      </c>
      <c r="N253" s="249"/>
    </row>
    <row r="254" spans="1:14">
      <c r="A254" s="94"/>
      <c r="B254" s="95"/>
      <c r="C254" s="291"/>
      <c r="D254" s="266"/>
      <c r="E254" s="316"/>
      <c r="F254" s="251"/>
      <c r="G254" s="266"/>
      <c r="H254" s="291"/>
      <c r="I254" s="266"/>
      <c r="J254" s="378"/>
      <c r="K254" s="21" t="s">
        <v>101</v>
      </c>
      <c r="L254" s="21" t="s">
        <v>334</v>
      </c>
      <c r="M254" s="105" t="s">
        <v>288</v>
      </c>
      <c r="N254" s="249"/>
    </row>
    <row r="255" spans="1:14">
      <c r="A255" s="94"/>
      <c r="B255" s="95"/>
      <c r="C255" s="290" t="s">
        <v>596</v>
      </c>
      <c r="D255" s="265" t="s">
        <v>233</v>
      </c>
      <c r="E255" s="315" t="s">
        <v>164</v>
      </c>
      <c r="F255" s="250" t="s">
        <v>602</v>
      </c>
      <c r="G255" s="265" t="s">
        <v>234</v>
      </c>
      <c r="H255" s="290" t="s">
        <v>598</v>
      </c>
      <c r="I255" s="265" t="s">
        <v>235</v>
      </c>
      <c r="J255" s="376"/>
      <c r="K255" s="21" t="s">
        <v>98</v>
      </c>
      <c r="L255" s="22" t="s">
        <v>334</v>
      </c>
      <c r="M255" s="105" t="s">
        <v>288</v>
      </c>
      <c r="N255" s="249" t="str">
        <f>IF(OR(M255="大",M256="大",M257="大",M258="大",M255="不明",M256="不明",M257="不明",M258="不明"),"大",IF(OR(M255="中",M256="中",M257="中",M258="中"),"中",IF(OR(M255="小",M256="小",M257="小",M258="小"),"小","無")))</f>
        <v>中</v>
      </c>
    </row>
    <row r="256" spans="1:14">
      <c r="A256" s="94"/>
      <c r="B256" s="95"/>
      <c r="C256" s="291"/>
      <c r="D256" s="266"/>
      <c r="E256" s="316"/>
      <c r="F256" s="251"/>
      <c r="G256" s="266"/>
      <c r="H256" s="291"/>
      <c r="I256" s="266"/>
      <c r="J256" s="377"/>
      <c r="K256" s="21" t="s">
        <v>99</v>
      </c>
      <c r="L256" s="21" t="s">
        <v>629</v>
      </c>
      <c r="M256" s="105" t="s">
        <v>291</v>
      </c>
      <c r="N256" s="249"/>
    </row>
    <row r="257" spans="1:14">
      <c r="A257" s="94"/>
      <c r="B257" s="95"/>
      <c r="C257" s="291"/>
      <c r="D257" s="266"/>
      <c r="E257" s="316"/>
      <c r="F257" s="251"/>
      <c r="G257" s="266"/>
      <c r="H257" s="291"/>
      <c r="I257" s="266"/>
      <c r="J257" s="377"/>
      <c r="K257" s="21" t="s">
        <v>191</v>
      </c>
      <c r="L257" s="21" t="s">
        <v>334</v>
      </c>
      <c r="M257" s="105" t="s">
        <v>288</v>
      </c>
      <c r="N257" s="249"/>
    </row>
    <row r="258" spans="1:14">
      <c r="A258" s="94"/>
      <c r="B258" s="95"/>
      <c r="C258" s="291"/>
      <c r="D258" s="266"/>
      <c r="E258" s="316"/>
      <c r="F258" s="251"/>
      <c r="G258" s="266"/>
      <c r="H258" s="291"/>
      <c r="I258" s="266"/>
      <c r="J258" s="378"/>
      <c r="K258" s="21" t="s">
        <v>101</v>
      </c>
      <c r="L258" s="21" t="s">
        <v>334</v>
      </c>
      <c r="M258" s="105" t="s">
        <v>288</v>
      </c>
      <c r="N258" s="249"/>
    </row>
    <row r="259" spans="1:14">
      <c r="A259" s="94"/>
      <c r="B259" s="95"/>
      <c r="C259" s="290" t="s">
        <v>916</v>
      </c>
      <c r="D259" s="265" t="s">
        <v>233</v>
      </c>
      <c r="E259" s="315" t="s">
        <v>164</v>
      </c>
      <c r="F259" s="250" t="s">
        <v>602</v>
      </c>
      <c r="G259" s="265" t="s">
        <v>234</v>
      </c>
      <c r="H259" s="290" t="s">
        <v>527</v>
      </c>
      <c r="I259" s="265" t="s">
        <v>235</v>
      </c>
      <c r="J259" s="376"/>
      <c r="K259" s="21" t="s">
        <v>98</v>
      </c>
      <c r="L259" s="22" t="s">
        <v>334</v>
      </c>
      <c r="M259" s="105" t="s">
        <v>288</v>
      </c>
      <c r="N259" s="249" t="str">
        <f>IF(OR(M259="大",M260="大",M261="大",M262="大",M259="不明",M260="不明",M261="不明",M262="不明"),"大",IF(OR(M259="中",M260="中",M261="中",M262="中"),"中",IF(OR(M259="小",M260="小",M261="小",M262="小"),"小","無")))</f>
        <v>中</v>
      </c>
    </row>
    <row r="260" spans="1:14" ht="31.5">
      <c r="A260" s="94"/>
      <c r="B260" s="95"/>
      <c r="C260" s="291"/>
      <c r="D260" s="266"/>
      <c r="E260" s="316"/>
      <c r="F260" s="251"/>
      <c r="G260" s="266"/>
      <c r="H260" s="291"/>
      <c r="I260" s="266"/>
      <c r="J260" s="377"/>
      <c r="K260" s="21" t="s">
        <v>99</v>
      </c>
      <c r="L260" s="21" t="s">
        <v>630</v>
      </c>
      <c r="M260" s="105" t="s">
        <v>291</v>
      </c>
      <c r="N260" s="249"/>
    </row>
    <row r="261" spans="1:14">
      <c r="A261" s="94"/>
      <c r="B261" s="95"/>
      <c r="C261" s="291"/>
      <c r="D261" s="266"/>
      <c r="E261" s="316"/>
      <c r="F261" s="251"/>
      <c r="G261" s="266"/>
      <c r="H261" s="291"/>
      <c r="I261" s="266"/>
      <c r="J261" s="377"/>
      <c r="K261" s="21" t="s">
        <v>191</v>
      </c>
      <c r="L261" s="21" t="s">
        <v>559</v>
      </c>
      <c r="M261" s="105" t="s">
        <v>314</v>
      </c>
      <c r="N261" s="249"/>
    </row>
    <row r="262" spans="1:14">
      <c r="A262" s="94"/>
      <c r="B262" s="95"/>
      <c r="C262" s="291"/>
      <c r="D262" s="266"/>
      <c r="E262" s="316"/>
      <c r="F262" s="251"/>
      <c r="G262" s="266"/>
      <c r="H262" s="291"/>
      <c r="I262" s="266"/>
      <c r="J262" s="378"/>
      <c r="K262" s="21" t="s">
        <v>101</v>
      </c>
      <c r="L262" s="21" t="s">
        <v>334</v>
      </c>
      <c r="M262" s="105" t="s">
        <v>288</v>
      </c>
      <c r="N262" s="249"/>
    </row>
    <row r="263" spans="1:14">
      <c r="A263" s="94"/>
      <c r="B263" s="95"/>
      <c r="C263" s="290" t="s">
        <v>916</v>
      </c>
      <c r="D263" s="265" t="s">
        <v>233</v>
      </c>
      <c r="E263" s="315" t="s">
        <v>164</v>
      </c>
      <c r="F263" s="250" t="s">
        <v>602</v>
      </c>
      <c r="G263" s="265" t="s">
        <v>234</v>
      </c>
      <c r="H263" s="290" t="s">
        <v>598</v>
      </c>
      <c r="I263" s="265" t="s">
        <v>235</v>
      </c>
      <c r="J263" s="376"/>
      <c r="K263" s="21" t="s">
        <v>98</v>
      </c>
      <c r="L263" s="22" t="s">
        <v>334</v>
      </c>
      <c r="M263" s="105" t="s">
        <v>288</v>
      </c>
      <c r="N263" s="249" t="str">
        <f>IF(OR(M263="大",M264="大",M265="大",M266="大",M263="不明",M264="不明",M265="不明",M266="不明"),"大",IF(OR(M263="中",M264="中",M265="中",M266="中"),"中",IF(OR(M263="小",M264="小",M265="小",M266="小"),"小","無")))</f>
        <v>中</v>
      </c>
    </row>
    <row r="264" spans="1:14" ht="31.5">
      <c r="A264" s="94"/>
      <c r="B264" s="95"/>
      <c r="C264" s="291"/>
      <c r="D264" s="266"/>
      <c r="E264" s="316"/>
      <c r="F264" s="251"/>
      <c r="G264" s="266"/>
      <c r="H264" s="291"/>
      <c r="I264" s="266"/>
      <c r="J264" s="377"/>
      <c r="K264" s="21" t="s">
        <v>99</v>
      </c>
      <c r="L264" s="21" t="s">
        <v>630</v>
      </c>
      <c r="M264" s="105" t="s">
        <v>291</v>
      </c>
      <c r="N264" s="249"/>
    </row>
    <row r="265" spans="1:14">
      <c r="A265" s="94"/>
      <c r="B265" s="95"/>
      <c r="C265" s="291"/>
      <c r="D265" s="266"/>
      <c r="E265" s="316"/>
      <c r="F265" s="251"/>
      <c r="G265" s="266"/>
      <c r="H265" s="291"/>
      <c r="I265" s="266"/>
      <c r="J265" s="377"/>
      <c r="K265" s="21" t="s">
        <v>191</v>
      </c>
      <c r="L265" s="21" t="s">
        <v>559</v>
      </c>
      <c r="M265" s="105" t="s">
        <v>314</v>
      </c>
      <c r="N265" s="249"/>
    </row>
    <row r="266" spans="1:14">
      <c r="A266" s="94"/>
      <c r="B266" s="95"/>
      <c r="C266" s="291"/>
      <c r="D266" s="266"/>
      <c r="E266" s="316"/>
      <c r="F266" s="251"/>
      <c r="G266" s="266"/>
      <c r="H266" s="291"/>
      <c r="I266" s="266"/>
      <c r="J266" s="378"/>
      <c r="K266" s="21" t="s">
        <v>101</v>
      </c>
      <c r="L266" s="21" t="s">
        <v>334</v>
      </c>
      <c r="M266" s="105" t="s">
        <v>288</v>
      </c>
      <c r="N266" s="249"/>
    </row>
    <row r="267" spans="1:14">
      <c r="A267" s="94"/>
      <c r="B267" s="95"/>
      <c r="C267" s="290" t="s">
        <v>916</v>
      </c>
      <c r="D267" s="265" t="s">
        <v>233</v>
      </c>
      <c r="E267" s="315" t="s">
        <v>164</v>
      </c>
      <c r="F267" s="250" t="s">
        <v>602</v>
      </c>
      <c r="G267" s="265" t="s">
        <v>234</v>
      </c>
      <c r="H267" s="290" t="s">
        <v>592</v>
      </c>
      <c r="I267" s="265" t="s">
        <v>235</v>
      </c>
      <c r="J267" s="376"/>
      <c r="K267" s="21" t="s">
        <v>98</v>
      </c>
      <c r="L267" s="22" t="s">
        <v>334</v>
      </c>
      <c r="M267" s="105" t="s">
        <v>288</v>
      </c>
      <c r="N267" s="249" t="str">
        <f>IF(OR(M267="大",M268="大",M269="大",M270="大",M267="不明",M268="不明",M269="不明",M270="不明"),"大",IF(OR(M267="中",M268="中",M269="中",M270="中"),"中",IF(OR(M267="小",M268="小",M269="小",M270="小"),"小","無")))</f>
        <v>中</v>
      </c>
    </row>
    <row r="268" spans="1:14" ht="31.5">
      <c r="A268" s="94"/>
      <c r="B268" s="95"/>
      <c r="C268" s="291"/>
      <c r="D268" s="266"/>
      <c r="E268" s="316"/>
      <c r="F268" s="251"/>
      <c r="G268" s="266"/>
      <c r="H268" s="291"/>
      <c r="I268" s="266"/>
      <c r="J268" s="377"/>
      <c r="K268" s="21" t="s">
        <v>99</v>
      </c>
      <c r="L268" s="21" t="s">
        <v>630</v>
      </c>
      <c r="M268" s="105" t="s">
        <v>291</v>
      </c>
      <c r="N268" s="249"/>
    </row>
    <row r="269" spans="1:14">
      <c r="A269" s="94"/>
      <c r="B269" s="95"/>
      <c r="C269" s="291"/>
      <c r="D269" s="266"/>
      <c r="E269" s="316"/>
      <c r="F269" s="251"/>
      <c r="G269" s="266"/>
      <c r="H269" s="291"/>
      <c r="I269" s="266"/>
      <c r="J269" s="377"/>
      <c r="K269" s="21" t="s">
        <v>191</v>
      </c>
      <c r="L269" s="21" t="s">
        <v>559</v>
      </c>
      <c r="M269" s="105" t="s">
        <v>314</v>
      </c>
      <c r="N269" s="249"/>
    </row>
    <row r="270" spans="1:14">
      <c r="A270" s="94"/>
      <c r="B270" s="95"/>
      <c r="C270" s="291"/>
      <c r="D270" s="266"/>
      <c r="E270" s="316"/>
      <c r="F270" s="251"/>
      <c r="G270" s="266"/>
      <c r="H270" s="291"/>
      <c r="I270" s="266"/>
      <c r="J270" s="378"/>
      <c r="K270" s="21" t="s">
        <v>101</v>
      </c>
      <c r="L270" s="21" t="s">
        <v>334</v>
      </c>
      <c r="M270" s="105" t="s">
        <v>288</v>
      </c>
      <c r="N270" s="249"/>
    </row>
    <row r="271" spans="1:14">
      <c r="A271" s="94"/>
      <c r="B271" s="95"/>
      <c r="C271" s="290" t="s">
        <v>916</v>
      </c>
      <c r="D271" s="265" t="s">
        <v>233</v>
      </c>
      <c r="E271" s="315" t="s">
        <v>164</v>
      </c>
      <c r="F271" s="250" t="s">
        <v>602</v>
      </c>
      <c r="G271" s="265" t="s">
        <v>234</v>
      </c>
      <c r="H271" s="290" t="s">
        <v>592</v>
      </c>
      <c r="I271" s="265" t="s">
        <v>235</v>
      </c>
      <c r="J271" s="376"/>
      <c r="K271" s="21" t="s">
        <v>98</v>
      </c>
      <c r="L271" s="22" t="s">
        <v>334</v>
      </c>
      <c r="M271" s="105" t="s">
        <v>288</v>
      </c>
      <c r="N271" s="249" t="str">
        <f>IF(OR(M271="大",M272="大",M273="大",M274="大",M271="不明",M272="不明",M273="不明",M274="不明"),"大",IF(OR(M271="中",M272="中",M273="中",M274="中"),"中",IF(OR(M271="小",M272="小",M273="小",M274="小"),"小","無")))</f>
        <v>中</v>
      </c>
    </row>
    <row r="272" spans="1:14" ht="31.5">
      <c r="A272" s="94"/>
      <c r="B272" s="95"/>
      <c r="C272" s="291"/>
      <c r="D272" s="266"/>
      <c r="E272" s="316"/>
      <c r="F272" s="251"/>
      <c r="G272" s="266"/>
      <c r="H272" s="291"/>
      <c r="I272" s="266"/>
      <c r="J272" s="377"/>
      <c r="K272" s="21" t="s">
        <v>99</v>
      </c>
      <c r="L272" s="21" t="s">
        <v>630</v>
      </c>
      <c r="M272" s="105" t="s">
        <v>291</v>
      </c>
      <c r="N272" s="249"/>
    </row>
    <row r="273" spans="1:14">
      <c r="A273" s="94"/>
      <c r="B273" s="95"/>
      <c r="C273" s="291"/>
      <c r="D273" s="266"/>
      <c r="E273" s="316"/>
      <c r="F273" s="251"/>
      <c r="G273" s="266"/>
      <c r="H273" s="291"/>
      <c r="I273" s="266"/>
      <c r="J273" s="377"/>
      <c r="K273" s="21" t="s">
        <v>191</v>
      </c>
      <c r="L273" s="21" t="s">
        <v>559</v>
      </c>
      <c r="M273" s="105" t="s">
        <v>314</v>
      </c>
      <c r="N273" s="249"/>
    </row>
    <row r="274" spans="1:14">
      <c r="A274" s="94"/>
      <c r="B274" s="95"/>
      <c r="C274" s="291"/>
      <c r="D274" s="266"/>
      <c r="E274" s="316"/>
      <c r="F274" s="251"/>
      <c r="G274" s="266"/>
      <c r="H274" s="291"/>
      <c r="I274" s="266"/>
      <c r="J274" s="378"/>
      <c r="K274" s="21" t="s">
        <v>101</v>
      </c>
      <c r="L274" s="21" t="s">
        <v>334</v>
      </c>
      <c r="M274" s="105" t="s">
        <v>288</v>
      </c>
      <c r="N274" s="249"/>
    </row>
    <row r="275" spans="1:14">
      <c r="A275" s="94"/>
      <c r="B275" s="95"/>
      <c r="C275" s="290"/>
      <c r="D275" s="265"/>
      <c r="E275" s="315"/>
      <c r="F275" s="250"/>
      <c r="G275" s="265"/>
      <c r="H275" s="290"/>
      <c r="I275" s="265"/>
      <c r="J275" s="376"/>
      <c r="K275" s="21" t="s">
        <v>98</v>
      </c>
      <c r="L275" s="22"/>
      <c r="M275" s="105"/>
      <c r="N275" s="249" t="str">
        <f>IF(OR(M275="大",M276="大",M277="大",M278="大",M275="不明",M276="不明",M277="不明",M278="不明"),"大",IF(OR(M275="中",M276="中",M277="中",M278="中"),"中",IF(OR(M275="小",M276="小",M277="小",M278="小"),"小","無")))</f>
        <v>無</v>
      </c>
    </row>
    <row r="276" spans="1:14">
      <c r="A276" s="94"/>
      <c r="B276" s="95"/>
      <c r="C276" s="291"/>
      <c r="D276" s="266"/>
      <c r="E276" s="316"/>
      <c r="F276" s="251"/>
      <c r="G276" s="266"/>
      <c r="H276" s="291"/>
      <c r="I276" s="266"/>
      <c r="J276" s="377"/>
      <c r="K276" s="21" t="s">
        <v>99</v>
      </c>
      <c r="L276" s="21"/>
      <c r="M276" s="105"/>
      <c r="N276" s="249"/>
    </row>
    <row r="277" spans="1:14">
      <c r="A277" s="94"/>
      <c r="B277" s="95"/>
      <c r="C277" s="291"/>
      <c r="D277" s="266"/>
      <c r="E277" s="316"/>
      <c r="F277" s="251"/>
      <c r="G277" s="266"/>
      <c r="H277" s="291"/>
      <c r="I277" s="266"/>
      <c r="J277" s="377"/>
      <c r="K277" s="21" t="s">
        <v>191</v>
      </c>
      <c r="L277" s="21"/>
      <c r="M277" s="105"/>
      <c r="N277" s="249"/>
    </row>
    <row r="278" spans="1:14">
      <c r="A278" s="94"/>
      <c r="B278" s="95"/>
      <c r="C278" s="292"/>
      <c r="D278" s="267"/>
      <c r="E278" s="317"/>
      <c r="F278" s="252"/>
      <c r="G278" s="267"/>
      <c r="H278" s="292"/>
      <c r="I278" s="267"/>
      <c r="J278" s="378"/>
      <c r="K278" s="21" t="s">
        <v>101</v>
      </c>
      <c r="L278" s="21"/>
      <c r="M278" s="105"/>
      <c r="N278" s="249"/>
    </row>
    <row r="279" spans="1:14">
      <c r="A279" s="94"/>
    </row>
    <row r="280" spans="1:14">
      <c r="A280" s="94"/>
      <c r="M280" s="115" t="s">
        <v>102</v>
      </c>
      <c r="N280" s="106" t="str">
        <f>IF(COUNTIF(N251:N279, "大") &gt; 0, "大", IF(COUNTIF(N251:N279, "中") &gt; 0, "中", IF(COUNTIF(N251:N279, "小") &gt; 0, "小", IF(COUNTIF(N251:N279, "無") &gt; 0, "無", ""))))</f>
        <v>中</v>
      </c>
    </row>
    <row r="281" spans="1:14">
      <c r="A281" s="94"/>
      <c r="B281" s="42"/>
      <c r="C281" s="54" t="s">
        <v>631</v>
      </c>
      <c r="M281" s="41"/>
    </row>
    <row r="282" spans="1:14">
      <c r="A282" s="94"/>
      <c r="B282" s="54"/>
    </row>
    <row r="283" spans="1:14" ht="31.5">
      <c r="A283" s="94"/>
      <c r="B283" s="95"/>
      <c r="C283" s="19" t="s">
        <v>84</v>
      </c>
      <c r="D283" s="19" t="s">
        <v>85</v>
      </c>
      <c r="E283" s="19" t="s">
        <v>121</v>
      </c>
      <c r="F283" s="19" t="s">
        <v>87</v>
      </c>
      <c r="G283" s="19" t="s">
        <v>122</v>
      </c>
      <c r="H283" s="23" t="s">
        <v>277</v>
      </c>
      <c r="I283" s="19" t="s">
        <v>90</v>
      </c>
      <c r="J283" s="61" t="s">
        <v>161</v>
      </c>
      <c r="K283" s="379" t="s">
        <v>92</v>
      </c>
      <c r="L283" s="380"/>
      <c r="M283" s="20" t="s">
        <v>93</v>
      </c>
      <c r="N283" s="19" t="s">
        <v>94</v>
      </c>
    </row>
    <row r="284" spans="1:14">
      <c r="A284" s="94"/>
      <c r="B284" s="95"/>
      <c r="C284" s="250" t="s">
        <v>592</v>
      </c>
      <c r="D284" s="265" t="s">
        <v>238</v>
      </c>
      <c r="E284" s="315" t="s">
        <v>164</v>
      </c>
      <c r="F284" s="250" t="s">
        <v>602</v>
      </c>
      <c r="G284" s="265" t="s">
        <v>239</v>
      </c>
      <c r="H284" s="290" t="s">
        <v>527</v>
      </c>
      <c r="I284" s="265" t="s">
        <v>240</v>
      </c>
      <c r="J284" s="376"/>
      <c r="K284" s="21" t="s">
        <v>209</v>
      </c>
      <c r="L284" s="22" t="s">
        <v>334</v>
      </c>
      <c r="M284" s="105" t="s">
        <v>288</v>
      </c>
      <c r="N284" s="249" t="str">
        <f>IF(OR(M284="大",M285="大",M286="大",M287="大",M284="不明",M285="不明",M286="不明",M287="不明"),"大",IF(OR(M284="中",M285="中",M286="中",M287="中"),"中",IF(OR(M284="小",M285="小",M286="小",M287="小"),"小","無")))</f>
        <v>小</v>
      </c>
    </row>
    <row r="285" spans="1:14" ht="31.5">
      <c r="A285" s="94"/>
      <c r="B285" s="95"/>
      <c r="C285" s="251"/>
      <c r="D285" s="266"/>
      <c r="E285" s="316"/>
      <c r="F285" s="251"/>
      <c r="G285" s="266"/>
      <c r="H285" s="291"/>
      <c r="I285" s="266"/>
      <c r="J285" s="377"/>
      <c r="K285" s="21" t="s">
        <v>99</v>
      </c>
      <c r="L285" s="21" t="s">
        <v>632</v>
      </c>
      <c r="M285" s="105" t="s">
        <v>314</v>
      </c>
      <c r="N285" s="249"/>
    </row>
    <row r="286" spans="1:14">
      <c r="A286" s="94"/>
      <c r="B286" s="95"/>
      <c r="C286" s="251"/>
      <c r="D286" s="266"/>
      <c r="E286" s="316"/>
      <c r="F286" s="251"/>
      <c r="G286" s="266"/>
      <c r="H286" s="291"/>
      <c r="I286" s="266"/>
      <c r="J286" s="377"/>
      <c r="K286" s="21" t="s">
        <v>100</v>
      </c>
      <c r="L286" s="21" t="s">
        <v>334</v>
      </c>
      <c r="M286" s="105" t="s">
        <v>288</v>
      </c>
      <c r="N286" s="249"/>
    </row>
    <row r="287" spans="1:14">
      <c r="A287" s="94"/>
      <c r="B287" s="95"/>
      <c r="C287" s="251"/>
      <c r="D287" s="266"/>
      <c r="E287" s="316"/>
      <c r="F287" s="251"/>
      <c r="G287" s="266"/>
      <c r="H287" s="291"/>
      <c r="I287" s="266"/>
      <c r="J287" s="378"/>
      <c r="K287" s="21" t="s">
        <v>101</v>
      </c>
      <c r="L287" s="21" t="s">
        <v>334</v>
      </c>
      <c r="M287" s="105" t="s">
        <v>288</v>
      </c>
      <c r="N287" s="249"/>
    </row>
    <row r="288" spans="1:14">
      <c r="A288" s="94"/>
      <c r="B288" s="95"/>
      <c r="C288" s="250" t="s">
        <v>592</v>
      </c>
      <c r="D288" s="265" t="s">
        <v>238</v>
      </c>
      <c r="E288" s="315" t="s">
        <v>164</v>
      </c>
      <c r="F288" s="250" t="s">
        <v>602</v>
      </c>
      <c r="G288" s="265" t="s">
        <v>241</v>
      </c>
      <c r="H288" s="290" t="s">
        <v>527</v>
      </c>
      <c r="I288" s="265" t="s">
        <v>242</v>
      </c>
      <c r="J288" s="376"/>
      <c r="K288" s="21" t="s">
        <v>209</v>
      </c>
      <c r="L288" s="22" t="s">
        <v>334</v>
      </c>
      <c r="M288" s="105" t="s">
        <v>288</v>
      </c>
      <c r="N288" s="249" t="str">
        <f>IF(OR(M288="大",M289="大",M290="大",M291="大",M288="不明",M289="不明",M290="不明",M291="不明"),"大",IF(OR(M288="中",M289="中",M290="中",M291="中"),"中",IF(OR(M288="小",M289="小",M290="小",M291="小"),"小","無")))</f>
        <v>小</v>
      </c>
    </row>
    <row r="289" spans="1:14" ht="31.5">
      <c r="A289" s="94"/>
      <c r="B289" s="95"/>
      <c r="C289" s="251"/>
      <c r="D289" s="266"/>
      <c r="E289" s="316"/>
      <c r="F289" s="251"/>
      <c r="G289" s="266"/>
      <c r="H289" s="291"/>
      <c r="I289" s="266"/>
      <c r="J289" s="377"/>
      <c r="K289" s="21" t="s">
        <v>99</v>
      </c>
      <c r="L289" s="21" t="s">
        <v>632</v>
      </c>
      <c r="M289" s="105" t="s">
        <v>314</v>
      </c>
      <c r="N289" s="249"/>
    </row>
    <row r="290" spans="1:14">
      <c r="A290" s="94"/>
      <c r="B290" s="95"/>
      <c r="C290" s="251"/>
      <c r="D290" s="266"/>
      <c r="E290" s="316"/>
      <c r="F290" s="251"/>
      <c r="G290" s="266"/>
      <c r="H290" s="291"/>
      <c r="I290" s="266"/>
      <c r="J290" s="377"/>
      <c r="K290" s="21" t="s">
        <v>100</v>
      </c>
      <c r="L290" s="21" t="s">
        <v>334</v>
      </c>
      <c r="M290" s="105" t="s">
        <v>288</v>
      </c>
      <c r="N290" s="249"/>
    </row>
    <row r="291" spans="1:14">
      <c r="A291" s="94"/>
      <c r="B291" s="95"/>
      <c r="C291" s="251"/>
      <c r="D291" s="266"/>
      <c r="E291" s="316"/>
      <c r="F291" s="251"/>
      <c r="G291" s="266"/>
      <c r="H291" s="291"/>
      <c r="I291" s="266"/>
      <c r="J291" s="378"/>
      <c r="K291" s="21" t="s">
        <v>101</v>
      </c>
      <c r="L291" s="21" t="s">
        <v>334</v>
      </c>
      <c r="M291" s="105" t="s">
        <v>288</v>
      </c>
      <c r="N291" s="249"/>
    </row>
    <row r="292" spans="1:14">
      <c r="A292" s="94"/>
      <c r="B292" s="95"/>
      <c r="C292" s="250" t="s">
        <v>598</v>
      </c>
      <c r="D292" s="265" t="s">
        <v>238</v>
      </c>
      <c r="E292" s="315" t="s">
        <v>164</v>
      </c>
      <c r="F292" s="250" t="s">
        <v>602</v>
      </c>
      <c r="G292" s="265" t="s">
        <v>239</v>
      </c>
      <c r="H292" s="290" t="s">
        <v>527</v>
      </c>
      <c r="I292" s="265" t="s">
        <v>240</v>
      </c>
      <c r="J292" s="376"/>
      <c r="K292" s="21" t="s">
        <v>209</v>
      </c>
      <c r="L292" s="22" t="s">
        <v>334</v>
      </c>
      <c r="M292" s="105" t="s">
        <v>288</v>
      </c>
      <c r="N292" s="249" t="str">
        <f>IF(OR(M292="大",M293="大",M294="大",M295="大",M292="不明",M293="不明",M294="不明",M295="不明"),"大",IF(OR(M292="中",M293="中",M294="中",M295="中"),"中",IF(OR(M292="小",M293="小",M294="小",M295="小"),"小","無")))</f>
        <v>中</v>
      </c>
    </row>
    <row r="293" spans="1:14">
      <c r="A293" s="94"/>
      <c r="B293" s="95"/>
      <c r="C293" s="251"/>
      <c r="D293" s="266"/>
      <c r="E293" s="316"/>
      <c r="F293" s="251"/>
      <c r="G293" s="266"/>
      <c r="H293" s="291"/>
      <c r="I293" s="266"/>
      <c r="J293" s="377"/>
      <c r="K293" s="21" t="s">
        <v>99</v>
      </c>
      <c r="L293" s="21" t="s">
        <v>888</v>
      </c>
      <c r="M293" s="105" t="s">
        <v>291</v>
      </c>
      <c r="N293" s="249"/>
    </row>
    <row r="294" spans="1:14">
      <c r="A294" s="94"/>
      <c r="B294" s="95"/>
      <c r="C294" s="251"/>
      <c r="D294" s="266"/>
      <c r="E294" s="316"/>
      <c r="F294" s="251"/>
      <c r="G294" s="266"/>
      <c r="H294" s="291"/>
      <c r="I294" s="266"/>
      <c r="J294" s="377"/>
      <c r="K294" s="21" t="s">
        <v>100</v>
      </c>
      <c r="L294" s="21" t="s">
        <v>334</v>
      </c>
      <c r="M294" s="105" t="s">
        <v>288</v>
      </c>
      <c r="N294" s="249"/>
    </row>
    <row r="295" spans="1:14">
      <c r="A295" s="94"/>
      <c r="B295" s="95"/>
      <c r="C295" s="251"/>
      <c r="D295" s="266"/>
      <c r="E295" s="316"/>
      <c r="F295" s="251"/>
      <c r="G295" s="266"/>
      <c r="H295" s="291"/>
      <c r="I295" s="266"/>
      <c r="J295" s="378"/>
      <c r="K295" s="21" t="s">
        <v>101</v>
      </c>
      <c r="L295" s="21" t="s">
        <v>334</v>
      </c>
      <c r="M295" s="105" t="s">
        <v>288</v>
      </c>
      <c r="N295" s="249"/>
    </row>
    <row r="296" spans="1:14">
      <c r="A296" s="94"/>
      <c r="B296" s="95"/>
      <c r="C296" s="250" t="s">
        <v>598</v>
      </c>
      <c r="D296" s="265" t="s">
        <v>238</v>
      </c>
      <c r="E296" s="315" t="s">
        <v>164</v>
      </c>
      <c r="F296" s="250" t="s">
        <v>602</v>
      </c>
      <c r="G296" s="265" t="s">
        <v>241</v>
      </c>
      <c r="H296" s="290" t="s">
        <v>527</v>
      </c>
      <c r="I296" s="265" t="s">
        <v>242</v>
      </c>
      <c r="J296" s="376"/>
      <c r="K296" s="21" t="s">
        <v>209</v>
      </c>
      <c r="L296" s="22" t="s">
        <v>334</v>
      </c>
      <c r="M296" s="105" t="s">
        <v>288</v>
      </c>
      <c r="N296" s="249" t="str">
        <f>IF(OR(M296="大",M297="大",M298="大",M299="大",M296="不明",M297="不明",M298="不明",M299="不明"),"大",IF(OR(M296="中",M297="中",M298="中",M299="中"),"中",IF(OR(M296="小",M297="小",M298="小",M299="小"),"小","無")))</f>
        <v>中</v>
      </c>
    </row>
    <row r="297" spans="1:14">
      <c r="A297" s="94"/>
      <c r="B297" s="95"/>
      <c r="C297" s="251"/>
      <c r="D297" s="266"/>
      <c r="E297" s="316"/>
      <c r="F297" s="251"/>
      <c r="G297" s="266"/>
      <c r="H297" s="291"/>
      <c r="I297" s="266"/>
      <c r="J297" s="377"/>
      <c r="K297" s="21" t="s">
        <v>99</v>
      </c>
      <c r="L297" s="21" t="s">
        <v>888</v>
      </c>
      <c r="M297" s="105" t="s">
        <v>291</v>
      </c>
      <c r="N297" s="249"/>
    </row>
    <row r="298" spans="1:14">
      <c r="A298" s="94"/>
      <c r="B298" s="95"/>
      <c r="C298" s="251"/>
      <c r="D298" s="266"/>
      <c r="E298" s="316"/>
      <c r="F298" s="251"/>
      <c r="G298" s="266"/>
      <c r="H298" s="291"/>
      <c r="I298" s="266"/>
      <c r="J298" s="377"/>
      <c r="K298" s="21" t="s">
        <v>100</v>
      </c>
      <c r="L298" s="21" t="s">
        <v>334</v>
      </c>
      <c r="M298" s="105" t="s">
        <v>288</v>
      </c>
      <c r="N298" s="249"/>
    </row>
    <row r="299" spans="1:14">
      <c r="A299" s="94"/>
      <c r="B299" s="95"/>
      <c r="C299" s="251"/>
      <c r="D299" s="266"/>
      <c r="E299" s="316"/>
      <c r="F299" s="251"/>
      <c r="G299" s="266"/>
      <c r="H299" s="291"/>
      <c r="I299" s="266"/>
      <c r="J299" s="378"/>
      <c r="K299" s="21" t="s">
        <v>101</v>
      </c>
      <c r="L299" s="21" t="s">
        <v>334</v>
      </c>
      <c r="M299" s="105" t="s">
        <v>288</v>
      </c>
      <c r="N299" s="249"/>
    </row>
    <row r="300" spans="1:14">
      <c r="A300" s="94"/>
      <c r="B300" s="95"/>
      <c r="C300" s="250"/>
      <c r="D300" s="265"/>
      <c r="E300" s="315"/>
      <c r="F300" s="250"/>
      <c r="G300" s="265"/>
      <c r="H300" s="290"/>
      <c r="I300" s="265"/>
      <c r="J300" s="376"/>
      <c r="K300" s="21" t="s">
        <v>209</v>
      </c>
      <c r="L300" s="22"/>
      <c r="M300" s="105"/>
      <c r="N300" s="249" t="str">
        <f>IF(OR(M300="大",M301="大",M302="大",M303="大",M300="不明",M301="不明",M302="不明",M303="不明"),"大",IF(OR(M300="中",M301="中",M302="中",M303="中"),"中",IF(OR(M300="小",M301="小",M302="小",M303="小"),"小","無")))</f>
        <v>無</v>
      </c>
    </row>
    <row r="301" spans="1:14">
      <c r="A301" s="94"/>
      <c r="B301" s="95"/>
      <c r="C301" s="251"/>
      <c r="D301" s="266"/>
      <c r="E301" s="316"/>
      <c r="F301" s="251"/>
      <c r="G301" s="266"/>
      <c r="H301" s="291"/>
      <c r="I301" s="266"/>
      <c r="J301" s="377"/>
      <c r="K301" s="21" t="s">
        <v>99</v>
      </c>
      <c r="L301" s="21"/>
      <c r="M301" s="105"/>
      <c r="N301" s="249"/>
    </row>
    <row r="302" spans="1:14">
      <c r="A302" s="94"/>
      <c r="B302" s="95"/>
      <c r="C302" s="251"/>
      <c r="D302" s="266"/>
      <c r="E302" s="316"/>
      <c r="F302" s="251"/>
      <c r="G302" s="266"/>
      <c r="H302" s="291"/>
      <c r="I302" s="266"/>
      <c r="J302" s="377"/>
      <c r="K302" s="21" t="s">
        <v>100</v>
      </c>
      <c r="L302" s="21"/>
      <c r="M302" s="105"/>
      <c r="N302" s="249"/>
    </row>
    <row r="303" spans="1:14">
      <c r="A303" s="94"/>
      <c r="B303" s="95"/>
      <c r="C303" s="251"/>
      <c r="D303" s="266"/>
      <c r="E303" s="316"/>
      <c r="F303" s="251"/>
      <c r="G303" s="266"/>
      <c r="H303" s="291"/>
      <c r="I303" s="266"/>
      <c r="J303" s="378"/>
      <c r="K303" s="21" t="s">
        <v>101</v>
      </c>
      <c r="L303" s="21"/>
      <c r="M303" s="105"/>
      <c r="N303" s="249"/>
    </row>
    <row r="304" spans="1:14">
      <c r="A304" s="94"/>
      <c r="B304" s="95"/>
      <c r="C304" s="250"/>
      <c r="D304" s="265"/>
      <c r="E304" s="315"/>
      <c r="F304" s="250"/>
      <c r="G304" s="265"/>
      <c r="H304" s="290"/>
      <c r="I304" s="265"/>
      <c r="J304" s="376"/>
      <c r="K304" s="21" t="s">
        <v>209</v>
      </c>
      <c r="L304" s="22"/>
      <c r="M304" s="105"/>
      <c r="N304" s="249" t="str">
        <f>IF(OR(M304="大",M305="大",M306="大",M307="大",M304="不明",M305="不明",M306="不明",M307="不明"),"大",IF(OR(M304="中",M305="中",M306="中",M307="中"),"中",IF(OR(M304="小",M305="小",M306="小",M307="小"),"小","無")))</f>
        <v>無</v>
      </c>
    </row>
    <row r="305" spans="1:14">
      <c r="A305" s="94"/>
      <c r="B305" s="95"/>
      <c r="C305" s="251"/>
      <c r="D305" s="266"/>
      <c r="E305" s="316"/>
      <c r="F305" s="251"/>
      <c r="G305" s="266"/>
      <c r="H305" s="291"/>
      <c r="I305" s="266"/>
      <c r="J305" s="377"/>
      <c r="K305" s="21" t="s">
        <v>99</v>
      </c>
      <c r="L305" s="21"/>
      <c r="M305" s="105"/>
      <c r="N305" s="249"/>
    </row>
    <row r="306" spans="1:14">
      <c r="A306" s="94"/>
      <c r="B306" s="95"/>
      <c r="C306" s="251"/>
      <c r="D306" s="266"/>
      <c r="E306" s="316"/>
      <c r="F306" s="251"/>
      <c r="G306" s="266"/>
      <c r="H306" s="291"/>
      <c r="I306" s="266"/>
      <c r="J306" s="377"/>
      <c r="K306" s="21" t="s">
        <v>100</v>
      </c>
      <c r="L306" s="21"/>
      <c r="M306" s="105"/>
      <c r="N306" s="249"/>
    </row>
    <row r="307" spans="1:14">
      <c r="A307" s="94"/>
      <c r="B307" s="95"/>
      <c r="C307" s="251"/>
      <c r="D307" s="266"/>
      <c r="E307" s="316"/>
      <c r="F307" s="251"/>
      <c r="G307" s="266"/>
      <c r="H307" s="291"/>
      <c r="I307" s="266"/>
      <c r="J307" s="378"/>
      <c r="K307" s="21" t="s">
        <v>101</v>
      </c>
      <c r="L307" s="21"/>
      <c r="M307" s="105"/>
      <c r="N307" s="249"/>
    </row>
    <row r="308" spans="1:14">
      <c r="A308" s="94"/>
      <c r="B308" s="95"/>
      <c r="C308" s="250"/>
      <c r="D308" s="265"/>
      <c r="E308" s="315"/>
      <c r="F308" s="250"/>
      <c r="G308" s="265"/>
      <c r="H308" s="290"/>
      <c r="I308" s="265"/>
      <c r="J308" s="376"/>
      <c r="K308" s="21" t="s">
        <v>209</v>
      </c>
      <c r="L308" s="22"/>
      <c r="M308" s="105"/>
      <c r="N308" s="249" t="str">
        <f>IF(OR(M308="大",M309="大",M310="大",M311="大",M308="不明",M309="不明",M310="不明",M311="不明"),"大",IF(OR(M308="中",M309="中",M310="中",M311="中"),"中",IF(OR(M308="小",M309="小",M310="小",M311="小"),"小","無")))</f>
        <v>無</v>
      </c>
    </row>
    <row r="309" spans="1:14">
      <c r="A309" s="94"/>
      <c r="B309" s="95"/>
      <c r="C309" s="251"/>
      <c r="D309" s="266"/>
      <c r="E309" s="316"/>
      <c r="F309" s="251"/>
      <c r="G309" s="266"/>
      <c r="H309" s="291"/>
      <c r="I309" s="266"/>
      <c r="J309" s="377"/>
      <c r="K309" s="21" t="s">
        <v>99</v>
      </c>
      <c r="L309" s="21"/>
      <c r="M309" s="105"/>
      <c r="N309" s="249"/>
    </row>
    <row r="310" spans="1:14">
      <c r="A310" s="94"/>
      <c r="B310" s="95"/>
      <c r="C310" s="251"/>
      <c r="D310" s="266"/>
      <c r="E310" s="316"/>
      <c r="F310" s="251"/>
      <c r="G310" s="266"/>
      <c r="H310" s="291"/>
      <c r="I310" s="266"/>
      <c r="J310" s="377"/>
      <c r="K310" s="21" t="s">
        <v>100</v>
      </c>
      <c r="L310" s="21"/>
      <c r="M310" s="105"/>
      <c r="N310" s="249"/>
    </row>
    <row r="311" spans="1:14">
      <c r="A311" s="94"/>
      <c r="B311" s="95"/>
      <c r="C311" s="252"/>
      <c r="D311" s="267"/>
      <c r="E311" s="317"/>
      <c r="F311" s="252"/>
      <c r="G311" s="267"/>
      <c r="H311" s="292"/>
      <c r="I311" s="267"/>
      <c r="J311" s="378"/>
      <c r="K311" s="21" t="s">
        <v>101</v>
      </c>
      <c r="L311" s="21"/>
      <c r="M311" s="105"/>
      <c r="N311" s="249"/>
    </row>
    <row r="312" spans="1:14">
      <c r="A312" s="94"/>
    </row>
    <row r="313" spans="1:14">
      <c r="A313" s="94"/>
      <c r="M313" s="115" t="s">
        <v>102</v>
      </c>
      <c r="N313" s="106" t="str">
        <f>IF(COUNTIF(N284:N312, "大") &gt; 0, "大", IF(COUNTIF(N284:N312, "中") &gt; 0, "中", IF(COUNTIF(N284:N312, "小") &gt; 0, "小", IF(COUNTIF(N284:N312, "無") &gt; 0, "無", ""))))</f>
        <v>中</v>
      </c>
    </row>
    <row r="314" spans="1:14">
      <c r="A314" s="94"/>
      <c r="B314" s="42"/>
      <c r="C314" s="54" t="s">
        <v>633</v>
      </c>
      <c r="M314" s="41"/>
    </row>
    <row r="315" spans="1:14">
      <c r="A315" s="94"/>
      <c r="B315" s="54"/>
    </row>
    <row r="316" spans="1:14" ht="31.5">
      <c r="A316" s="94"/>
      <c r="B316" s="95"/>
      <c r="C316" s="19" t="s">
        <v>84</v>
      </c>
      <c r="D316" s="19" t="s">
        <v>85</v>
      </c>
      <c r="E316" s="19" t="s">
        <v>121</v>
      </c>
      <c r="F316" s="19" t="s">
        <v>87</v>
      </c>
      <c r="G316" s="19" t="s">
        <v>122</v>
      </c>
      <c r="H316" s="23" t="s">
        <v>277</v>
      </c>
      <c r="I316" s="19" t="s">
        <v>90</v>
      </c>
      <c r="J316" s="61" t="s">
        <v>161</v>
      </c>
      <c r="K316" s="379" t="s">
        <v>92</v>
      </c>
      <c r="L316" s="380"/>
      <c r="M316" s="20" t="s">
        <v>93</v>
      </c>
      <c r="N316" s="19" t="s">
        <v>94</v>
      </c>
    </row>
    <row r="317" spans="1:14">
      <c r="A317" s="94"/>
      <c r="B317" s="95"/>
      <c r="C317" s="290" t="s">
        <v>527</v>
      </c>
      <c r="D317" s="265" t="s">
        <v>245</v>
      </c>
      <c r="E317" s="315" t="s">
        <v>164</v>
      </c>
      <c r="F317" s="250" t="s">
        <v>602</v>
      </c>
      <c r="G317" s="265" t="s">
        <v>246</v>
      </c>
      <c r="H317" s="265" t="s">
        <v>247</v>
      </c>
      <c r="I317" s="265" t="s">
        <v>248</v>
      </c>
      <c r="J317" s="376"/>
      <c r="K317" s="21" t="s">
        <v>98</v>
      </c>
      <c r="L317" s="22" t="s">
        <v>334</v>
      </c>
      <c r="M317" s="105" t="s">
        <v>288</v>
      </c>
      <c r="N317" s="249" t="str">
        <f>IF(OR(M317="大",M318="大",M319="大",M320="大",M317="不明",M318="不明",M319="不明",M320="不明"),"大",IF(OR(M317="中",M318="中",M319="中",M320="中"),"中",IF(OR(M317="小",M318="小",M319="小",M320="小"),"小","無")))</f>
        <v>無</v>
      </c>
    </row>
    <row r="318" spans="1:14">
      <c r="A318" s="94"/>
      <c r="B318" s="95"/>
      <c r="C318" s="291"/>
      <c r="D318" s="266"/>
      <c r="E318" s="316"/>
      <c r="F318" s="251"/>
      <c r="G318" s="266"/>
      <c r="H318" s="266"/>
      <c r="I318" s="266"/>
      <c r="J318" s="377"/>
      <c r="K318" s="21" t="s">
        <v>99</v>
      </c>
      <c r="L318" s="21" t="s">
        <v>334</v>
      </c>
      <c r="M318" s="105" t="s">
        <v>288</v>
      </c>
      <c r="N318" s="249"/>
    </row>
    <row r="319" spans="1:14">
      <c r="A319" s="94"/>
      <c r="B319" s="95"/>
      <c r="C319" s="291"/>
      <c r="D319" s="266"/>
      <c r="E319" s="316"/>
      <c r="F319" s="251"/>
      <c r="G319" s="266"/>
      <c r="H319" s="266"/>
      <c r="I319" s="266"/>
      <c r="J319" s="377"/>
      <c r="K319" s="21" t="s">
        <v>100</v>
      </c>
      <c r="L319" s="21" t="s">
        <v>334</v>
      </c>
      <c r="M319" s="105" t="s">
        <v>288</v>
      </c>
      <c r="N319" s="249"/>
    </row>
    <row r="320" spans="1:14">
      <c r="A320" s="94"/>
      <c r="B320" s="95"/>
      <c r="C320" s="291"/>
      <c r="D320" s="266"/>
      <c r="E320" s="316"/>
      <c r="F320" s="251"/>
      <c r="G320" s="266"/>
      <c r="H320" s="266"/>
      <c r="I320" s="266"/>
      <c r="J320" s="378"/>
      <c r="K320" s="21" t="s">
        <v>101</v>
      </c>
      <c r="L320" s="21" t="s">
        <v>334</v>
      </c>
      <c r="M320" s="105" t="s">
        <v>288</v>
      </c>
      <c r="N320" s="249"/>
    </row>
    <row r="321" spans="1:14">
      <c r="A321" s="94"/>
      <c r="B321" s="95"/>
      <c r="C321" s="290" t="s">
        <v>524</v>
      </c>
      <c r="D321" s="265" t="s">
        <v>245</v>
      </c>
      <c r="E321" s="315" t="s">
        <v>164</v>
      </c>
      <c r="F321" s="250" t="s">
        <v>602</v>
      </c>
      <c r="G321" s="265" t="s">
        <v>246</v>
      </c>
      <c r="H321" s="265" t="s">
        <v>247</v>
      </c>
      <c r="I321" s="265" t="s">
        <v>248</v>
      </c>
      <c r="J321" s="376"/>
      <c r="K321" s="21" t="s">
        <v>98</v>
      </c>
      <c r="L321" s="22" t="s">
        <v>334</v>
      </c>
      <c r="M321" s="105" t="s">
        <v>288</v>
      </c>
      <c r="N321" s="249" t="str">
        <f>IF(OR(M321="大",M322="大",M323="大",M324="大",M321="不明",M322="不明",M323="不明",M324="不明"),"大",IF(OR(M321="中",M322="中",M323="中",M324="中"),"中",IF(OR(M321="小",M322="小",M323="小",M324="小"),"小","無")))</f>
        <v>無</v>
      </c>
    </row>
    <row r="322" spans="1:14">
      <c r="A322" s="94"/>
      <c r="B322" s="95"/>
      <c r="C322" s="291"/>
      <c r="D322" s="266"/>
      <c r="E322" s="316"/>
      <c r="F322" s="251"/>
      <c r="G322" s="266"/>
      <c r="H322" s="266"/>
      <c r="I322" s="266"/>
      <c r="J322" s="377"/>
      <c r="K322" s="21" t="s">
        <v>99</v>
      </c>
      <c r="L322" s="21" t="s">
        <v>334</v>
      </c>
      <c r="M322" s="105" t="s">
        <v>288</v>
      </c>
      <c r="N322" s="249"/>
    </row>
    <row r="323" spans="1:14">
      <c r="A323" s="94"/>
      <c r="B323" s="95"/>
      <c r="C323" s="291"/>
      <c r="D323" s="266"/>
      <c r="E323" s="316"/>
      <c r="F323" s="251"/>
      <c r="G323" s="266"/>
      <c r="H323" s="266"/>
      <c r="I323" s="266"/>
      <c r="J323" s="377"/>
      <c r="K323" s="21" t="s">
        <v>100</v>
      </c>
      <c r="L323" s="21" t="s">
        <v>334</v>
      </c>
      <c r="M323" s="105" t="s">
        <v>288</v>
      </c>
      <c r="N323" s="249"/>
    </row>
    <row r="324" spans="1:14">
      <c r="A324" s="94"/>
      <c r="B324" s="95"/>
      <c r="C324" s="291"/>
      <c r="D324" s="266"/>
      <c r="E324" s="316"/>
      <c r="F324" s="251"/>
      <c r="G324" s="266"/>
      <c r="H324" s="266"/>
      <c r="I324" s="266"/>
      <c r="J324" s="378"/>
      <c r="K324" s="21" t="s">
        <v>101</v>
      </c>
      <c r="L324" s="21" t="s">
        <v>334</v>
      </c>
      <c r="M324" s="105" t="s">
        <v>288</v>
      </c>
      <c r="N324" s="249"/>
    </row>
    <row r="325" spans="1:14">
      <c r="A325" s="94"/>
      <c r="B325" s="95"/>
      <c r="C325" s="290" t="s">
        <v>520</v>
      </c>
      <c r="D325" s="265" t="s">
        <v>245</v>
      </c>
      <c r="E325" s="315" t="s">
        <v>164</v>
      </c>
      <c r="F325" s="250" t="s">
        <v>602</v>
      </c>
      <c r="G325" s="265" t="s">
        <v>246</v>
      </c>
      <c r="H325" s="265" t="s">
        <v>247</v>
      </c>
      <c r="I325" s="265" t="s">
        <v>248</v>
      </c>
      <c r="J325" s="376"/>
      <c r="K325" s="21" t="s">
        <v>98</v>
      </c>
      <c r="L325" s="22" t="s">
        <v>334</v>
      </c>
      <c r="M325" s="105" t="s">
        <v>288</v>
      </c>
      <c r="N325" s="249" t="str">
        <f>IF(OR(M325="大",M326="大",M327="大",M328="大",M325="不明",M326="不明",M327="不明",M328="不明"),"大",IF(OR(M325="中",M326="中",M327="中",M328="中"),"中",IF(OR(M325="小",M326="小",M327="小",M328="小"),"小","無")))</f>
        <v>無</v>
      </c>
    </row>
    <row r="326" spans="1:14">
      <c r="A326" s="94"/>
      <c r="B326" s="95"/>
      <c r="C326" s="291"/>
      <c r="D326" s="266"/>
      <c r="E326" s="316"/>
      <c r="F326" s="251"/>
      <c r="G326" s="266"/>
      <c r="H326" s="266"/>
      <c r="I326" s="266"/>
      <c r="J326" s="377"/>
      <c r="K326" s="21" t="s">
        <v>99</v>
      </c>
      <c r="L326" s="21" t="s">
        <v>334</v>
      </c>
      <c r="M326" s="105" t="s">
        <v>288</v>
      </c>
      <c r="N326" s="249"/>
    </row>
    <row r="327" spans="1:14">
      <c r="A327" s="94"/>
      <c r="B327" s="95"/>
      <c r="C327" s="291"/>
      <c r="D327" s="266"/>
      <c r="E327" s="316"/>
      <c r="F327" s="251"/>
      <c r="G327" s="266"/>
      <c r="H327" s="266"/>
      <c r="I327" s="266"/>
      <c r="J327" s="377"/>
      <c r="K327" s="21" t="s">
        <v>100</v>
      </c>
      <c r="L327" s="21" t="s">
        <v>334</v>
      </c>
      <c r="M327" s="105" t="s">
        <v>288</v>
      </c>
      <c r="N327" s="249"/>
    </row>
    <row r="328" spans="1:14">
      <c r="A328" s="94"/>
      <c r="B328" s="95"/>
      <c r="C328" s="291"/>
      <c r="D328" s="266"/>
      <c r="E328" s="316"/>
      <c r="F328" s="251"/>
      <c r="G328" s="266"/>
      <c r="H328" s="266"/>
      <c r="I328" s="266"/>
      <c r="J328" s="378"/>
      <c r="K328" s="21" t="s">
        <v>101</v>
      </c>
      <c r="L328" s="21" t="s">
        <v>334</v>
      </c>
      <c r="M328" s="105" t="s">
        <v>288</v>
      </c>
      <c r="N328" s="249"/>
    </row>
    <row r="329" spans="1:14">
      <c r="A329" s="94"/>
      <c r="B329" s="95"/>
      <c r="C329" s="290"/>
      <c r="D329" s="265"/>
      <c r="E329" s="315"/>
      <c r="F329" s="250"/>
      <c r="G329" s="265"/>
      <c r="H329" s="265"/>
      <c r="I329" s="265"/>
      <c r="J329" s="376"/>
      <c r="K329" s="21" t="s">
        <v>98</v>
      </c>
      <c r="L329" s="22"/>
      <c r="M329" s="105"/>
      <c r="N329" s="249" t="str">
        <f>IF(OR(M329="大",M330="大",M331="大",M332="大",M329="不明",M330="不明",M331="不明",M332="不明"),"大",IF(OR(M329="中",M330="中",M331="中",M332="中"),"中",IF(OR(M329="小",M330="小",M331="小",M332="小"),"小","無")))</f>
        <v>無</v>
      </c>
    </row>
    <row r="330" spans="1:14">
      <c r="A330" s="94"/>
      <c r="B330" s="95"/>
      <c r="C330" s="291"/>
      <c r="D330" s="266"/>
      <c r="E330" s="316"/>
      <c r="F330" s="251"/>
      <c r="G330" s="266"/>
      <c r="H330" s="266"/>
      <c r="I330" s="266"/>
      <c r="J330" s="377"/>
      <c r="K330" s="21" t="s">
        <v>99</v>
      </c>
      <c r="L330" s="21"/>
      <c r="M330" s="105"/>
      <c r="N330" s="249"/>
    </row>
    <row r="331" spans="1:14">
      <c r="A331" s="94"/>
      <c r="B331" s="95"/>
      <c r="C331" s="291"/>
      <c r="D331" s="266"/>
      <c r="E331" s="316"/>
      <c r="F331" s="251"/>
      <c r="G331" s="266"/>
      <c r="H331" s="266"/>
      <c r="I331" s="266"/>
      <c r="J331" s="377"/>
      <c r="K331" s="21" t="s">
        <v>100</v>
      </c>
      <c r="L331" s="21"/>
      <c r="M331" s="105"/>
      <c r="N331" s="249"/>
    </row>
    <row r="332" spans="1:14">
      <c r="A332" s="94"/>
      <c r="B332" s="95"/>
      <c r="C332" s="291"/>
      <c r="D332" s="266"/>
      <c r="E332" s="316"/>
      <c r="F332" s="251"/>
      <c r="G332" s="266"/>
      <c r="H332" s="266"/>
      <c r="I332" s="266"/>
      <c r="J332" s="378"/>
      <c r="K332" s="21" t="s">
        <v>101</v>
      </c>
      <c r="L332" s="21"/>
      <c r="M332" s="105"/>
      <c r="N332" s="249"/>
    </row>
    <row r="333" spans="1:14">
      <c r="A333" s="94"/>
      <c r="B333" s="95"/>
      <c r="C333" s="290"/>
      <c r="D333" s="265"/>
      <c r="E333" s="315"/>
      <c r="F333" s="250"/>
      <c r="G333" s="265"/>
      <c r="H333" s="265"/>
      <c r="I333" s="265"/>
      <c r="J333" s="376"/>
      <c r="K333" s="21" t="s">
        <v>98</v>
      </c>
      <c r="L333" s="22"/>
      <c r="M333" s="105"/>
      <c r="N333" s="249" t="str">
        <f>IF(OR(M333="大",M334="大",M335="大",M336="大",M333="不明",M334="不明",M335="不明",M336="不明"),"大",IF(OR(M333="中",M334="中",M335="中",M336="中"),"中",IF(OR(M333="小",M334="小",M335="小",M336="小"),"小","無")))</f>
        <v>無</v>
      </c>
    </row>
    <row r="334" spans="1:14">
      <c r="A334" s="94"/>
      <c r="B334" s="95"/>
      <c r="C334" s="291"/>
      <c r="D334" s="266"/>
      <c r="E334" s="316"/>
      <c r="F334" s="251"/>
      <c r="G334" s="266"/>
      <c r="H334" s="266"/>
      <c r="I334" s="266"/>
      <c r="J334" s="377"/>
      <c r="K334" s="21" t="s">
        <v>99</v>
      </c>
      <c r="L334" s="21"/>
      <c r="M334" s="105"/>
      <c r="N334" s="249"/>
    </row>
    <row r="335" spans="1:14">
      <c r="A335" s="94"/>
      <c r="B335" s="95"/>
      <c r="C335" s="291"/>
      <c r="D335" s="266"/>
      <c r="E335" s="316"/>
      <c r="F335" s="251"/>
      <c r="G335" s="266"/>
      <c r="H335" s="266"/>
      <c r="I335" s="266"/>
      <c r="J335" s="377"/>
      <c r="K335" s="21" t="s">
        <v>100</v>
      </c>
      <c r="L335" s="21"/>
      <c r="M335" s="105"/>
      <c r="N335" s="249"/>
    </row>
    <row r="336" spans="1:14">
      <c r="A336" s="94"/>
      <c r="B336" s="95"/>
      <c r="C336" s="291"/>
      <c r="D336" s="266"/>
      <c r="E336" s="316"/>
      <c r="F336" s="251"/>
      <c r="G336" s="266"/>
      <c r="H336" s="266"/>
      <c r="I336" s="266"/>
      <c r="J336" s="378"/>
      <c r="K336" s="21" t="s">
        <v>101</v>
      </c>
      <c r="L336" s="21"/>
      <c r="M336" s="105"/>
      <c r="N336" s="249"/>
    </row>
    <row r="337" spans="1:14">
      <c r="A337" s="94"/>
      <c r="B337" s="95"/>
      <c r="C337" s="290"/>
      <c r="D337" s="265"/>
      <c r="E337" s="315"/>
      <c r="F337" s="250"/>
      <c r="G337" s="265"/>
      <c r="H337" s="265"/>
      <c r="I337" s="265"/>
      <c r="J337" s="376"/>
      <c r="K337" s="21" t="s">
        <v>98</v>
      </c>
      <c r="L337" s="22"/>
      <c r="M337" s="105"/>
      <c r="N337" s="249" t="str">
        <f>IF(OR(M337="大",M338="大",M339="大",M340="大",M337="不明",M338="不明",M339="不明",M340="不明"),"大",IF(OR(M337="中",M338="中",M339="中",M340="中"),"中",IF(OR(M337="小",M338="小",M339="小",M340="小"),"小","無")))</f>
        <v>無</v>
      </c>
    </row>
    <row r="338" spans="1:14">
      <c r="A338" s="94"/>
      <c r="B338" s="95"/>
      <c r="C338" s="291"/>
      <c r="D338" s="266"/>
      <c r="E338" s="316"/>
      <c r="F338" s="251"/>
      <c r="G338" s="266"/>
      <c r="H338" s="266"/>
      <c r="I338" s="266"/>
      <c r="J338" s="377"/>
      <c r="K338" s="21" t="s">
        <v>99</v>
      </c>
      <c r="L338" s="21"/>
      <c r="M338" s="105"/>
      <c r="N338" s="249"/>
    </row>
    <row r="339" spans="1:14">
      <c r="A339" s="94"/>
      <c r="B339" s="95"/>
      <c r="C339" s="291"/>
      <c r="D339" s="266"/>
      <c r="E339" s="316"/>
      <c r="F339" s="251"/>
      <c r="G339" s="266"/>
      <c r="H339" s="266"/>
      <c r="I339" s="266"/>
      <c r="J339" s="377"/>
      <c r="K339" s="21" t="s">
        <v>100</v>
      </c>
      <c r="L339" s="21"/>
      <c r="M339" s="105"/>
      <c r="N339" s="249"/>
    </row>
    <row r="340" spans="1:14">
      <c r="A340" s="94"/>
      <c r="B340" s="95"/>
      <c r="C340" s="291"/>
      <c r="D340" s="266"/>
      <c r="E340" s="316"/>
      <c r="F340" s="251"/>
      <c r="G340" s="266"/>
      <c r="H340" s="266"/>
      <c r="I340" s="266"/>
      <c r="J340" s="378"/>
      <c r="K340" s="21" t="s">
        <v>101</v>
      </c>
      <c r="L340" s="21"/>
      <c r="M340" s="105"/>
      <c r="N340" s="249"/>
    </row>
    <row r="341" spans="1:14">
      <c r="A341" s="94"/>
      <c r="B341" s="95"/>
      <c r="C341" s="290"/>
      <c r="D341" s="265"/>
      <c r="E341" s="315"/>
      <c r="F341" s="250"/>
      <c r="G341" s="265"/>
      <c r="H341" s="265"/>
      <c r="I341" s="265"/>
      <c r="J341" s="376"/>
      <c r="K341" s="21" t="s">
        <v>98</v>
      </c>
      <c r="L341" s="22"/>
      <c r="M341" s="105"/>
      <c r="N341" s="249" t="str">
        <f>IF(OR(M341="大",M342="大",M343="大",M344="大",M341="不明",M342="不明",M343="不明",M344="不明"),"大",IF(OR(M341="中",M342="中",M343="中",M344="中"),"中",IF(OR(M341="小",M342="小",M343="小",M344="小"),"小","無")))</f>
        <v>無</v>
      </c>
    </row>
    <row r="342" spans="1:14">
      <c r="A342" s="94"/>
      <c r="B342" s="95"/>
      <c r="C342" s="291"/>
      <c r="D342" s="266"/>
      <c r="E342" s="316"/>
      <c r="F342" s="251"/>
      <c r="G342" s="266"/>
      <c r="H342" s="266"/>
      <c r="I342" s="266"/>
      <c r="J342" s="377"/>
      <c r="K342" s="21" t="s">
        <v>99</v>
      </c>
      <c r="L342" s="21"/>
      <c r="M342" s="105"/>
      <c r="N342" s="249"/>
    </row>
    <row r="343" spans="1:14">
      <c r="A343" s="94"/>
      <c r="B343" s="95"/>
      <c r="C343" s="291"/>
      <c r="D343" s="266"/>
      <c r="E343" s="316"/>
      <c r="F343" s="251"/>
      <c r="G343" s="266"/>
      <c r="H343" s="266"/>
      <c r="I343" s="266"/>
      <c r="J343" s="377"/>
      <c r="K343" s="21" t="s">
        <v>100</v>
      </c>
      <c r="L343" s="21"/>
      <c r="M343" s="105"/>
      <c r="N343" s="249"/>
    </row>
    <row r="344" spans="1:14">
      <c r="A344" s="94"/>
      <c r="B344" s="95"/>
      <c r="C344" s="292"/>
      <c r="D344" s="267"/>
      <c r="E344" s="317"/>
      <c r="F344" s="252"/>
      <c r="G344" s="267"/>
      <c r="H344" s="267"/>
      <c r="I344" s="267"/>
      <c r="J344" s="378"/>
      <c r="K344" s="21" t="s">
        <v>101</v>
      </c>
      <c r="L344" s="21"/>
      <c r="M344" s="105"/>
      <c r="N344" s="249"/>
    </row>
    <row r="346" spans="1:14">
      <c r="M346" s="115" t="s">
        <v>102</v>
      </c>
      <c r="N346" s="106" t="str">
        <f>IF(COUNTIF(N317:N345, "大") &gt; 0, "大", IF(COUNTIF(N317:N345, "中") &gt; 0, "中", IF(COUNTIF(N317:N345, "小") &gt; 0, "小", IF(COUNTIF(N317:N345, "無") &gt; 0, "無", ""))))</f>
        <v>無</v>
      </c>
    </row>
    <row r="347" spans="1:14">
      <c r="M347" s="41"/>
    </row>
    <row r="348" spans="1:14">
      <c r="C348" s="10" t="s">
        <v>590</v>
      </c>
    </row>
    <row r="350" spans="1:14" ht="19.5">
      <c r="A350" s="52" t="s">
        <v>535</v>
      </c>
      <c r="B350" s="94"/>
      <c r="C350" s="51"/>
    </row>
    <row r="351" spans="1:14">
      <c r="A351" s="97"/>
    </row>
    <row r="352" spans="1:14">
      <c r="A352" s="94"/>
      <c r="B352" s="9"/>
      <c r="C352" s="89" t="s">
        <v>536</v>
      </c>
    </row>
    <row r="353" spans="1:14">
      <c r="A353" s="94"/>
      <c r="B353" s="37"/>
      <c r="C353" s="33"/>
    </row>
    <row r="354" spans="1:14">
      <c r="A354" s="94"/>
      <c r="B354" s="54"/>
      <c r="C354" s="54" t="s">
        <v>591</v>
      </c>
    </row>
    <row r="355" spans="1:14">
      <c r="A355" s="94"/>
      <c r="B355" s="54"/>
      <c r="C355" s="33"/>
    </row>
    <row r="356" spans="1:14" ht="31.5">
      <c r="A356" s="94"/>
      <c r="B356" s="95"/>
      <c r="C356" s="60" t="s">
        <v>84</v>
      </c>
      <c r="D356" s="60" t="s">
        <v>85</v>
      </c>
      <c r="E356" s="60" t="s">
        <v>121</v>
      </c>
      <c r="F356" s="60" t="s">
        <v>87</v>
      </c>
      <c r="G356" s="60" t="s">
        <v>122</v>
      </c>
      <c r="H356" s="60" t="s">
        <v>277</v>
      </c>
      <c r="I356" s="60" t="s">
        <v>90</v>
      </c>
      <c r="J356" s="61" t="s">
        <v>161</v>
      </c>
      <c r="K356" s="319" t="s">
        <v>92</v>
      </c>
      <c r="L356" s="320"/>
      <c r="M356" s="59" t="s">
        <v>93</v>
      </c>
      <c r="N356" s="60" t="s">
        <v>94</v>
      </c>
    </row>
    <row r="357" spans="1:14" ht="16.5" customHeight="1">
      <c r="A357" s="94"/>
      <c r="B357" s="95"/>
      <c r="C357" s="293" t="s">
        <v>634</v>
      </c>
      <c r="D357" s="265" t="s">
        <v>188</v>
      </c>
      <c r="E357" s="315" t="s">
        <v>164</v>
      </c>
      <c r="F357" s="250" t="s">
        <v>635</v>
      </c>
      <c r="G357" s="250" t="s">
        <v>636</v>
      </c>
      <c r="H357" s="250" t="s">
        <v>634</v>
      </c>
      <c r="I357" s="265" t="s">
        <v>189</v>
      </c>
      <c r="J357" s="376"/>
      <c r="K357" s="63" t="s">
        <v>190</v>
      </c>
      <c r="L357" s="22" t="s">
        <v>637</v>
      </c>
      <c r="M357" s="105" t="s">
        <v>288</v>
      </c>
      <c r="N357" s="308" t="str">
        <f>IF(OR(M357="",M358="",M359="",M360=""),"",IF(OR(M357="大",M358="大",M359="大",M360="大",M357="不明",M358="不明",M359="不明",M360="不明"),"大",IF(OR(M357="中",M358="中",M359="中",M360="中"),"中",IF(OR(M357="小",M358="小",M359="小",M360="小"),"小","無"))))</f>
        <v>無</v>
      </c>
    </row>
    <row r="358" spans="1:14" ht="31.5">
      <c r="A358" s="94"/>
      <c r="B358" s="95"/>
      <c r="C358" s="294"/>
      <c r="D358" s="266"/>
      <c r="E358" s="316"/>
      <c r="F358" s="251"/>
      <c r="G358" s="251"/>
      <c r="H358" s="251"/>
      <c r="I358" s="266"/>
      <c r="J358" s="377"/>
      <c r="K358" s="63" t="s">
        <v>99</v>
      </c>
      <c r="L358" s="22" t="s">
        <v>637</v>
      </c>
      <c r="M358" s="105" t="s">
        <v>288</v>
      </c>
      <c r="N358" s="309"/>
    </row>
    <row r="359" spans="1:14" ht="31.5">
      <c r="A359" s="94"/>
      <c r="B359" s="95"/>
      <c r="C359" s="294"/>
      <c r="D359" s="266"/>
      <c r="E359" s="316"/>
      <c r="F359" s="251"/>
      <c r="G359" s="251"/>
      <c r="H359" s="251"/>
      <c r="I359" s="266"/>
      <c r="J359" s="377"/>
      <c r="K359" s="63" t="s">
        <v>191</v>
      </c>
      <c r="L359" s="22" t="s">
        <v>637</v>
      </c>
      <c r="M359" s="105" t="s">
        <v>288</v>
      </c>
      <c r="N359" s="309"/>
    </row>
    <row r="360" spans="1:14" ht="31.5">
      <c r="A360" s="94"/>
      <c r="B360" s="95"/>
      <c r="C360" s="294"/>
      <c r="D360" s="266"/>
      <c r="E360" s="316"/>
      <c r="F360" s="251"/>
      <c r="G360" s="251"/>
      <c r="H360" s="251"/>
      <c r="I360" s="266"/>
      <c r="J360" s="378"/>
      <c r="K360" s="63" t="s">
        <v>101</v>
      </c>
      <c r="L360" s="22" t="s">
        <v>637</v>
      </c>
      <c r="M360" s="105" t="s">
        <v>288</v>
      </c>
      <c r="N360" s="310"/>
    </row>
    <row r="361" spans="1:14" ht="16.5" customHeight="1">
      <c r="A361" s="94"/>
      <c r="B361" s="95"/>
      <c r="C361" s="293" t="s">
        <v>634</v>
      </c>
      <c r="D361" s="265" t="s">
        <v>188</v>
      </c>
      <c r="E361" s="315" t="s">
        <v>164</v>
      </c>
      <c r="F361" s="250" t="s">
        <v>635</v>
      </c>
      <c r="G361" s="250" t="s">
        <v>636</v>
      </c>
      <c r="H361" s="265" t="s">
        <v>595</v>
      </c>
      <c r="I361" s="265" t="s">
        <v>189</v>
      </c>
      <c r="J361" s="376"/>
      <c r="K361" s="63" t="s">
        <v>190</v>
      </c>
      <c r="L361" s="22" t="s">
        <v>637</v>
      </c>
      <c r="M361" s="105" t="s">
        <v>288</v>
      </c>
      <c r="N361" s="308" t="str">
        <f>IF(OR(M361="",M362="",M363="",M364=""),"",IF(OR(M361="大",M362="大",M363="大",M364="大",M361="不明",M362="不明",M363="不明",M364="不明"),"大",IF(OR(M361="中",M362="中",M363="中",M364="中"),"中",IF(OR(M361="小",M362="小",M363="小",M364="小"),"小","無"))))</f>
        <v>無</v>
      </c>
    </row>
    <row r="362" spans="1:14" ht="31.5">
      <c r="A362" s="94"/>
      <c r="B362" s="95"/>
      <c r="C362" s="294"/>
      <c r="D362" s="266"/>
      <c r="E362" s="316"/>
      <c r="F362" s="251"/>
      <c r="G362" s="251"/>
      <c r="H362" s="266"/>
      <c r="I362" s="266"/>
      <c r="J362" s="377"/>
      <c r="K362" s="63" t="s">
        <v>99</v>
      </c>
      <c r="L362" s="22" t="s">
        <v>637</v>
      </c>
      <c r="M362" s="105" t="s">
        <v>288</v>
      </c>
      <c r="N362" s="309"/>
    </row>
    <row r="363" spans="1:14" ht="31.5">
      <c r="A363" s="94"/>
      <c r="B363" s="95"/>
      <c r="C363" s="294"/>
      <c r="D363" s="266"/>
      <c r="E363" s="316"/>
      <c r="F363" s="251"/>
      <c r="G363" s="251"/>
      <c r="H363" s="266"/>
      <c r="I363" s="266"/>
      <c r="J363" s="377"/>
      <c r="K363" s="63" t="s">
        <v>191</v>
      </c>
      <c r="L363" s="22" t="s">
        <v>637</v>
      </c>
      <c r="M363" s="105" t="s">
        <v>288</v>
      </c>
      <c r="N363" s="309"/>
    </row>
    <row r="364" spans="1:14" ht="31.5">
      <c r="A364" s="94"/>
      <c r="B364" s="95"/>
      <c r="C364" s="294"/>
      <c r="D364" s="266"/>
      <c r="E364" s="316"/>
      <c r="F364" s="251"/>
      <c r="G364" s="251"/>
      <c r="H364" s="266"/>
      <c r="I364" s="266"/>
      <c r="J364" s="378"/>
      <c r="K364" s="63" t="s">
        <v>101</v>
      </c>
      <c r="L364" s="22" t="s">
        <v>637</v>
      </c>
      <c r="M364" s="105" t="s">
        <v>288</v>
      </c>
      <c r="N364" s="310"/>
    </row>
    <row r="365" spans="1:14" ht="16.5" customHeight="1">
      <c r="A365" s="94"/>
      <c r="B365" s="95"/>
      <c r="C365" s="293" t="s">
        <v>634</v>
      </c>
      <c r="D365" s="265" t="s">
        <v>188</v>
      </c>
      <c r="E365" s="315" t="s">
        <v>164</v>
      </c>
      <c r="F365" s="250" t="s">
        <v>635</v>
      </c>
      <c r="G365" s="250" t="s">
        <v>636</v>
      </c>
      <c r="H365" s="250" t="s">
        <v>638</v>
      </c>
      <c r="I365" s="265" t="s">
        <v>189</v>
      </c>
      <c r="J365" s="381"/>
      <c r="K365" s="63" t="s">
        <v>190</v>
      </c>
      <c r="L365" s="22" t="s">
        <v>637</v>
      </c>
      <c r="M365" s="105" t="s">
        <v>288</v>
      </c>
      <c r="N365" s="308" t="str">
        <f>IF(OR(M365="",M366="",M367="",M368=""),"",IF(OR(M365="大",M366="大",M367="大",M368="大",M365="不明",M366="不明",M367="不明",M368="不明"),"大",IF(OR(M365="中",M366="中",M367="中",M368="中"),"中",IF(OR(M365="小",M366="小",M367="小",M368="小"),"小","無"))))</f>
        <v>無</v>
      </c>
    </row>
    <row r="366" spans="1:14" ht="31.5">
      <c r="A366" s="94"/>
      <c r="B366" s="95"/>
      <c r="C366" s="294"/>
      <c r="D366" s="266"/>
      <c r="E366" s="316"/>
      <c r="F366" s="251"/>
      <c r="G366" s="251"/>
      <c r="H366" s="251"/>
      <c r="I366" s="266"/>
      <c r="J366" s="377"/>
      <c r="K366" s="63" t="s">
        <v>99</v>
      </c>
      <c r="L366" s="22" t="s">
        <v>637</v>
      </c>
      <c r="M366" s="105" t="s">
        <v>288</v>
      </c>
      <c r="N366" s="309"/>
    </row>
    <row r="367" spans="1:14" ht="31.5">
      <c r="A367" s="94"/>
      <c r="B367" s="95"/>
      <c r="C367" s="294"/>
      <c r="D367" s="266"/>
      <c r="E367" s="316"/>
      <c r="F367" s="251"/>
      <c r="G367" s="251"/>
      <c r="H367" s="251"/>
      <c r="I367" s="266"/>
      <c r="J367" s="377"/>
      <c r="K367" s="63" t="s">
        <v>191</v>
      </c>
      <c r="L367" s="22" t="s">
        <v>637</v>
      </c>
      <c r="M367" s="105" t="s">
        <v>288</v>
      </c>
      <c r="N367" s="309"/>
    </row>
    <row r="368" spans="1:14" ht="31.5">
      <c r="A368" s="94"/>
      <c r="B368" s="95"/>
      <c r="C368" s="294"/>
      <c r="D368" s="266"/>
      <c r="E368" s="316"/>
      <c r="F368" s="251"/>
      <c r="G368" s="251"/>
      <c r="H368" s="251"/>
      <c r="I368" s="266"/>
      <c r="J368" s="378"/>
      <c r="K368" s="63" t="s">
        <v>101</v>
      </c>
      <c r="L368" s="22" t="s">
        <v>637</v>
      </c>
      <c r="M368" s="105" t="s">
        <v>288</v>
      </c>
      <c r="N368" s="310"/>
    </row>
    <row r="369" spans="1:14" ht="16.5" customHeight="1">
      <c r="A369" s="94"/>
      <c r="B369" s="95"/>
      <c r="C369" s="293" t="s">
        <v>634</v>
      </c>
      <c r="D369" s="265" t="s">
        <v>188</v>
      </c>
      <c r="E369" s="315" t="s">
        <v>164</v>
      </c>
      <c r="F369" s="250" t="s">
        <v>635</v>
      </c>
      <c r="G369" s="250" t="s">
        <v>636</v>
      </c>
      <c r="H369" s="250" t="s">
        <v>916</v>
      </c>
      <c r="I369" s="265" t="s">
        <v>189</v>
      </c>
      <c r="J369" s="376"/>
      <c r="K369" s="63" t="s">
        <v>190</v>
      </c>
      <c r="L369" s="22" t="s">
        <v>637</v>
      </c>
      <c r="M369" s="105" t="s">
        <v>288</v>
      </c>
      <c r="N369" s="308" t="str">
        <f>IF(OR(M369="",M370="",M371="",M372=""),"",IF(OR(M369="大",M370="大",M371="大",M372="大",M369="不明",M370="不明",M371="不明",M372="不明"),"大",IF(OR(M369="中",M370="中",M371="中",M372="中"),"中",IF(OR(M369="小",M370="小",M371="小",M372="小"),"小","無"))))</f>
        <v>無</v>
      </c>
    </row>
    <row r="370" spans="1:14" ht="31.5">
      <c r="A370" s="94"/>
      <c r="B370" s="95"/>
      <c r="C370" s="294"/>
      <c r="D370" s="266"/>
      <c r="E370" s="316"/>
      <c r="F370" s="251"/>
      <c r="G370" s="251"/>
      <c r="H370" s="251"/>
      <c r="I370" s="266"/>
      <c r="J370" s="377"/>
      <c r="K370" s="63" t="s">
        <v>99</v>
      </c>
      <c r="L370" s="22" t="s">
        <v>637</v>
      </c>
      <c r="M370" s="105" t="s">
        <v>288</v>
      </c>
      <c r="N370" s="309"/>
    </row>
    <row r="371" spans="1:14" ht="31.5">
      <c r="A371" s="94"/>
      <c r="B371" s="95"/>
      <c r="C371" s="294"/>
      <c r="D371" s="266"/>
      <c r="E371" s="316"/>
      <c r="F371" s="251"/>
      <c r="G371" s="251"/>
      <c r="H371" s="251"/>
      <c r="I371" s="266"/>
      <c r="J371" s="377"/>
      <c r="K371" s="63" t="s">
        <v>191</v>
      </c>
      <c r="L371" s="22" t="s">
        <v>637</v>
      </c>
      <c r="M371" s="105" t="s">
        <v>288</v>
      </c>
      <c r="N371" s="309"/>
    </row>
    <row r="372" spans="1:14" ht="31.5">
      <c r="A372" s="94"/>
      <c r="B372" s="95"/>
      <c r="C372" s="294"/>
      <c r="D372" s="266"/>
      <c r="E372" s="316"/>
      <c r="F372" s="251"/>
      <c r="G372" s="251"/>
      <c r="H372" s="251"/>
      <c r="I372" s="266"/>
      <c r="J372" s="378"/>
      <c r="K372" s="63" t="s">
        <v>101</v>
      </c>
      <c r="L372" s="22" t="s">
        <v>637</v>
      </c>
      <c r="M372" s="105" t="s">
        <v>288</v>
      </c>
      <c r="N372" s="310"/>
    </row>
    <row r="373" spans="1:14" ht="16.5" customHeight="1">
      <c r="A373" s="94"/>
      <c r="B373" s="95"/>
      <c r="C373" s="293" t="s">
        <v>639</v>
      </c>
      <c r="D373" s="265" t="s">
        <v>188</v>
      </c>
      <c r="E373" s="315" t="s">
        <v>164</v>
      </c>
      <c r="F373" s="250" t="s">
        <v>635</v>
      </c>
      <c r="G373" s="250" t="s">
        <v>636</v>
      </c>
      <c r="H373" s="250" t="s">
        <v>634</v>
      </c>
      <c r="I373" s="265" t="s">
        <v>189</v>
      </c>
      <c r="J373" s="376"/>
      <c r="K373" s="63" t="s">
        <v>190</v>
      </c>
      <c r="L373" s="22" t="s">
        <v>637</v>
      </c>
      <c r="M373" s="105" t="s">
        <v>288</v>
      </c>
      <c r="N373" s="308" t="str">
        <f>IF(OR(M373="",M374="",M375="",M376=""),"",IF(OR(M373="大",M374="大",M375="大",M376="大",M373="不明",M374="不明",M375="不明",M376="不明"),"大",IF(OR(M373="中",M374="中",M375="中",M376="中"),"中",IF(OR(M373="小",M374="小",M375="小",M376="小"),"小","無"))))</f>
        <v>無</v>
      </c>
    </row>
    <row r="374" spans="1:14" ht="31.5">
      <c r="A374" s="94"/>
      <c r="B374" s="95"/>
      <c r="C374" s="294"/>
      <c r="D374" s="266"/>
      <c r="E374" s="316"/>
      <c r="F374" s="251"/>
      <c r="G374" s="251"/>
      <c r="H374" s="251"/>
      <c r="I374" s="266"/>
      <c r="J374" s="377"/>
      <c r="K374" s="63" t="s">
        <v>99</v>
      </c>
      <c r="L374" s="22" t="s">
        <v>637</v>
      </c>
      <c r="M374" s="105" t="s">
        <v>288</v>
      </c>
      <c r="N374" s="309"/>
    </row>
    <row r="375" spans="1:14" ht="31.5">
      <c r="A375" s="94"/>
      <c r="B375" s="95"/>
      <c r="C375" s="294"/>
      <c r="D375" s="266"/>
      <c r="E375" s="316"/>
      <c r="F375" s="251"/>
      <c r="G375" s="251"/>
      <c r="H375" s="251"/>
      <c r="I375" s="266"/>
      <c r="J375" s="377"/>
      <c r="K375" s="63" t="s">
        <v>191</v>
      </c>
      <c r="L375" s="22" t="s">
        <v>637</v>
      </c>
      <c r="M375" s="105" t="s">
        <v>288</v>
      </c>
      <c r="N375" s="309"/>
    </row>
    <row r="376" spans="1:14" ht="31.5">
      <c r="A376" s="94"/>
      <c r="B376" s="95"/>
      <c r="C376" s="294"/>
      <c r="D376" s="266"/>
      <c r="E376" s="316"/>
      <c r="F376" s="251"/>
      <c r="G376" s="251"/>
      <c r="H376" s="251"/>
      <c r="I376" s="266"/>
      <c r="J376" s="378"/>
      <c r="K376" s="63" t="s">
        <v>101</v>
      </c>
      <c r="L376" s="22" t="s">
        <v>637</v>
      </c>
      <c r="M376" s="105" t="s">
        <v>288</v>
      </c>
      <c r="N376" s="310"/>
    </row>
    <row r="377" spans="1:14" ht="16.5" customHeight="1">
      <c r="A377" s="94"/>
      <c r="B377" s="95"/>
      <c r="C377" s="293" t="s">
        <v>639</v>
      </c>
      <c r="D377" s="265" t="s">
        <v>188</v>
      </c>
      <c r="E377" s="315" t="s">
        <v>164</v>
      </c>
      <c r="F377" s="250" t="s">
        <v>635</v>
      </c>
      <c r="G377" s="250" t="s">
        <v>636</v>
      </c>
      <c r="H377" s="265" t="s">
        <v>595</v>
      </c>
      <c r="I377" s="265" t="s">
        <v>189</v>
      </c>
      <c r="J377" s="376"/>
      <c r="K377" s="63" t="s">
        <v>190</v>
      </c>
      <c r="L377" s="22" t="s">
        <v>637</v>
      </c>
      <c r="M377" s="105" t="s">
        <v>288</v>
      </c>
      <c r="N377" s="308" t="str">
        <f>IF(OR(M377="",M378="",M379="",M380=""),"",IF(OR(M377="大",M378="大",M379="大",M380="大",M377="不明",M378="不明",M379="不明",M380="不明"),"大",IF(OR(M377="中",M378="中",M379="中",M380="中"),"中",IF(OR(M377="小",M378="小",M379="小",M380="小"),"小","無"))))</f>
        <v>無</v>
      </c>
    </row>
    <row r="378" spans="1:14" ht="31.5">
      <c r="A378" s="94"/>
      <c r="B378" s="95"/>
      <c r="C378" s="294"/>
      <c r="D378" s="266"/>
      <c r="E378" s="316"/>
      <c r="F378" s="251"/>
      <c r="G378" s="251"/>
      <c r="H378" s="266"/>
      <c r="I378" s="266"/>
      <c r="J378" s="377"/>
      <c r="K378" s="63" t="s">
        <v>99</v>
      </c>
      <c r="L378" s="22" t="s">
        <v>637</v>
      </c>
      <c r="M378" s="105" t="s">
        <v>288</v>
      </c>
      <c r="N378" s="309"/>
    </row>
    <row r="379" spans="1:14" ht="31.5">
      <c r="A379" s="94"/>
      <c r="B379" s="95"/>
      <c r="C379" s="294"/>
      <c r="D379" s="266"/>
      <c r="E379" s="316"/>
      <c r="F379" s="251"/>
      <c r="G379" s="251"/>
      <c r="H379" s="266"/>
      <c r="I379" s="266"/>
      <c r="J379" s="377"/>
      <c r="K379" s="63" t="s">
        <v>191</v>
      </c>
      <c r="L379" s="22" t="s">
        <v>637</v>
      </c>
      <c r="M379" s="105" t="s">
        <v>288</v>
      </c>
      <c r="N379" s="309"/>
    </row>
    <row r="380" spans="1:14" ht="31.5">
      <c r="A380" s="94"/>
      <c r="B380" s="95"/>
      <c r="C380" s="294"/>
      <c r="D380" s="266"/>
      <c r="E380" s="316"/>
      <c r="F380" s="251"/>
      <c r="G380" s="251"/>
      <c r="H380" s="266"/>
      <c r="I380" s="266"/>
      <c r="J380" s="378"/>
      <c r="K380" s="63" t="s">
        <v>101</v>
      </c>
      <c r="L380" s="22" t="s">
        <v>637</v>
      </c>
      <c r="M380" s="105" t="s">
        <v>288</v>
      </c>
      <c r="N380" s="310"/>
    </row>
    <row r="381" spans="1:14" ht="16.5" customHeight="1">
      <c r="A381" s="94"/>
      <c r="B381" s="95"/>
      <c r="C381" s="293" t="s">
        <v>639</v>
      </c>
      <c r="D381" s="265" t="s">
        <v>188</v>
      </c>
      <c r="E381" s="315" t="s">
        <v>164</v>
      </c>
      <c r="F381" s="250" t="s">
        <v>635</v>
      </c>
      <c r="G381" s="250" t="s">
        <v>636</v>
      </c>
      <c r="H381" s="250" t="s">
        <v>640</v>
      </c>
      <c r="I381" s="265" t="s">
        <v>189</v>
      </c>
      <c r="J381" s="376"/>
      <c r="K381" s="63" t="s">
        <v>190</v>
      </c>
      <c r="L381" s="22" t="s">
        <v>637</v>
      </c>
      <c r="M381" s="105" t="s">
        <v>288</v>
      </c>
      <c r="N381" s="308" t="str">
        <f>IF(OR(M381="",M382="",M383="",M384=""),"",IF(OR(M381="大",M382="大",M383="大",M384="大",M381="不明",M382="不明",M383="不明",M384="不明"),"大",IF(OR(M381="中",M382="中",M383="中",M384="中"),"中",IF(OR(M381="小",M382="小",M383="小",M384="小"),"小","無"))))</f>
        <v>無</v>
      </c>
    </row>
    <row r="382" spans="1:14" ht="31.5">
      <c r="A382" s="94"/>
      <c r="B382" s="95"/>
      <c r="C382" s="294"/>
      <c r="D382" s="266"/>
      <c r="E382" s="316"/>
      <c r="F382" s="251"/>
      <c r="G382" s="251"/>
      <c r="H382" s="251"/>
      <c r="I382" s="266"/>
      <c r="J382" s="377"/>
      <c r="K382" s="63" t="s">
        <v>99</v>
      </c>
      <c r="L382" s="22" t="s">
        <v>637</v>
      </c>
      <c r="M382" s="105" t="s">
        <v>288</v>
      </c>
      <c r="N382" s="309"/>
    </row>
    <row r="383" spans="1:14" ht="31.5">
      <c r="A383" s="94"/>
      <c r="B383" s="95"/>
      <c r="C383" s="294"/>
      <c r="D383" s="266"/>
      <c r="E383" s="316"/>
      <c r="F383" s="251"/>
      <c r="G383" s="251"/>
      <c r="H383" s="251"/>
      <c r="I383" s="266"/>
      <c r="J383" s="377"/>
      <c r="K383" s="63" t="s">
        <v>191</v>
      </c>
      <c r="L383" s="22" t="s">
        <v>637</v>
      </c>
      <c r="M383" s="105" t="s">
        <v>288</v>
      </c>
      <c r="N383" s="309"/>
    </row>
    <row r="384" spans="1:14" ht="31.5">
      <c r="A384" s="94"/>
      <c r="B384" s="95"/>
      <c r="C384" s="294"/>
      <c r="D384" s="266"/>
      <c r="E384" s="316"/>
      <c r="F384" s="251"/>
      <c r="G384" s="251"/>
      <c r="H384" s="251"/>
      <c r="I384" s="266"/>
      <c r="J384" s="378"/>
      <c r="K384" s="63" t="s">
        <v>101</v>
      </c>
      <c r="L384" s="22" t="s">
        <v>637</v>
      </c>
      <c r="M384" s="105" t="s">
        <v>288</v>
      </c>
      <c r="N384" s="310"/>
    </row>
    <row r="385" spans="1:14" ht="16.5" customHeight="1">
      <c r="A385" s="94"/>
      <c r="B385" s="95"/>
      <c r="C385" s="293" t="s">
        <v>639</v>
      </c>
      <c r="D385" s="265" t="s">
        <v>188</v>
      </c>
      <c r="E385" s="315" t="s">
        <v>164</v>
      </c>
      <c r="F385" s="250" t="s">
        <v>635</v>
      </c>
      <c r="G385" s="250" t="s">
        <v>636</v>
      </c>
      <c r="H385" s="250" t="s">
        <v>916</v>
      </c>
      <c r="I385" s="265" t="s">
        <v>189</v>
      </c>
      <c r="J385" s="376"/>
      <c r="K385" s="63" t="s">
        <v>190</v>
      </c>
      <c r="L385" s="22" t="s">
        <v>637</v>
      </c>
      <c r="M385" s="105" t="s">
        <v>288</v>
      </c>
      <c r="N385" s="308" t="str">
        <f>IF(OR(M385="",M386="",M387="",M388=""),"",IF(OR(M385="大",M386="大",M387="大",M388="大",M385="不明",M386="不明",M387="不明",M388="不明"),"大",IF(OR(M385="中",M386="中",M387="中",M388="中"),"中",IF(OR(M385="小",M386="小",M387="小",M388="小"),"小","無"))))</f>
        <v>無</v>
      </c>
    </row>
    <row r="386" spans="1:14" ht="31.5">
      <c r="A386" s="94"/>
      <c r="B386" s="95"/>
      <c r="C386" s="294"/>
      <c r="D386" s="266"/>
      <c r="E386" s="316"/>
      <c r="F386" s="251"/>
      <c r="G386" s="251"/>
      <c r="H386" s="251"/>
      <c r="I386" s="266"/>
      <c r="J386" s="377"/>
      <c r="K386" s="63" t="s">
        <v>99</v>
      </c>
      <c r="L386" s="22" t="s">
        <v>637</v>
      </c>
      <c r="M386" s="105" t="s">
        <v>288</v>
      </c>
      <c r="N386" s="331"/>
    </row>
    <row r="387" spans="1:14" ht="31.5">
      <c r="A387" s="94"/>
      <c r="B387" s="95"/>
      <c r="C387" s="294"/>
      <c r="D387" s="266"/>
      <c r="E387" s="316"/>
      <c r="F387" s="251"/>
      <c r="G387" s="251"/>
      <c r="H387" s="251"/>
      <c r="I387" s="266"/>
      <c r="J387" s="377"/>
      <c r="K387" s="63" t="s">
        <v>191</v>
      </c>
      <c r="L387" s="22" t="s">
        <v>637</v>
      </c>
      <c r="M387" s="105" t="s">
        <v>288</v>
      </c>
      <c r="N387" s="331"/>
    </row>
    <row r="388" spans="1:14" ht="31.5">
      <c r="A388" s="94"/>
      <c r="B388" s="95"/>
      <c r="C388" s="295"/>
      <c r="D388" s="267"/>
      <c r="E388" s="317"/>
      <c r="F388" s="252"/>
      <c r="G388" s="252"/>
      <c r="H388" s="252"/>
      <c r="I388" s="267"/>
      <c r="J388" s="378"/>
      <c r="K388" s="63" t="s">
        <v>101</v>
      </c>
      <c r="L388" s="22" t="s">
        <v>637</v>
      </c>
      <c r="M388" s="105" t="s">
        <v>288</v>
      </c>
      <c r="N388" s="332"/>
    </row>
    <row r="389" spans="1:14">
      <c r="A389" s="94"/>
      <c r="B389" s="95"/>
      <c r="L389" s="18"/>
    </row>
    <row r="390" spans="1:14" ht="31.5">
      <c r="A390" s="94"/>
      <c r="B390" s="95"/>
      <c r="C390" s="60" t="s">
        <v>84</v>
      </c>
      <c r="D390" s="60" t="s">
        <v>85</v>
      </c>
      <c r="E390" s="60" t="s">
        <v>121</v>
      </c>
      <c r="F390" s="60" t="s">
        <v>87</v>
      </c>
      <c r="G390" s="60" t="s">
        <v>122</v>
      </c>
      <c r="H390" s="60" t="s">
        <v>277</v>
      </c>
      <c r="I390" s="60" t="s">
        <v>90</v>
      </c>
      <c r="J390" s="61" t="s">
        <v>161</v>
      </c>
      <c r="K390" s="319" t="s">
        <v>92</v>
      </c>
      <c r="L390" s="320"/>
      <c r="M390" s="59" t="s">
        <v>93</v>
      </c>
      <c r="N390" s="60" t="s">
        <v>94</v>
      </c>
    </row>
    <row r="391" spans="1:14" ht="31.5">
      <c r="A391" s="94"/>
      <c r="B391" s="95"/>
      <c r="C391" s="315" t="s">
        <v>193</v>
      </c>
      <c r="D391" s="265" t="s">
        <v>163</v>
      </c>
      <c r="E391" s="315" t="s">
        <v>164</v>
      </c>
      <c r="F391" s="250" t="s">
        <v>635</v>
      </c>
      <c r="G391" s="265" t="s">
        <v>194</v>
      </c>
      <c r="H391" s="250" t="s">
        <v>634</v>
      </c>
      <c r="I391" s="265" t="s">
        <v>189</v>
      </c>
      <c r="J391" s="376"/>
      <c r="K391" s="63" t="s">
        <v>190</v>
      </c>
      <c r="L391" s="22" t="s">
        <v>641</v>
      </c>
      <c r="M391" s="105" t="s">
        <v>288</v>
      </c>
      <c r="N391" s="308" t="str">
        <f>IF(OR(M391="",M392="",M393="",M394=""),"",IF(OR(M391="大",M392="大",M393="大",M394="大",M391="不明",M392="不明",M393="不明",M394="不明"),"大",IF(OR(M391="中",M392="中",M393="中",M394="中"),"中",IF(OR(M391="小",M392="小",M393="小",M394="小"),"小","無"))))</f>
        <v>無</v>
      </c>
    </row>
    <row r="392" spans="1:14" ht="31.5">
      <c r="A392" s="94"/>
      <c r="B392" s="95"/>
      <c r="C392" s="316"/>
      <c r="D392" s="266"/>
      <c r="E392" s="316"/>
      <c r="F392" s="251"/>
      <c r="G392" s="266"/>
      <c r="H392" s="251"/>
      <c r="I392" s="266"/>
      <c r="J392" s="377"/>
      <c r="K392" s="63" t="s">
        <v>99</v>
      </c>
      <c r="L392" s="22" t="s">
        <v>641</v>
      </c>
      <c r="M392" s="105" t="s">
        <v>288</v>
      </c>
      <c r="N392" s="309"/>
    </row>
    <row r="393" spans="1:14" ht="31.5">
      <c r="A393" s="94"/>
      <c r="B393" s="95"/>
      <c r="C393" s="316"/>
      <c r="D393" s="266"/>
      <c r="E393" s="316"/>
      <c r="F393" s="251"/>
      <c r="G393" s="266"/>
      <c r="H393" s="251"/>
      <c r="I393" s="266"/>
      <c r="J393" s="377"/>
      <c r="K393" s="63" t="s">
        <v>191</v>
      </c>
      <c r="L393" s="22" t="s">
        <v>641</v>
      </c>
      <c r="M393" s="105" t="s">
        <v>288</v>
      </c>
      <c r="N393" s="309"/>
    </row>
    <row r="394" spans="1:14" ht="31.5">
      <c r="A394" s="94"/>
      <c r="B394" s="95"/>
      <c r="C394" s="316"/>
      <c r="D394" s="266"/>
      <c r="E394" s="316"/>
      <c r="F394" s="251"/>
      <c r="G394" s="266"/>
      <c r="H394" s="251"/>
      <c r="I394" s="266"/>
      <c r="J394" s="378"/>
      <c r="K394" s="63" t="s">
        <v>101</v>
      </c>
      <c r="L394" s="22" t="s">
        <v>641</v>
      </c>
      <c r="M394" s="105" t="s">
        <v>288</v>
      </c>
      <c r="N394" s="310"/>
    </row>
    <row r="395" spans="1:14" ht="31.5">
      <c r="A395" s="94"/>
      <c r="B395" s="95"/>
      <c r="C395" s="315" t="s">
        <v>193</v>
      </c>
      <c r="D395" s="265" t="s">
        <v>163</v>
      </c>
      <c r="E395" s="315" t="s">
        <v>164</v>
      </c>
      <c r="F395" s="250" t="s">
        <v>635</v>
      </c>
      <c r="G395" s="265" t="s">
        <v>194</v>
      </c>
      <c r="H395" s="250" t="s">
        <v>642</v>
      </c>
      <c r="I395" s="265" t="s">
        <v>189</v>
      </c>
      <c r="J395" s="376"/>
      <c r="K395" s="63" t="s">
        <v>190</v>
      </c>
      <c r="L395" s="22" t="s">
        <v>641</v>
      </c>
      <c r="M395" s="105" t="s">
        <v>288</v>
      </c>
      <c r="N395" s="308" t="str">
        <f>IF(OR(M395="",M396="",M397="",M398=""),"",IF(OR(M395="大",M396="大",M397="大",M398="大",M395="不明",M396="不明",M397="不明",M398="不明"),"大",IF(OR(M395="中",M396="中",M397="中",M398="中"),"中",IF(OR(M395="小",M396="小",M397="小",M398="小"),"小","無"))))</f>
        <v>無</v>
      </c>
    </row>
    <row r="396" spans="1:14" ht="31.5">
      <c r="A396" s="94"/>
      <c r="B396" s="95"/>
      <c r="C396" s="316"/>
      <c r="D396" s="266"/>
      <c r="E396" s="316"/>
      <c r="F396" s="251"/>
      <c r="G396" s="266"/>
      <c r="H396" s="254"/>
      <c r="I396" s="266"/>
      <c r="J396" s="377"/>
      <c r="K396" s="63" t="s">
        <v>99</v>
      </c>
      <c r="L396" s="22" t="s">
        <v>641</v>
      </c>
      <c r="M396" s="105" t="s">
        <v>288</v>
      </c>
      <c r="N396" s="309"/>
    </row>
    <row r="397" spans="1:14" ht="31.5">
      <c r="A397" s="94"/>
      <c r="B397" s="95"/>
      <c r="C397" s="316"/>
      <c r="D397" s="266"/>
      <c r="E397" s="316"/>
      <c r="F397" s="251"/>
      <c r="G397" s="266"/>
      <c r="H397" s="254"/>
      <c r="I397" s="266"/>
      <c r="J397" s="377"/>
      <c r="K397" s="63" t="s">
        <v>191</v>
      </c>
      <c r="L397" s="22" t="s">
        <v>641</v>
      </c>
      <c r="M397" s="105" t="s">
        <v>288</v>
      </c>
      <c r="N397" s="309"/>
    </row>
    <row r="398" spans="1:14" ht="31.5">
      <c r="A398" s="94"/>
      <c r="B398" s="95"/>
      <c r="C398" s="316"/>
      <c r="D398" s="266"/>
      <c r="E398" s="316"/>
      <c r="F398" s="251"/>
      <c r="G398" s="266"/>
      <c r="H398" s="255"/>
      <c r="I398" s="266"/>
      <c r="J398" s="378"/>
      <c r="K398" s="63" t="s">
        <v>101</v>
      </c>
      <c r="L398" s="22" t="s">
        <v>641</v>
      </c>
      <c r="M398" s="105" t="s">
        <v>288</v>
      </c>
      <c r="N398" s="310"/>
    </row>
    <row r="399" spans="1:14" ht="31.5">
      <c r="A399" s="94"/>
      <c r="B399" s="95"/>
      <c r="C399" s="315" t="s">
        <v>193</v>
      </c>
      <c r="D399" s="265" t="s">
        <v>163</v>
      </c>
      <c r="E399" s="315" t="s">
        <v>164</v>
      </c>
      <c r="F399" s="250" t="s">
        <v>635</v>
      </c>
      <c r="G399" s="265" t="s">
        <v>194</v>
      </c>
      <c r="H399" s="250" t="s">
        <v>916</v>
      </c>
      <c r="I399" s="265" t="s">
        <v>189</v>
      </c>
      <c r="J399" s="381"/>
      <c r="K399" s="63" t="s">
        <v>190</v>
      </c>
      <c r="L399" s="22" t="s">
        <v>641</v>
      </c>
      <c r="M399" s="105" t="s">
        <v>288</v>
      </c>
      <c r="N399" s="308" t="str">
        <f>IF(OR(M399="",M400="",M401="",M402=""),"",IF(OR(M399="大",M400="大",M401="大",M402="大",M399="不明",M400="不明",M401="不明",M402="不明"),"大",IF(OR(M399="中",M400="中",M401="中",M402="中"),"中",IF(OR(M399="小",M400="小",M401="小",M402="小"),"小","無"))))</f>
        <v>無</v>
      </c>
    </row>
    <row r="400" spans="1:14" ht="31.5">
      <c r="A400" s="94"/>
      <c r="B400" s="95"/>
      <c r="C400" s="316"/>
      <c r="D400" s="266"/>
      <c r="E400" s="316"/>
      <c r="F400" s="251"/>
      <c r="G400" s="266"/>
      <c r="H400" s="251"/>
      <c r="I400" s="266"/>
      <c r="J400" s="377"/>
      <c r="K400" s="63" t="s">
        <v>99</v>
      </c>
      <c r="L400" s="22" t="s">
        <v>641</v>
      </c>
      <c r="M400" s="105" t="s">
        <v>288</v>
      </c>
      <c r="N400" s="309"/>
    </row>
    <row r="401" spans="1:14" ht="31.5">
      <c r="A401" s="94"/>
      <c r="B401" s="95"/>
      <c r="C401" s="316"/>
      <c r="D401" s="266"/>
      <c r="E401" s="316"/>
      <c r="F401" s="251"/>
      <c r="G401" s="266"/>
      <c r="H401" s="251"/>
      <c r="I401" s="266"/>
      <c r="J401" s="377"/>
      <c r="K401" s="63" t="s">
        <v>191</v>
      </c>
      <c r="L401" s="22" t="s">
        <v>641</v>
      </c>
      <c r="M401" s="105" t="s">
        <v>288</v>
      </c>
      <c r="N401" s="309"/>
    </row>
    <row r="402" spans="1:14" ht="31.5">
      <c r="A402" s="94"/>
      <c r="B402" s="95"/>
      <c r="C402" s="316"/>
      <c r="D402" s="266"/>
      <c r="E402" s="316"/>
      <c r="F402" s="251"/>
      <c r="G402" s="266"/>
      <c r="H402" s="251"/>
      <c r="I402" s="266"/>
      <c r="J402" s="378"/>
      <c r="K402" s="63" t="s">
        <v>101</v>
      </c>
      <c r="L402" s="22" t="s">
        <v>641</v>
      </c>
      <c r="M402" s="105" t="s">
        <v>288</v>
      </c>
      <c r="N402" s="310"/>
    </row>
    <row r="403" spans="1:14">
      <c r="A403" s="94"/>
      <c r="B403" s="95"/>
      <c r="C403" s="315"/>
      <c r="D403" s="265"/>
      <c r="E403" s="315"/>
      <c r="F403" s="250"/>
      <c r="G403" s="265"/>
      <c r="H403" s="250"/>
      <c r="I403" s="265"/>
      <c r="J403" s="376"/>
      <c r="K403" s="63" t="s">
        <v>190</v>
      </c>
      <c r="L403" s="22"/>
      <c r="M403" s="105"/>
      <c r="N403" s="308" t="str">
        <f>IF(OR(M403="",M404="",M405="",M406=""),"",IF(OR(M403="大",M404="大",M405="大",M406="大",M403="不明",M404="不明",M405="不明",M406="不明"),"大",IF(OR(M403="中",M404="中",M405="中",M406="中"),"中",IF(OR(M403="小",M404="小",M405="小",M406="小"),"小","無"))))</f>
        <v/>
      </c>
    </row>
    <row r="404" spans="1:14">
      <c r="A404" s="94"/>
      <c r="B404" s="95"/>
      <c r="C404" s="316"/>
      <c r="D404" s="266"/>
      <c r="E404" s="316"/>
      <c r="F404" s="251"/>
      <c r="G404" s="266"/>
      <c r="H404" s="251"/>
      <c r="I404" s="266"/>
      <c r="J404" s="377"/>
      <c r="K404" s="63" t="s">
        <v>99</v>
      </c>
      <c r="L404" s="21"/>
      <c r="M404" s="105"/>
      <c r="N404" s="309"/>
    </row>
    <row r="405" spans="1:14">
      <c r="A405" s="94"/>
      <c r="B405" s="95"/>
      <c r="C405" s="316"/>
      <c r="D405" s="266"/>
      <c r="E405" s="316"/>
      <c r="F405" s="251"/>
      <c r="G405" s="266"/>
      <c r="H405" s="251"/>
      <c r="I405" s="266"/>
      <c r="J405" s="377"/>
      <c r="K405" s="63" t="s">
        <v>191</v>
      </c>
      <c r="L405" s="21"/>
      <c r="M405" s="105"/>
      <c r="N405" s="309"/>
    </row>
    <row r="406" spans="1:14">
      <c r="A406" s="94"/>
      <c r="B406" s="95"/>
      <c r="C406" s="316"/>
      <c r="D406" s="266"/>
      <c r="E406" s="316"/>
      <c r="F406" s="251"/>
      <c r="G406" s="266"/>
      <c r="H406" s="251"/>
      <c r="I406" s="266"/>
      <c r="J406" s="378"/>
      <c r="K406" s="63" t="s">
        <v>101</v>
      </c>
      <c r="L406" s="21"/>
      <c r="M406" s="105"/>
      <c r="N406" s="310"/>
    </row>
    <row r="407" spans="1:14">
      <c r="A407" s="94"/>
      <c r="B407" s="95"/>
      <c r="C407" s="315"/>
      <c r="D407" s="265"/>
      <c r="E407" s="315"/>
      <c r="F407" s="250"/>
      <c r="G407" s="265"/>
      <c r="H407" s="250"/>
      <c r="I407" s="265"/>
      <c r="J407" s="376"/>
      <c r="K407" s="63" t="s">
        <v>190</v>
      </c>
      <c r="L407" s="22"/>
      <c r="M407" s="105"/>
      <c r="N407" s="308" t="str">
        <f>IF(OR(M407="",M408="",M409="",M410=""),"",IF(OR(M407="大",M408="大",M409="大",M410="大",M407="不明",M408="不明",M409="不明",M410="不明"),"大",IF(OR(M407="中",M408="中",M409="中",M410="中"),"中",IF(OR(M407="小",M408="小",M409="小",M410="小"),"小","無"))))</f>
        <v/>
      </c>
    </row>
    <row r="408" spans="1:14">
      <c r="A408" s="94"/>
      <c r="B408" s="95"/>
      <c r="C408" s="316"/>
      <c r="D408" s="266"/>
      <c r="E408" s="316"/>
      <c r="F408" s="251"/>
      <c r="G408" s="266"/>
      <c r="H408" s="251"/>
      <c r="I408" s="266"/>
      <c r="J408" s="377"/>
      <c r="K408" s="63" t="s">
        <v>99</v>
      </c>
      <c r="L408" s="21"/>
      <c r="M408" s="105"/>
      <c r="N408" s="309"/>
    </row>
    <row r="409" spans="1:14">
      <c r="A409" s="94"/>
      <c r="B409" s="95"/>
      <c r="C409" s="316"/>
      <c r="D409" s="266"/>
      <c r="E409" s="316"/>
      <c r="F409" s="251"/>
      <c r="G409" s="266"/>
      <c r="H409" s="251"/>
      <c r="I409" s="266"/>
      <c r="J409" s="377"/>
      <c r="K409" s="63" t="s">
        <v>191</v>
      </c>
      <c r="L409" s="21"/>
      <c r="M409" s="105"/>
      <c r="N409" s="309"/>
    </row>
    <row r="410" spans="1:14">
      <c r="A410" s="94"/>
      <c r="B410" s="95"/>
      <c r="C410" s="316"/>
      <c r="D410" s="266"/>
      <c r="E410" s="316"/>
      <c r="F410" s="251"/>
      <c r="G410" s="266"/>
      <c r="H410" s="251"/>
      <c r="I410" s="266"/>
      <c r="J410" s="378"/>
      <c r="K410" s="63" t="s">
        <v>101</v>
      </c>
      <c r="L410" s="21"/>
      <c r="M410" s="105"/>
      <c r="N410" s="310"/>
    </row>
    <row r="411" spans="1:14">
      <c r="A411" s="94"/>
      <c r="B411" s="95"/>
      <c r="C411" s="315"/>
      <c r="D411" s="265"/>
      <c r="E411" s="315"/>
      <c r="F411" s="250"/>
      <c r="G411" s="265"/>
      <c r="H411" s="250"/>
      <c r="I411" s="265"/>
      <c r="J411" s="376"/>
      <c r="K411" s="63" t="s">
        <v>190</v>
      </c>
      <c r="L411" s="22"/>
      <c r="M411" s="105"/>
      <c r="N411" s="308" t="str">
        <f>IF(OR(M411="",M412="",M413="",M414=""),"",IF(OR(M411="大",M412="大",M413="大",M414="大",M411="不明",M412="不明",M413="不明",M414="不明"),"大",IF(OR(M411="中",M412="中",M413="中",M414="中"),"中",IF(OR(M411="小",M412="小",M413="小",M414="小"),"小","無"))))</f>
        <v/>
      </c>
    </row>
    <row r="412" spans="1:14">
      <c r="A412" s="94"/>
      <c r="B412" s="95"/>
      <c r="C412" s="316"/>
      <c r="D412" s="266"/>
      <c r="E412" s="316"/>
      <c r="F412" s="251"/>
      <c r="G412" s="266"/>
      <c r="H412" s="251"/>
      <c r="I412" s="266"/>
      <c r="J412" s="377"/>
      <c r="K412" s="63" t="s">
        <v>99</v>
      </c>
      <c r="L412" s="21"/>
      <c r="M412" s="105"/>
      <c r="N412" s="309"/>
    </row>
    <row r="413" spans="1:14">
      <c r="A413" s="94"/>
      <c r="B413" s="95"/>
      <c r="C413" s="316"/>
      <c r="D413" s="266"/>
      <c r="E413" s="316"/>
      <c r="F413" s="251"/>
      <c r="G413" s="266"/>
      <c r="H413" s="251"/>
      <c r="I413" s="266"/>
      <c r="J413" s="377"/>
      <c r="K413" s="63" t="s">
        <v>191</v>
      </c>
      <c r="L413" s="21"/>
      <c r="M413" s="105"/>
      <c r="N413" s="309"/>
    </row>
    <row r="414" spans="1:14">
      <c r="A414" s="94"/>
      <c r="B414" s="95"/>
      <c r="C414" s="316"/>
      <c r="D414" s="266"/>
      <c r="E414" s="316"/>
      <c r="F414" s="251"/>
      <c r="G414" s="266"/>
      <c r="H414" s="251"/>
      <c r="I414" s="266"/>
      <c r="J414" s="378"/>
      <c r="K414" s="63" t="s">
        <v>101</v>
      </c>
      <c r="L414" s="21"/>
      <c r="M414" s="105"/>
      <c r="N414" s="310"/>
    </row>
    <row r="415" spans="1:14">
      <c r="A415" s="94"/>
      <c r="B415" s="95"/>
      <c r="C415" s="315"/>
      <c r="D415" s="265"/>
      <c r="E415" s="315"/>
      <c r="F415" s="250"/>
      <c r="G415" s="265"/>
      <c r="H415" s="250"/>
      <c r="I415" s="265"/>
      <c r="J415" s="376"/>
      <c r="K415" s="63" t="s">
        <v>190</v>
      </c>
      <c r="L415" s="22"/>
      <c r="M415" s="105"/>
      <c r="N415" s="308" t="str">
        <f>IF(OR(M415="",M416="",M417="",M418=""),"",IF(OR(M415="大",M416="大",M417="大",M418="大",M415="不明",M416="不明",M417="不明",M418="不明"),"大",IF(OR(M415="中",M416="中",M417="中",M418="中"),"中",IF(OR(M415="小",M416="小",M417="小",M418="小"),"小","無"))))</f>
        <v/>
      </c>
    </row>
    <row r="416" spans="1:14">
      <c r="A416" s="94"/>
      <c r="B416" s="95"/>
      <c r="C416" s="316"/>
      <c r="D416" s="266"/>
      <c r="E416" s="316"/>
      <c r="F416" s="251"/>
      <c r="G416" s="266"/>
      <c r="H416" s="251"/>
      <c r="I416" s="266"/>
      <c r="J416" s="377"/>
      <c r="K416" s="63" t="s">
        <v>99</v>
      </c>
      <c r="L416" s="21"/>
      <c r="M416" s="105"/>
      <c r="N416" s="309"/>
    </row>
    <row r="417" spans="1:14">
      <c r="A417" s="94"/>
      <c r="B417" s="95"/>
      <c r="C417" s="316"/>
      <c r="D417" s="266"/>
      <c r="E417" s="316"/>
      <c r="F417" s="251"/>
      <c r="G417" s="266"/>
      <c r="H417" s="251"/>
      <c r="I417" s="266"/>
      <c r="J417" s="377"/>
      <c r="K417" s="63" t="s">
        <v>191</v>
      </c>
      <c r="L417" s="21"/>
      <c r="M417" s="105"/>
      <c r="N417" s="309"/>
    </row>
    <row r="418" spans="1:14">
      <c r="A418" s="94"/>
      <c r="B418" s="95"/>
      <c r="C418" s="317"/>
      <c r="D418" s="267"/>
      <c r="E418" s="317"/>
      <c r="F418" s="252"/>
      <c r="G418" s="267"/>
      <c r="H418" s="252"/>
      <c r="I418" s="267"/>
      <c r="J418" s="378"/>
      <c r="K418" s="63" t="s">
        <v>101</v>
      </c>
      <c r="L418" s="21"/>
      <c r="M418" s="105"/>
      <c r="N418" s="310"/>
    </row>
    <row r="419" spans="1:14">
      <c r="A419" s="94"/>
    </row>
    <row r="420" spans="1:14">
      <c r="A420" s="94"/>
      <c r="L420" s="11"/>
      <c r="M420" s="117" t="s">
        <v>102</v>
      </c>
      <c r="N420" s="114" t="str">
        <f>IF(OR(N357="大",N361="大",N365="大",N369="大",N373="大",N377="大",N381="大",N385="大",N391="大",N395="大",N399="大",N403="大",N407="大",N411="大",N415="大"),"大",IF(OR(N357="中",N361="中",N365="中",N369="中",N373="中",N377="中",N381="中",N385="中",N391="中",N395="中",N399="中",N403="中",N407="中",N411="中",N415="中"),"中",IF(OR(N357="小",N361="小",N365="小",N369="小",N373="小",N377="小",N381="小",N385="小",N391="小",N395="小",N399="小",N403="小",N407="小",N411="小",N415="小"),"小","無")))</f>
        <v>無</v>
      </c>
    </row>
    <row r="421" spans="1:14">
      <c r="A421" s="94"/>
      <c r="B421" s="42"/>
      <c r="C421" s="54" t="s">
        <v>601</v>
      </c>
    </row>
    <row r="422" spans="1:14">
      <c r="A422" s="94"/>
      <c r="B422" s="54"/>
    </row>
    <row r="423" spans="1:14" ht="31.5">
      <c r="A423" s="94"/>
      <c r="B423" s="95"/>
      <c r="C423" s="60" t="s">
        <v>84</v>
      </c>
      <c r="D423" s="60" t="s">
        <v>85</v>
      </c>
      <c r="E423" s="60" t="s">
        <v>121</v>
      </c>
      <c r="F423" s="60" t="s">
        <v>87</v>
      </c>
      <c r="G423" s="60" t="s">
        <v>122</v>
      </c>
      <c r="H423" s="60" t="s">
        <v>277</v>
      </c>
      <c r="I423" s="60" t="s">
        <v>90</v>
      </c>
      <c r="J423" s="60" t="s">
        <v>161</v>
      </c>
      <c r="K423" s="319" t="s">
        <v>92</v>
      </c>
      <c r="L423" s="323"/>
      <c r="M423" s="59" t="s">
        <v>93</v>
      </c>
      <c r="N423" s="60" t="s">
        <v>94</v>
      </c>
    </row>
    <row r="424" spans="1:14" ht="16.5" customHeight="1">
      <c r="A424" s="94"/>
      <c r="B424" s="95"/>
      <c r="C424" s="250" t="s">
        <v>634</v>
      </c>
      <c r="D424" s="265" t="s">
        <v>200</v>
      </c>
      <c r="E424" s="315" t="s">
        <v>164</v>
      </c>
      <c r="F424" s="250" t="s">
        <v>635</v>
      </c>
      <c r="G424" s="315" t="s">
        <v>201</v>
      </c>
      <c r="H424" s="250" t="s">
        <v>634</v>
      </c>
      <c r="I424" s="265" t="s">
        <v>202</v>
      </c>
      <c r="J424" s="321" t="s">
        <v>643</v>
      </c>
      <c r="K424" s="63" t="s">
        <v>203</v>
      </c>
      <c r="L424" s="22" t="s">
        <v>334</v>
      </c>
      <c r="M424" s="105" t="s">
        <v>288</v>
      </c>
      <c r="N424" s="249" t="str">
        <f>IF(OR(M424="",M425="",M426="",M427=""),"",IF(OR(M424="大",M425="大",M426="大",M427="大",M424="不明",M425="不明",M426="不明",M427="不明"),"大",IF(OR(M424="中",M425="中",M426="中",M427="中"),"中",IF(OR(M424="小",M425="小",M426="小",M427="小"),"小","無"))))</f>
        <v>小</v>
      </c>
    </row>
    <row r="425" spans="1:14" ht="31.5" customHeight="1">
      <c r="A425" s="94"/>
      <c r="B425" s="95"/>
      <c r="C425" s="251"/>
      <c r="D425" s="266"/>
      <c r="E425" s="316"/>
      <c r="F425" s="251"/>
      <c r="G425" s="316"/>
      <c r="H425" s="251"/>
      <c r="I425" s="266"/>
      <c r="J425" s="322"/>
      <c r="K425" s="63" t="s">
        <v>99</v>
      </c>
      <c r="L425" s="21" t="s">
        <v>644</v>
      </c>
      <c r="M425" s="105" t="s">
        <v>314</v>
      </c>
      <c r="N425" s="249"/>
    </row>
    <row r="426" spans="1:14" ht="47.25" customHeight="1">
      <c r="A426" s="94"/>
      <c r="B426" s="95"/>
      <c r="C426" s="251"/>
      <c r="D426" s="266"/>
      <c r="E426" s="316"/>
      <c r="F426" s="251"/>
      <c r="G426" s="316"/>
      <c r="H426" s="251"/>
      <c r="I426" s="266"/>
      <c r="J426" s="322"/>
      <c r="K426" s="63" t="s">
        <v>111</v>
      </c>
      <c r="L426" s="21" t="s">
        <v>645</v>
      </c>
      <c r="M426" s="105" t="s">
        <v>314</v>
      </c>
      <c r="N426" s="249"/>
    </row>
    <row r="427" spans="1:14">
      <c r="A427" s="94"/>
      <c r="B427" s="95"/>
      <c r="C427" s="252"/>
      <c r="D427" s="267"/>
      <c r="E427" s="317"/>
      <c r="F427" s="252"/>
      <c r="G427" s="317"/>
      <c r="H427" s="252"/>
      <c r="I427" s="267"/>
      <c r="J427" s="324"/>
      <c r="K427" s="63" t="s">
        <v>101</v>
      </c>
      <c r="L427" s="21" t="s">
        <v>334</v>
      </c>
      <c r="M427" s="105" t="s">
        <v>288</v>
      </c>
      <c r="N427" s="249"/>
    </row>
    <row r="428" spans="1:14" ht="16.5" customHeight="1">
      <c r="A428" s="94"/>
      <c r="B428" s="95"/>
      <c r="C428" s="250" t="s">
        <v>634</v>
      </c>
      <c r="D428" s="265" t="s">
        <v>200</v>
      </c>
      <c r="E428" s="315" t="s">
        <v>164</v>
      </c>
      <c r="F428" s="250" t="s">
        <v>635</v>
      </c>
      <c r="G428" s="315" t="s">
        <v>201</v>
      </c>
      <c r="H428" s="250" t="s">
        <v>634</v>
      </c>
      <c r="I428" s="265" t="s">
        <v>204</v>
      </c>
      <c r="J428" s="321" t="s">
        <v>646</v>
      </c>
      <c r="K428" s="63" t="s">
        <v>203</v>
      </c>
      <c r="L428" s="22" t="s">
        <v>334</v>
      </c>
      <c r="M428" s="105" t="s">
        <v>288</v>
      </c>
      <c r="N428" s="249" t="str">
        <f>IF(OR(M428="",M429="",M430="",M431=""),"",IF(OR(M428="大",M429="大",M430="大",M431="大",M428="不明",M429="不明",M430="不明",M431="不明"),"大",IF(OR(M428="中",M429="中",M430="中",M431="中"),"中",IF(OR(M428="小",M429="小",M430="小",M431="小"),"小","無"))))</f>
        <v>小</v>
      </c>
    </row>
    <row r="429" spans="1:14">
      <c r="A429" s="94"/>
      <c r="B429" s="95"/>
      <c r="C429" s="251"/>
      <c r="D429" s="266"/>
      <c r="E429" s="316"/>
      <c r="F429" s="251"/>
      <c r="G429" s="316"/>
      <c r="H429" s="251"/>
      <c r="I429" s="266"/>
      <c r="J429" s="322"/>
      <c r="K429" s="63" t="s">
        <v>99</v>
      </c>
      <c r="L429" s="21" t="s">
        <v>647</v>
      </c>
      <c r="M429" s="105" t="s">
        <v>314</v>
      </c>
      <c r="N429" s="249"/>
    </row>
    <row r="430" spans="1:14">
      <c r="A430" s="94"/>
      <c r="B430" s="95"/>
      <c r="C430" s="251"/>
      <c r="D430" s="266"/>
      <c r="E430" s="316"/>
      <c r="F430" s="251"/>
      <c r="G430" s="316"/>
      <c r="H430" s="251"/>
      <c r="I430" s="266"/>
      <c r="J430" s="322"/>
      <c r="K430" s="63" t="s">
        <v>111</v>
      </c>
      <c r="L430" s="21" t="s">
        <v>334</v>
      </c>
      <c r="M430" s="105" t="s">
        <v>288</v>
      </c>
      <c r="N430" s="249"/>
    </row>
    <row r="431" spans="1:14">
      <c r="A431" s="94"/>
      <c r="B431" s="95"/>
      <c r="C431" s="252"/>
      <c r="D431" s="267"/>
      <c r="E431" s="317"/>
      <c r="F431" s="252"/>
      <c r="G431" s="317"/>
      <c r="H431" s="252"/>
      <c r="I431" s="267"/>
      <c r="J431" s="324"/>
      <c r="K431" s="63" t="s">
        <v>101</v>
      </c>
      <c r="L431" s="21" t="s">
        <v>334</v>
      </c>
      <c r="M431" s="105" t="s">
        <v>288</v>
      </c>
      <c r="N431" s="249"/>
    </row>
    <row r="432" spans="1:14" ht="16.5" customHeight="1">
      <c r="A432" s="94"/>
      <c r="B432" s="95"/>
      <c r="C432" s="250" t="s">
        <v>648</v>
      </c>
      <c r="D432" s="265" t="s">
        <v>200</v>
      </c>
      <c r="E432" s="315" t="s">
        <v>164</v>
      </c>
      <c r="F432" s="250" t="s">
        <v>635</v>
      </c>
      <c r="G432" s="315" t="s">
        <v>201</v>
      </c>
      <c r="H432" s="250" t="s">
        <v>482</v>
      </c>
      <c r="I432" s="265" t="s">
        <v>202</v>
      </c>
      <c r="J432" s="321" t="s">
        <v>643</v>
      </c>
      <c r="K432" s="63" t="s">
        <v>203</v>
      </c>
      <c r="L432" s="22" t="s">
        <v>334</v>
      </c>
      <c r="M432" s="105" t="s">
        <v>288</v>
      </c>
      <c r="N432" s="249" t="str">
        <f>IF(OR(M432="",M433="",M434="",M435=""),"",IF(OR(M432="大",M433="大",M434="大",M435="大",M432="不明",M433="不明",M434="不明",M435="不明"),"大",IF(OR(M432="中",M433="中",M434="中",M435="中"),"中",IF(OR(M432="小",M433="小",M434="小",M435="小"),"小","無"))))</f>
        <v>小</v>
      </c>
    </row>
    <row r="433" spans="1:14" ht="31.5">
      <c r="A433" s="94"/>
      <c r="B433" s="95"/>
      <c r="C433" s="251"/>
      <c r="D433" s="266"/>
      <c r="E433" s="316"/>
      <c r="F433" s="251"/>
      <c r="G433" s="316"/>
      <c r="H433" s="251"/>
      <c r="I433" s="266"/>
      <c r="J433" s="322"/>
      <c r="K433" s="63" t="s">
        <v>99</v>
      </c>
      <c r="L433" s="21" t="s">
        <v>644</v>
      </c>
      <c r="M433" s="105" t="s">
        <v>314</v>
      </c>
      <c r="N433" s="249"/>
    </row>
    <row r="434" spans="1:14" ht="31.5">
      <c r="A434" s="94"/>
      <c r="B434" s="95"/>
      <c r="C434" s="251"/>
      <c r="D434" s="266"/>
      <c r="E434" s="316"/>
      <c r="F434" s="251"/>
      <c r="G434" s="316"/>
      <c r="H434" s="251"/>
      <c r="I434" s="266"/>
      <c r="J434" s="322"/>
      <c r="K434" s="63" t="s">
        <v>111</v>
      </c>
      <c r="L434" s="21" t="s">
        <v>645</v>
      </c>
      <c r="M434" s="105" t="s">
        <v>314</v>
      </c>
      <c r="N434" s="249"/>
    </row>
    <row r="435" spans="1:14">
      <c r="A435" s="94"/>
      <c r="B435" s="95"/>
      <c r="C435" s="252"/>
      <c r="D435" s="267"/>
      <c r="E435" s="317"/>
      <c r="F435" s="252"/>
      <c r="G435" s="317"/>
      <c r="H435" s="252"/>
      <c r="I435" s="267"/>
      <c r="J435" s="324"/>
      <c r="K435" s="63" t="s">
        <v>101</v>
      </c>
      <c r="L435" s="21" t="s">
        <v>334</v>
      </c>
      <c r="M435" s="105" t="s">
        <v>288</v>
      </c>
      <c r="N435" s="249"/>
    </row>
    <row r="436" spans="1:14" ht="16.5" customHeight="1">
      <c r="A436" s="94"/>
      <c r="B436" s="95"/>
      <c r="C436" s="250" t="s">
        <v>648</v>
      </c>
      <c r="D436" s="265" t="s">
        <v>200</v>
      </c>
      <c r="E436" s="315" t="s">
        <v>164</v>
      </c>
      <c r="F436" s="250" t="s">
        <v>635</v>
      </c>
      <c r="G436" s="315" t="s">
        <v>201</v>
      </c>
      <c r="H436" s="250" t="s">
        <v>482</v>
      </c>
      <c r="I436" s="265" t="s">
        <v>204</v>
      </c>
      <c r="J436" s="321" t="s">
        <v>646</v>
      </c>
      <c r="K436" s="63" t="s">
        <v>203</v>
      </c>
      <c r="L436" s="22" t="s">
        <v>334</v>
      </c>
      <c r="M436" s="105" t="s">
        <v>288</v>
      </c>
      <c r="N436" s="249" t="str">
        <f>IF(OR(M436="",M437="",M438="",M439=""),"",IF(OR(M436="大",M437="大",M438="大",M439="大",M436="不明",M437="不明",M438="不明",M439="不明"),"大",IF(OR(M436="中",M437="中",M438="中",M439="中"),"中",IF(OR(M436="小",M437="小",M438="小",M439="小"),"小","無"))))</f>
        <v>小</v>
      </c>
    </row>
    <row r="437" spans="1:14">
      <c r="A437" s="94"/>
      <c r="B437" s="95"/>
      <c r="C437" s="251"/>
      <c r="D437" s="266"/>
      <c r="E437" s="316"/>
      <c r="F437" s="251"/>
      <c r="G437" s="316"/>
      <c r="H437" s="251"/>
      <c r="I437" s="266"/>
      <c r="J437" s="322"/>
      <c r="K437" s="63" t="s">
        <v>99</v>
      </c>
      <c r="L437" s="21" t="s">
        <v>647</v>
      </c>
      <c r="M437" s="105" t="s">
        <v>314</v>
      </c>
      <c r="N437" s="249"/>
    </row>
    <row r="438" spans="1:14">
      <c r="A438" s="94"/>
      <c r="B438" s="95"/>
      <c r="C438" s="251"/>
      <c r="D438" s="266"/>
      <c r="E438" s="316"/>
      <c r="F438" s="251"/>
      <c r="G438" s="316"/>
      <c r="H438" s="251"/>
      <c r="I438" s="266"/>
      <c r="J438" s="322"/>
      <c r="K438" s="63" t="s">
        <v>111</v>
      </c>
      <c r="L438" s="21" t="s">
        <v>334</v>
      </c>
      <c r="M438" s="105" t="s">
        <v>288</v>
      </c>
      <c r="N438" s="249"/>
    </row>
    <row r="439" spans="1:14">
      <c r="A439" s="94"/>
      <c r="B439" s="95"/>
      <c r="C439" s="252"/>
      <c r="D439" s="267"/>
      <c r="E439" s="317"/>
      <c r="F439" s="252"/>
      <c r="G439" s="317"/>
      <c r="H439" s="252"/>
      <c r="I439" s="267"/>
      <c r="J439" s="324"/>
      <c r="K439" s="63" t="s">
        <v>101</v>
      </c>
      <c r="L439" s="21" t="s">
        <v>334</v>
      </c>
      <c r="M439" s="105" t="s">
        <v>288</v>
      </c>
      <c r="N439" s="249"/>
    </row>
    <row r="440" spans="1:14" ht="16.5" customHeight="1">
      <c r="A440" s="94"/>
      <c r="B440" s="95"/>
      <c r="C440" s="250" t="s">
        <v>486</v>
      </c>
      <c r="D440" s="265" t="s">
        <v>200</v>
      </c>
      <c r="E440" s="315" t="s">
        <v>164</v>
      </c>
      <c r="F440" s="250" t="s">
        <v>635</v>
      </c>
      <c r="G440" s="315" t="s">
        <v>201</v>
      </c>
      <c r="H440" s="250" t="s">
        <v>486</v>
      </c>
      <c r="I440" s="265" t="s">
        <v>204</v>
      </c>
      <c r="J440" s="321" t="s">
        <v>646</v>
      </c>
      <c r="K440" s="63" t="s">
        <v>203</v>
      </c>
      <c r="L440" s="22" t="s">
        <v>334</v>
      </c>
      <c r="M440" s="105" t="s">
        <v>288</v>
      </c>
      <c r="N440" s="249" t="str">
        <f>IF(OR(M440="",M441="",M442="",M443=""),"",IF(OR(M440="大",M441="大",M442="大",M443="大",M440="不明",M441="不明",M442="不明",M443="不明"),"大",IF(OR(M440="中",M441="中",M442="中",M443="中"),"中",IF(OR(M440="小",M441="小",M442="小",M443="小"),"小","無"))))</f>
        <v>小</v>
      </c>
    </row>
    <row r="441" spans="1:14">
      <c r="A441" s="94"/>
      <c r="B441" s="95"/>
      <c r="C441" s="251"/>
      <c r="D441" s="266"/>
      <c r="E441" s="316"/>
      <c r="F441" s="251"/>
      <c r="G441" s="316"/>
      <c r="H441" s="251"/>
      <c r="I441" s="266"/>
      <c r="J441" s="322"/>
      <c r="K441" s="63" t="s">
        <v>99</v>
      </c>
      <c r="L441" s="21" t="s">
        <v>647</v>
      </c>
      <c r="M441" s="105" t="s">
        <v>314</v>
      </c>
      <c r="N441" s="249"/>
    </row>
    <row r="442" spans="1:14">
      <c r="A442" s="94"/>
      <c r="B442" s="95"/>
      <c r="C442" s="251"/>
      <c r="D442" s="266"/>
      <c r="E442" s="316"/>
      <c r="F442" s="251"/>
      <c r="G442" s="316"/>
      <c r="H442" s="251"/>
      <c r="I442" s="266"/>
      <c r="J442" s="322"/>
      <c r="K442" s="63" t="s">
        <v>111</v>
      </c>
      <c r="L442" s="21" t="s">
        <v>334</v>
      </c>
      <c r="M442" s="105" t="s">
        <v>288</v>
      </c>
      <c r="N442" s="249"/>
    </row>
    <row r="443" spans="1:14">
      <c r="A443" s="94"/>
      <c r="B443" s="95"/>
      <c r="C443" s="252"/>
      <c r="D443" s="267"/>
      <c r="E443" s="317"/>
      <c r="F443" s="252"/>
      <c r="G443" s="317"/>
      <c r="H443" s="252"/>
      <c r="I443" s="267"/>
      <c r="J443" s="324"/>
      <c r="K443" s="63" t="s">
        <v>101</v>
      </c>
      <c r="L443" s="21" t="s">
        <v>334</v>
      </c>
      <c r="M443" s="105" t="s">
        <v>288</v>
      </c>
      <c r="N443" s="249"/>
    </row>
    <row r="444" spans="1:14" ht="16.5" customHeight="1">
      <c r="A444" s="94"/>
      <c r="B444" s="95"/>
      <c r="C444" s="250" t="s">
        <v>486</v>
      </c>
      <c r="D444" s="265" t="s">
        <v>200</v>
      </c>
      <c r="E444" s="315" t="s">
        <v>164</v>
      </c>
      <c r="F444" s="250" t="s">
        <v>635</v>
      </c>
      <c r="G444" s="315" t="s">
        <v>201</v>
      </c>
      <c r="H444" s="250" t="s">
        <v>917</v>
      </c>
      <c r="I444" s="265" t="s">
        <v>205</v>
      </c>
      <c r="J444" s="321" t="s">
        <v>649</v>
      </c>
      <c r="K444" s="63" t="s">
        <v>203</v>
      </c>
      <c r="L444" s="22" t="s">
        <v>334</v>
      </c>
      <c r="M444" s="105" t="s">
        <v>288</v>
      </c>
      <c r="N444" s="249" t="str">
        <f>IF(OR(M444="",M445="",M446="",M447=""),"",IF(OR(M444="大",M445="大",M446="大",M447="大",M444="不明",M445="不明",M446="不明",M447="不明"),"大",IF(OR(M444="中",M445="中",M446="中",M447="中"),"中",IF(OR(M444="小",M445="小",M446="小",M447="小"),"小","無"))))</f>
        <v>小</v>
      </c>
    </row>
    <row r="445" spans="1:14">
      <c r="A445" s="94"/>
      <c r="B445" s="95"/>
      <c r="C445" s="251"/>
      <c r="D445" s="266"/>
      <c r="E445" s="316"/>
      <c r="F445" s="251"/>
      <c r="G445" s="316"/>
      <c r="H445" s="251"/>
      <c r="I445" s="266"/>
      <c r="J445" s="322"/>
      <c r="K445" s="63" t="s">
        <v>99</v>
      </c>
      <c r="L445" s="21" t="s">
        <v>650</v>
      </c>
      <c r="M445" s="105" t="s">
        <v>314</v>
      </c>
      <c r="N445" s="249"/>
    </row>
    <row r="446" spans="1:14">
      <c r="A446" s="94"/>
      <c r="B446" s="95"/>
      <c r="C446" s="251"/>
      <c r="D446" s="266"/>
      <c r="E446" s="316"/>
      <c r="F446" s="251"/>
      <c r="G446" s="316"/>
      <c r="H446" s="251"/>
      <c r="I446" s="266"/>
      <c r="J446" s="322"/>
      <c r="K446" s="63" t="s">
        <v>111</v>
      </c>
      <c r="L446" s="21" t="s">
        <v>559</v>
      </c>
      <c r="M446" s="105" t="s">
        <v>314</v>
      </c>
      <c r="N446" s="249"/>
    </row>
    <row r="447" spans="1:14">
      <c r="A447" s="94"/>
      <c r="B447" s="95"/>
      <c r="C447" s="252"/>
      <c r="D447" s="267"/>
      <c r="E447" s="317"/>
      <c r="F447" s="252"/>
      <c r="G447" s="317"/>
      <c r="H447" s="252"/>
      <c r="I447" s="267"/>
      <c r="J447" s="324"/>
      <c r="K447" s="63" t="s">
        <v>101</v>
      </c>
      <c r="L447" s="21" t="s">
        <v>334</v>
      </c>
      <c r="M447" s="105" t="s">
        <v>288</v>
      </c>
      <c r="N447" s="249"/>
    </row>
    <row r="448" spans="1:14">
      <c r="A448" s="94"/>
      <c r="B448" s="95"/>
      <c r="C448" s="250" t="s">
        <v>634</v>
      </c>
      <c r="D448" s="265" t="s">
        <v>200</v>
      </c>
      <c r="E448" s="315" t="s">
        <v>164</v>
      </c>
      <c r="F448" s="250" t="s">
        <v>635</v>
      </c>
      <c r="G448" s="315" t="s">
        <v>201</v>
      </c>
      <c r="H448" s="250" t="s">
        <v>334</v>
      </c>
      <c r="I448" s="265" t="s">
        <v>204</v>
      </c>
      <c r="J448" s="321" t="s">
        <v>646</v>
      </c>
      <c r="K448" s="63" t="s">
        <v>203</v>
      </c>
      <c r="L448" s="22" t="s">
        <v>334</v>
      </c>
      <c r="M448" s="105" t="s">
        <v>288</v>
      </c>
      <c r="N448" s="249" t="str">
        <f>IF(OR(M448="",M449="",M450="",M451=""),"",IF(OR(M448="大",M449="大",M450="大",M451="大",M448="不明",M449="不明",M450="不明",M451="不明"),"大",IF(OR(M448="中",M449="中",M450="中",M451="中"),"中",IF(OR(M448="小",M449="小",M450="小",M451="小"),"小","無"))))</f>
        <v>小</v>
      </c>
    </row>
    <row r="449" spans="1:14">
      <c r="A449" s="94"/>
      <c r="B449" s="95"/>
      <c r="C449" s="251"/>
      <c r="D449" s="266"/>
      <c r="E449" s="316"/>
      <c r="F449" s="251"/>
      <c r="G449" s="316"/>
      <c r="H449" s="251"/>
      <c r="I449" s="266"/>
      <c r="J449" s="322"/>
      <c r="K449" s="63" t="s">
        <v>99</v>
      </c>
      <c r="L449" s="21" t="s">
        <v>647</v>
      </c>
      <c r="M449" s="105" t="s">
        <v>314</v>
      </c>
      <c r="N449" s="249"/>
    </row>
    <row r="450" spans="1:14">
      <c r="A450" s="94"/>
      <c r="B450" s="95"/>
      <c r="C450" s="251"/>
      <c r="D450" s="266"/>
      <c r="E450" s="316"/>
      <c r="F450" s="251"/>
      <c r="G450" s="316"/>
      <c r="H450" s="251"/>
      <c r="I450" s="266"/>
      <c r="J450" s="322"/>
      <c r="K450" s="63" t="s">
        <v>111</v>
      </c>
      <c r="L450" s="21" t="s">
        <v>334</v>
      </c>
      <c r="M450" s="105" t="s">
        <v>288</v>
      </c>
      <c r="N450" s="249"/>
    </row>
    <row r="451" spans="1:14">
      <c r="A451" s="94"/>
      <c r="B451" s="95"/>
      <c r="C451" s="252"/>
      <c r="D451" s="267"/>
      <c r="E451" s="317"/>
      <c r="F451" s="252"/>
      <c r="G451" s="317"/>
      <c r="H451" s="252"/>
      <c r="I451" s="267"/>
      <c r="J451" s="324"/>
      <c r="K451" s="63" t="s">
        <v>101</v>
      </c>
      <c r="L451" s="21" t="s">
        <v>334</v>
      </c>
      <c r="M451" s="105" t="s">
        <v>288</v>
      </c>
      <c r="N451" s="249"/>
    </row>
    <row r="452" spans="1:14">
      <c r="A452" s="94"/>
      <c r="B452" s="95"/>
      <c r="C452" s="250" t="s">
        <v>648</v>
      </c>
      <c r="D452" s="265" t="s">
        <v>200</v>
      </c>
      <c r="E452" s="315" t="s">
        <v>164</v>
      </c>
      <c r="F452" s="250" t="s">
        <v>635</v>
      </c>
      <c r="G452" s="315" t="s">
        <v>201</v>
      </c>
      <c r="H452" s="250" t="s">
        <v>334</v>
      </c>
      <c r="I452" s="265" t="s">
        <v>204</v>
      </c>
      <c r="J452" s="321" t="s">
        <v>646</v>
      </c>
      <c r="K452" s="63" t="s">
        <v>203</v>
      </c>
      <c r="L452" s="22" t="s">
        <v>334</v>
      </c>
      <c r="M452" s="105" t="s">
        <v>288</v>
      </c>
      <c r="N452" s="249" t="str">
        <f>IF(OR(M452="",M453="",M454="",M455=""),"",IF(OR(M452="大",M453="大",M454="大",M455="大",M452="不明",M453="不明",M454="不明",M455="不明"),"大",IF(OR(M452="中",M453="中",M454="中",M455="中"),"中",IF(OR(M452="小",M453="小",M454="小",M455="小"),"小","無"))))</f>
        <v>小</v>
      </c>
    </row>
    <row r="453" spans="1:14">
      <c r="A453" s="94"/>
      <c r="B453" s="95"/>
      <c r="C453" s="251"/>
      <c r="D453" s="266"/>
      <c r="E453" s="316"/>
      <c r="F453" s="251"/>
      <c r="G453" s="316"/>
      <c r="H453" s="251"/>
      <c r="I453" s="266"/>
      <c r="J453" s="322"/>
      <c r="K453" s="63" t="s">
        <v>99</v>
      </c>
      <c r="L453" s="21" t="s">
        <v>647</v>
      </c>
      <c r="M453" s="105" t="s">
        <v>314</v>
      </c>
      <c r="N453" s="249"/>
    </row>
    <row r="454" spans="1:14">
      <c r="A454" s="94"/>
      <c r="B454" s="95"/>
      <c r="C454" s="251"/>
      <c r="D454" s="266"/>
      <c r="E454" s="316"/>
      <c r="F454" s="251"/>
      <c r="G454" s="316"/>
      <c r="H454" s="251"/>
      <c r="I454" s="266"/>
      <c r="J454" s="322"/>
      <c r="K454" s="63" t="s">
        <v>111</v>
      </c>
      <c r="L454" s="21" t="s">
        <v>334</v>
      </c>
      <c r="M454" s="105" t="s">
        <v>288</v>
      </c>
      <c r="N454" s="249"/>
    </row>
    <row r="455" spans="1:14">
      <c r="A455" s="94"/>
      <c r="B455" s="95"/>
      <c r="C455" s="252"/>
      <c r="D455" s="267"/>
      <c r="E455" s="317"/>
      <c r="F455" s="252"/>
      <c r="G455" s="317"/>
      <c r="H455" s="252"/>
      <c r="I455" s="267"/>
      <c r="J455" s="324"/>
      <c r="K455" s="63" t="s">
        <v>101</v>
      </c>
      <c r="L455" s="21" t="s">
        <v>334</v>
      </c>
      <c r="M455" s="105" t="s">
        <v>288</v>
      </c>
      <c r="N455" s="249"/>
    </row>
    <row r="456" spans="1:14">
      <c r="A456" s="94"/>
      <c r="B456" s="95"/>
      <c r="C456" s="250"/>
      <c r="D456" s="265"/>
      <c r="E456" s="315"/>
      <c r="F456" s="250"/>
      <c r="G456" s="315"/>
      <c r="H456" s="250"/>
      <c r="I456" s="265"/>
      <c r="J456" s="321"/>
      <c r="K456" s="63" t="s">
        <v>203</v>
      </c>
      <c r="L456" s="22"/>
      <c r="M456" s="105"/>
      <c r="N456" s="249" t="str">
        <f>IF(OR(M456="",M457="",M458="",M459=""),"",IF(OR(M456="大",M457="大",M458="大",M459="大",M456="不明",M457="不明",M458="不明",M459="不明"),"大",IF(OR(M456="中",M457="中",M458="中",M459="中"),"中",IF(OR(M456="小",M457="小",M458="小",M459="小"),"小","無"))))</f>
        <v/>
      </c>
    </row>
    <row r="457" spans="1:14">
      <c r="A457" s="94"/>
      <c r="B457" s="95"/>
      <c r="C457" s="251"/>
      <c r="D457" s="266"/>
      <c r="E457" s="316"/>
      <c r="F457" s="251"/>
      <c r="G457" s="316"/>
      <c r="H457" s="251"/>
      <c r="I457" s="266"/>
      <c r="J457" s="322"/>
      <c r="K457" s="63" t="s">
        <v>99</v>
      </c>
      <c r="L457" s="21"/>
      <c r="M457" s="22"/>
      <c r="N457" s="325"/>
    </row>
    <row r="458" spans="1:14">
      <c r="A458" s="94"/>
      <c r="B458" s="95"/>
      <c r="C458" s="251"/>
      <c r="D458" s="266"/>
      <c r="E458" s="316"/>
      <c r="F458" s="251"/>
      <c r="G458" s="316"/>
      <c r="H458" s="251"/>
      <c r="I458" s="266"/>
      <c r="J458" s="322"/>
      <c r="K458" s="63" t="s">
        <v>111</v>
      </c>
      <c r="L458" s="21"/>
      <c r="M458" s="22"/>
      <c r="N458" s="325"/>
    </row>
    <row r="459" spans="1:14">
      <c r="A459" s="94"/>
      <c r="B459" s="95"/>
      <c r="C459" s="252"/>
      <c r="D459" s="267"/>
      <c r="E459" s="317"/>
      <c r="F459" s="252"/>
      <c r="G459" s="317"/>
      <c r="H459" s="252"/>
      <c r="I459" s="267"/>
      <c r="J459" s="324"/>
      <c r="K459" s="63" t="s">
        <v>101</v>
      </c>
      <c r="L459" s="21"/>
      <c r="M459" s="22"/>
      <c r="N459" s="325"/>
    </row>
    <row r="460" spans="1:14">
      <c r="A460" s="94"/>
      <c r="B460" s="95"/>
      <c r="M460" s="18"/>
    </row>
    <row r="461" spans="1:14" ht="31.5">
      <c r="A461" s="94"/>
      <c r="B461" s="95"/>
      <c r="C461" s="60" t="s">
        <v>84</v>
      </c>
      <c r="D461" s="60" t="s">
        <v>85</v>
      </c>
      <c r="E461" s="60" t="s">
        <v>121</v>
      </c>
      <c r="F461" s="60" t="s">
        <v>87</v>
      </c>
      <c r="G461" s="60" t="s">
        <v>122</v>
      </c>
      <c r="H461" s="60" t="s">
        <v>277</v>
      </c>
      <c r="I461" s="60" t="s">
        <v>90</v>
      </c>
      <c r="J461" s="60" t="s">
        <v>161</v>
      </c>
      <c r="K461" s="319" t="s">
        <v>92</v>
      </c>
      <c r="L461" s="323"/>
      <c r="M461" s="59" t="s">
        <v>93</v>
      </c>
      <c r="N461" s="60" t="s">
        <v>94</v>
      </c>
    </row>
    <row r="462" spans="1:14" ht="16.5" customHeight="1">
      <c r="A462" s="94"/>
      <c r="B462" s="95"/>
      <c r="C462" s="293" t="s">
        <v>634</v>
      </c>
      <c r="D462" s="265" t="s">
        <v>206</v>
      </c>
      <c r="E462" s="265" t="s">
        <v>164</v>
      </c>
      <c r="F462" s="250" t="s">
        <v>635</v>
      </c>
      <c r="G462" s="315" t="s">
        <v>206</v>
      </c>
      <c r="H462" s="265" t="s">
        <v>612</v>
      </c>
      <c r="I462" s="265" t="s">
        <v>208</v>
      </c>
      <c r="J462" s="321" t="s">
        <v>651</v>
      </c>
      <c r="K462" s="63" t="s">
        <v>209</v>
      </c>
      <c r="L462" s="22" t="s">
        <v>334</v>
      </c>
      <c r="M462" s="105" t="s">
        <v>288</v>
      </c>
      <c r="N462" s="249" t="str">
        <f>IF(OR(M462="",M463="",M464="",M465=""),"",IF(OR(M462="大",M463="大",M464="大",M465="大",M462="不明",M463="不明",M464="不明",M465="不明"),"大",IF(OR(M462="中",M463="中",M464="中",M465="中"),"中",IF(OR(M462="小",M463="小",M464="小",M465="小"),"小","無"))))</f>
        <v>無</v>
      </c>
    </row>
    <row r="463" spans="1:14">
      <c r="A463" s="94"/>
      <c r="B463" s="95"/>
      <c r="C463" s="294"/>
      <c r="D463" s="266"/>
      <c r="E463" s="266"/>
      <c r="F463" s="251"/>
      <c r="G463" s="316"/>
      <c r="H463" s="266"/>
      <c r="I463" s="266"/>
      <c r="J463" s="322"/>
      <c r="K463" s="63" t="s">
        <v>99</v>
      </c>
      <c r="L463" s="21" t="s">
        <v>334</v>
      </c>
      <c r="M463" s="105" t="s">
        <v>288</v>
      </c>
      <c r="N463" s="249"/>
    </row>
    <row r="464" spans="1:14">
      <c r="A464" s="94"/>
      <c r="B464" s="95"/>
      <c r="C464" s="294"/>
      <c r="D464" s="266"/>
      <c r="E464" s="266"/>
      <c r="F464" s="251"/>
      <c r="G464" s="316"/>
      <c r="H464" s="266"/>
      <c r="I464" s="266"/>
      <c r="J464" s="322"/>
      <c r="K464" s="63" t="s">
        <v>111</v>
      </c>
      <c r="L464" s="21" t="s">
        <v>334</v>
      </c>
      <c r="M464" s="105" t="s">
        <v>288</v>
      </c>
      <c r="N464" s="249"/>
    </row>
    <row r="465" spans="1:14">
      <c r="A465" s="94"/>
      <c r="B465" s="95"/>
      <c r="C465" s="294"/>
      <c r="D465" s="266"/>
      <c r="E465" s="266"/>
      <c r="F465" s="251"/>
      <c r="G465" s="316"/>
      <c r="H465" s="266"/>
      <c r="I465" s="266"/>
      <c r="J465" s="322"/>
      <c r="K465" s="63" t="s">
        <v>210</v>
      </c>
      <c r="L465" s="21" t="s">
        <v>334</v>
      </c>
      <c r="M465" s="105" t="s">
        <v>288</v>
      </c>
      <c r="N465" s="249"/>
    </row>
    <row r="466" spans="1:14" ht="16.5" customHeight="1">
      <c r="A466" s="94"/>
      <c r="B466" s="95"/>
      <c r="C466" s="293" t="s">
        <v>634</v>
      </c>
      <c r="D466" s="265" t="s">
        <v>206</v>
      </c>
      <c r="E466" s="265" t="s">
        <v>164</v>
      </c>
      <c r="F466" s="250" t="s">
        <v>635</v>
      </c>
      <c r="G466" s="315" t="s">
        <v>206</v>
      </c>
      <c r="H466" s="250" t="s">
        <v>652</v>
      </c>
      <c r="I466" s="265" t="s">
        <v>211</v>
      </c>
      <c r="J466" s="321" t="s">
        <v>653</v>
      </c>
      <c r="K466" s="63" t="s">
        <v>209</v>
      </c>
      <c r="L466" s="22" t="s">
        <v>334</v>
      </c>
      <c r="M466" s="105" t="s">
        <v>288</v>
      </c>
      <c r="N466" s="249" t="str">
        <f>IF(OR(M466="",M467="",M468="",M469=""),"",IF(OR(M466="大",M467="大",M468="大",M469="大",M466="不明",M467="不明",M468="不明",M469="不明"),"大",IF(OR(M466="中",M467="中",M468="中",M469="中"),"中",IF(OR(M466="小",M467="小",M468="小",M469="小"),"小","無"))))</f>
        <v>無</v>
      </c>
    </row>
    <row r="467" spans="1:14">
      <c r="A467" s="94"/>
      <c r="B467" s="95"/>
      <c r="C467" s="294"/>
      <c r="D467" s="266"/>
      <c r="E467" s="266"/>
      <c r="F467" s="251"/>
      <c r="G467" s="316"/>
      <c r="H467" s="251"/>
      <c r="I467" s="266"/>
      <c r="J467" s="322"/>
      <c r="K467" s="63" t="s">
        <v>99</v>
      </c>
      <c r="L467" s="21" t="s">
        <v>334</v>
      </c>
      <c r="M467" s="105" t="s">
        <v>288</v>
      </c>
      <c r="N467" s="249"/>
    </row>
    <row r="468" spans="1:14">
      <c r="A468" s="94"/>
      <c r="B468" s="95"/>
      <c r="C468" s="294"/>
      <c r="D468" s="266"/>
      <c r="E468" s="266"/>
      <c r="F468" s="251"/>
      <c r="G468" s="316"/>
      <c r="H468" s="251"/>
      <c r="I468" s="266"/>
      <c r="J468" s="322"/>
      <c r="K468" s="63" t="s">
        <v>111</v>
      </c>
      <c r="L468" s="21" t="s">
        <v>334</v>
      </c>
      <c r="M468" s="105" t="s">
        <v>288</v>
      </c>
      <c r="N468" s="249"/>
    </row>
    <row r="469" spans="1:14">
      <c r="A469" s="94"/>
      <c r="B469" s="95"/>
      <c r="C469" s="294"/>
      <c r="D469" s="267"/>
      <c r="E469" s="267"/>
      <c r="F469" s="251"/>
      <c r="G469" s="317"/>
      <c r="H469" s="252"/>
      <c r="I469" s="267"/>
      <c r="J469" s="322"/>
      <c r="K469" s="63" t="s">
        <v>210</v>
      </c>
      <c r="L469" s="21" t="s">
        <v>334</v>
      </c>
      <c r="M469" s="105" t="s">
        <v>288</v>
      </c>
      <c r="N469" s="249"/>
    </row>
    <row r="470" spans="1:14" ht="16.5" customHeight="1">
      <c r="A470" s="94"/>
      <c r="B470" s="95"/>
      <c r="C470" s="293" t="s">
        <v>482</v>
      </c>
      <c r="D470" s="265" t="s">
        <v>206</v>
      </c>
      <c r="E470" s="265" t="s">
        <v>164</v>
      </c>
      <c r="F470" s="250" t="s">
        <v>635</v>
      </c>
      <c r="G470" s="315" t="s">
        <v>206</v>
      </c>
      <c r="H470" s="265" t="s">
        <v>615</v>
      </c>
      <c r="I470" s="265" t="s">
        <v>208</v>
      </c>
      <c r="J470" s="321" t="s">
        <v>651</v>
      </c>
      <c r="K470" s="63" t="s">
        <v>209</v>
      </c>
      <c r="L470" s="22" t="s">
        <v>334</v>
      </c>
      <c r="M470" s="105" t="s">
        <v>288</v>
      </c>
      <c r="N470" s="249" t="str">
        <f>IF(OR(M470="",M471="",M472="",M473=""),"",IF(OR(M470="大",M471="大",M472="大",M473="大",M470="不明",M471="不明",M472="不明",M473="不明"),"大",IF(OR(M470="中",M471="中",M472="中",M473="中"),"中",IF(OR(M470="小",M471="小",M472="小",M473="小"),"小","無"))))</f>
        <v>無</v>
      </c>
    </row>
    <row r="471" spans="1:14">
      <c r="A471" s="94"/>
      <c r="B471" s="95"/>
      <c r="C471" s="294"/>
      <c r="D471" s="266"/>
      <c r="E471" s="266"/>
      <c r="F471" s="251"/>
      <c r="G471" s="316"/>
      <c r="H471" s="266"/>
      <c r="I471" s="266"/>
      <c r="J471" s="322"/>
      <c r="K471" s="63" t="s">
        <v>99</v>
      </c>
      <c r="L471" s="21" t="s">
        <v>334</v>
      </c>
      <c r="M471" s="105" t="s">
        <v>288</v>
      </c>
      <c r="N471" s="249"/>
    </row>
    <row r="472" spans="1:14">
      <c r="A472" s="94"/>
      <c r="B472" s="95"/>
      <c r="C472" s="294"/>
      <c r="D472" s="266"/>
      <c r="E472" s="266"/>
      <c r="F472" s="251"/>
      <c r="G472" s="316"/>
      <c r="H472" s="266"/>
      <c r="I472" s="266"/>
      <c r="J472" s="322"/>
      <c r="K472" s="63" t="s">
        <v>111</v>
      </c>
      <c r="L472" s="21" t="s">
        <v>334</v>
      </c>
      <c r="M472" s="105" t="s">
        <v>288</v>
      </c>
      <c r="N472" s="249"/>
    </row>
    <row r="473" spans="1:14">
      <c r="A473" s="94"/>
      <c r="B473" s="95"/>
      <c r="C473" s="295"/>
      <c r="D473" s="266"/>
      <c r="E473" s="267"/>
      <c r="F473" s="251"/>
      <c r="G473" s="317"/>
      <c r="H473" s="266"/>
      <c r="I473" s="266"/>
      <c r="J473" s="322"/>
      <c r="K473" s="63" t="s">
        <v>210</v>
      </c>
      <c r="L473" s="21" t="s">
        <v>334</v>
      </c>
      <c r="M473" s="105" t="s">
        <v>288</v>
      </c>
      <c r="N473" s="249"/>
    </row>
    <row r="474" spans="1:14" ht="16.5" customHeight="1">
      <c r="A474" s="94"/>
      <c r="B474" s="95"/>
      <c r="C474" s="293" t="s">
        <v>482</v>
      </c>
      <c r="D474" s="265" t="s">
        <v>206</v>
      </c>
      <c r="E474" s="265" t="s">
        <v>164</v>
      </c>
      <c r="F474" s="250" t="s">
        <v>635</v>
      </c>
      <c r="G474" s="315" t="s">
        <v>206</v>
      </c>
      <c r="H474" s="250" t="s">
        <v>652</v>
      </c>
      <c r="I474" s="265" t="s">
        <v>211</v>
      </c>
      <c r="J474" s="321" t="s">
        <v>653</v>
      </c>
      <c r="K474" s="63" t="s">
        <v>209</v>
      </c>
      <c r="L474" s="22" t="s">
        <v>334</v>
      </c>
      <c r="M474" s="105" t="s">
        <v>288</v>
      </c>
      <c r="N474" s="249" t="str">
        <f>IF(OR(M474="",M475="",M476="",M477=""),"",IF(OR(M474="大",M475="大",M476="大",M477="大",M474="不明",M475="不明",M476="不明",M477="不明"),"大",IF(OR(M474="中",M475="中",M476="中",M477="中"),"中",IF(OR(M474="小",M475="小",M476="小",M477="小"),"小","無"))))</f>
        <v>無</v>
      </c>
    </row>
    <row r="475" spans="1:14">
      <c r="A475" s="94"/>
      <c r="B475" s="95"/>
      <c r="C475" s="294"/>
      <c r="D475" s="266"/>
      <c r="E475" s="266"/>
      <c r="F475" s="251"/>
      <c r="G475" s="316"/>
      <c r="H475" s="251"/>
      <c r="I475" s="266"/>
      <c r="J475" s="322"/>
      <c r="K475" s="63" t="s">
        <v>99</v>
      </c>
      <c r="L475" s="21" t="s">
        <v>334</v>
      </c>
      <c r="M475" s="105" t="s">
        <v>288</v>
      </c>
      <c r="N475" s="249"/>
    </row>
    <row r="476" spans="1:14" ht="31.5" customHeight="1">
      <c r="A476" s="94"/>
      <c r="B476" s="95"/>
      <c r="C476" s="294"/>
      <c r="D476" s="266"/>
      <c r="E476" s="266"/>
      <c r="F476" s="251"/>
      <c r="G476" s="316"/>
      <c r="H476" s="251"/>
      <c r="I476" s="266"/>
      <c r="J476" s="322"/>
      <c r="K476" s="63" t="s">
        <v>111</v>
      </c>
      <c r="L476" s="21" t="s">
        <v>334</v>
      </c>
      <c r="M476" s="105" t="s">
        <v>288</v>
      </c>
      <c r="N476" s="249"/>
    </row>
    <row r="477" spans="1:14">
      <c r="A477" s="94"/>
      <c r="B477" s="95"/>
      <c r="C477" s="295"/>
      <c r="D477" s="266"/>
      <c r="E477" s="267"/>
      <c r="F477" s="251"/>
      <c r="G477" s="316"/>
      <c r="H477" s="252"/>
      <c r="I477" s="267"/>
      <c r="J477" s="322"/>
      <c r="K477" s="63" t="s">
        <v>210</v>
      </c>
      <c r="L477" s="21" t="s">
        <v>334</v>
      </c>
      <c r="M477" s="105" t="s">
        <v>288</v>
      </c>
      <c r="N477" s="249"/>
    </row>
    <row r="478" spans="1:14" ht="16.5" customHeight="1">
      <c r="A478" s="94"/>
      <c r="B478" s="95"/>
      <c r="C478" s="290" t="s">
        <v>486</v>
      </c>
      <c r="D478" s="265" t="s">
        <v>206</v>
      </c>
      <c r="E478" s="265" t="s">
        <v>164</v>
      </c>
      <c r="F478" s="250" t="s">
        <v>635</v>
      </c>
      <c r="G478" s="315" t="s">
        <v>206</v>
      </c>
      <c r="H478" s="265" t="s">
        <v>612</v>
      </c>
      <c r="I478" s="265" t="s">
        <v>212</v>
      </c>
      <c r="J478" s="321" t="s">
        <v>654</v>
      </c>
      <c r="K478" s="63" t="s">
        <v>209</v>
      </c>
      <c r="L478" s="22" t="s">
        <v>655</v>
      </c>
      <c r="M478" s="105" t="s">
        <v>314</v>
      </c>
      <c r="N478" s="249" t="str">
        <f>IF(OR(M478="",M479="",M480="",M481=""),"",IF(OR(M478="大",M479="大",M480="大",M481="大",M478="不明",M479="不明",M480="不明",M481="不明"),"大",IF(OR(M478="中",M479="中",M480="中",M481="中"),"中",IF(OR(M478="小",M479="小",M480="小",M481="小"),"小","無"))))</f>
        <v>中</v>
      </c>
    </row>
    <row r="479" spans="1:14">
      <c r="A479" s="94"/>
      <c r="B479" s="95"/>
      <c r="C479" s="291"/>
      <c r="D479" s="266"/>
      <c r="E479" s="266"/>
      <c r="F479" s="251"/>
      <c r="G479" s="316"/>
      <c r="H479" s="266"/>
      <c r="I479" s="266"/>
      <c r="J479" s="322"/>
      <c r="K479" s="63" t="s">
        <v>99</v>
      </c>
      <c r="L479" s="21" t="s">
        <v>656</v>
      </c>
      <c r="M479" s="105" t="s">
        <v>314</v>
      </c>
      <c r="N479" s="249"/>
    </row>
    <row r="480" spans="1:14" ht="31.5">
      <c r="A480" s="94"/>
      <c r="B480" s="95"/>
      <c r="C480" s="291"/>
      <c r="D480" s="266"/>
      <c r="E480" s="266"/>
      <c r="F480" s="251"/>
      <c r="G480" s="316"/>
      <c r="H480" s="266"/>
      <c r="I480" s="266"/>
      <c r="J480" s="322"/>
      <c r="K480" s="63" t="s">
        <v>111</v>
      </c>
      <c r="L480" s="21" t="s">
        <v>657</v>
      </c>
      <c r="M480" s="105" t="s">
        <v>291</v>
      </c>
      <c r="N480" s="249"/>
    </row>
    <row r="481" spans="1:14">
      <c r="A481" s="94"/>
      <c r="B481" s="95"/>
      <c r="C481" s="292"/>
      <c r="D481" s="267"/>
      <c r="E481" s="267"/>
      <c r="F481" s="251"/>
      <c r="G481" s="317"/>
      <c r="H481" s="267"/>
      <c r="I481" s="267"/>
      <c r="J481" s="322"/>
      <c r="K481" s="63" t="s">
        <v>210</v>
      </c>
      <c r="L481" s="21" t="s">
        <v>334</v>
      </c>
      <c r="M481" s="105" t="s">
        <v>288</v>
      </c>
      <c r="N481" s="249"/>
    </row>
    <row r="482" spans="1:14" ht="16.5" customHeight="1">
      <c r="A482" s="94"/>
      <c r="B482" s="95"/>
      <c r="C482" s="290" t="s">
        <v>640</v>
      </c>
      <c r="D482" s="265" t="s">
        <v>206</v>
      </c>
      <c r="E482" s="265" t="s">
        <v>164</v>
      </c>
      <c r="F482" s="250" t="s">
        <v>635</v>
      </c>
      <c r="G482" s="315" t="s">
        <v>206</v>
      </c>
      <c r="H482" s="250" t="s">
        <v>634</v>
      </c>
      <c r="I482" s="265" t="s">
        <v>211</v>
      </c>
      <c r="J482" s="321" t="s">
        <v>658</v>
      </c>
      <c r="K482" s="63" t="s">
        <v>209</v>
      </c>
      <c r="L482" s="22" t="s">
        <v>334</v>
      </c>
      <c r="M482" s="105" t="s">
        <v>288</v>
      </c>
      <c r="N482" s="249" t="str">
        <f>IF(OR(M482="",M483="",M484="",M485=""),"",IF(OR(M482="大",M483="大",M484="大",M485="大",M482="不明",M483="不明",M484="不明",M485="不明"),"大",IF(OR(M482="中",M483="中",M484="中",M485="中"),"中",IF(OR(M482="小",M483="小",M484="小",M485="小"),"小","無"))))</f>
        <v>小</v>
      </c>
    </row>
    <row r="483" spans="1:14" ht="31.5">
      <c r="A483" s="94"/>
      <c r="B483" s="95"/>
      <c r="C483" s="291"/>
      <c r="D483" s="266"/>
      <c r="E483" s="266"/>
      <c r="F483" s="251"/>
      <c r="G483" s="316"/>
      <c r="H483" s="251"/>
      <c r="I483" s="266"/>
      <c r="J483" s="322"/>
      <c r="K483" s="63" t="s">
        <v>99</v>
      </c>
      <c r="L483" s="21" t="s">
        <v>659</v>
      </c>
      <c r="M483" s="105" t="s">
        <v>314</v>
      </c>
      <c r="N483" s="249"/>
    </row>
    <row r="484" spans="1:14" ht="31.5" customHeight="1">
      <c r="A484" s="94"/>
      <c r="B484" s="95"/>
      <c r="C484" s="291"/>
      <c r="D484" s="266"/>
      <c r="E484" s="266"/>
      <c r="F484" s="251"/>
      <c r="G484" s="316"/>
      <c r="H484" s="251"/>
      <c r="I484" s="266"/>
      <c r="J484" s="322"/>
      <c r="K484" s="63" t="s">
        <v>111</v>
      </c>
      <c r="L484" s="21" t="s">
        <v>660</v>
      </c>
      <c r="M484" s="105" t="s">
        <v>314</v>
      </c>
      <c r="N484" s="249"/>
    </row>
    <row r="485" spans="1:14">
      <c r="A485" s="94"/>
      <c r="B485" s="95"/>
      <c r="C485" s="292"/>
      <c r="D485" s="267"/>
      <c r="E485" s="267"/>
      <c r="F485" s="251"/>
      <c r="G485" s="317"/>
      <c r="H485" s="252"/>
      <c r="I485" s="267"/>
      <c r="J485" s="324"/>
      <c r="K485" s="63" t="s">
        <v>210</v>
      </c>
      <c r="L485" s="21" t="s">
        <v>334</v>
      </c>
      <c r="M485" s="105" t="s">
        <v>288</v>
      </c>
      <c r="N485" s="249"/>
    </row>
    <row r="486" spans="1:14" ht="16.5" customHeight="1">
      <c r="A486" s="94"/>
      <c r="B486" s="95"/>
      <c r="C486" s="293" t="s">
        <v>634</v>
      </c>
      <c r="D486" s="265" t="s">
        <v>206</v>
      </c>
      <c r="E486" s="265" t="s">
        <v>164</v>
      </c>
      <c r="F486" s="250" t="s">
        <v>635</v>
      </c>
      <c r="G486" s="315" t="s">
        <v>206</v>
      </c>
      <c r="H486" s="250" t="s">
        <v>640</v>
      </c>
      <c r="I486" s="265" t="s">
        <v>212</v>
      </c>
      <c r="J486" s="321" t="s">
        <v>658</v>
      </c>
      <c r="K486" s="63" t="s">
        <v>209</v>
      </c>
      <c r="L486" s="22" t="s">
        <v>334</v>
      </c>
      <c r="M486" s="105" t="s">
        <v>288</v>
      </c>
      <c r="N486" s="249" t="str">
        <f>IF(OR(M486="",M487="",M488="",M489=""),"",IF(OR(M486="大",M487="大",M488="大",M489="大",M486="不明",M487="不明",M488="不明",M489="不明"),"大",IF(OR(M486="中",M487="中",M488="中",M489="中"),"中",IF(OR(M486="小",M487="小",M488="小",M489="小"),"小","無"))))</f>
        <v>小</v>
      </c>
    </row>
    <row r="487" spans="1:14" ht="47.25" customHeight="1">
      <c r="A487" s="94"/>
      <c r="B487" s="95"/>
      <c r="C487" s="294"/>
      <c r="D487" s="266"/>
      <c r="E487" s="266"/>
      <c r="F487" s="251"/>
      <c r="G487" s="316"/>
      <c r="H487" s="251"/>
      <c r="I487" s="266"/>
      <c r="J487" s="322"/>
      <c r="K487" s="63" t="s">
        <v>99</v>
      </c>
      <c r="L487" s="21" t="s">
        <v>661</v>
      </c>
      <c r="M487" s="105" t="s">
        <v>314</v>
      </c>
      <c r="N487" s="249"/>
    </row>
    <row r="488" spans="1:14">
      <c r="A488" s="94"/>
      <c r="B488" s="95"/>
      <c r="C488" s="294"/>
      <c r="D488" s="266"/>
      <c r="E488" s="266"/>
      <c r="F488" s="251"/>
      <c r="G488" s="316"/>
      <c r="H488" s="251"/>
      <c r="I488" s="266"/>
      <c r="J488" s="322"/>
      <c r="K488" s="63" t="s">
        <v>111</v>
      </c>
      <c r="L488" s="21" t="s">
        <v>662</v>
      </c>
      <c r="M488" s="105" t="s">
        <v>314</v>
      </c>
      <c r="N488" s="249"/>
    </row>
    <row r="489" spans="1:14">
      <c r="A489" s="94"/>
      <c r="B489" s="95"/>
      <c r="C489" s="294"/>
      <c r="D489" s="267"/>
      <c r="E489" s="267"/>
      <c r="F489" s="251"/>
      <c r="G489" s="317"/>
      <c r="H489" s="252"/>
      <c r="I489" s="267"/>
      <c r="J489" s="324"/>
      <c r="K489" s="63" t="s">
        <v>210</v>
      </c>
      <c r="L489" s="21" t="s">
        <v>334</v>
      </c>
      <c r="M489" s="105" t="s">
        <v>288</v>
      </c>
      <c r="N489" s="249"/>
    </row>
    <row r="490" spans="1:14" ht="16.5" customHeight="1">
      <c r="A490" s="94"/>
      <c r="B490" s="95"/>
      <c r="C490" s="293" t="s">
        <v>634</v>
      </c>
      <c r="D490" s="265" t="s">
        <v>206</v>
      </c>
      <c r="E490" s="265" t="s">
        <v>164</v>
      </c>
      <c r="F490" s="250" t="s">
        <v>635</v>
      </c>
      <c r="G490" s="315" t="s">
        <v>206</v>
      </c>
      <c r="H490" s="250" t="s">
        <v>639</v>
      </c>
      <c r="I490" s="265" t="s">
        <v>212</v>
      </c>
      <c r="J490" s="321" t="s">
        <v>658</v>
      </c>
      <c r="K490" s="63" t="s">
        <v>209</v>
      </c>
      <c r="L490" s="22" t="s">
        <v>334</v>
      </c>
      <c r="M490" s="105" t="s">
        <v>288</v>
      </c>
      <c r="N490" s="249" t="str">
        <f>IF(OR(M490="",M491="",M492="",M493=""),"",IF(OR(M490="大",M491="大",M492="大",M493="大",M490="不明",M491="不明",M492="不明",M493="不明"),"大",IF(OR(M490="中",M491="中",M492="中",M493="中"),"中",IF(OR(M490="小",M491="小",M492="小",M493="小"),"小","無"))))</f>
        <v>小</v>
      </c>
    </row>
    <row r="491" spans="1:14" ht="47.25" customHeight="1">
      <c r="A491" s="94"/>
      <c r="B491" s="95"/>
      <c r="C491" s="294"/>
      <c r="D491" s="266"/>
      <c r="E491" s="266"/>
      <c r="F491" s="251"/>
      <c r="G491" s="316"/>
      <c r="H491" s="251"/>
      <c r="I491" s="266"/>
      <c r="J491" s="322"/>
      <c r="K491" s="63" t="s">
        <v>99</v>
      </c>
      <c r="L491" s="21" t="s">
        <v>661</v>
      </c>
      <c r="M491" s="105" t="s">
        <v>314</v>
      </c>
      <c r="N491" s="249"/>
    </row>
    <row r="492" spans="1:14">
      <c r="A492" s="94"/>
      <c r="B492" s="95"/>
      <c r="C492" s="294"/>
      <c r="D492" s="266"/>
      <c r="E492" s="266"/>
      <c r="F492" s="251"/>
      <c r="G492" s="316"/>
      <c r="H492" s="251"/>
      <c r="I492" s="266"/>
      <c r="J492" s="322"/>
      <c r="K492" s="63" t="s">
        <v>111</v>
      </c>
      <c r="L492" s="21" t="s">
        <v>662</v>
      </c>
      <c r="M492" s="105" t="s">
        <v>314</v>
      </c>
      <c r="N492" s="249"/>
    </row>
    <row r="493" spans="1:14">
      <c r="A493" s="94"/>
      <c r="B493" s="95"/>
      <c r="C493" s="295"/>
      <c r="D493" s="267"/>
      <c r="E493" s="267"/>
      <c r="F493" s="252"/>
      <c r="G493" s="317"/>
      <c r="H493" s="252"/>
      <c r="I493" s="267"/>
      <c r="J493" s="324"/>
      <c r="K493" s="63" t="s">
        <v>210</v>
      </c>
      <c r="L493" s="21" t="s">
        <v>334</v>
      </c>
      <c r="M493" s="105" t="s">
        <v>288</v>
      </c>
      <c r="N493" s="249"/>
    </row>
    <row r="494" spans="1:14">
      <c r="A494" s="94"/>
    </row>
    <row r="495" spans="1:14">
      <c r="A495" s="94"/>
      <c r="M495" s="107" t="s">
        <v>102</v>
      </c>
      <c r="N495" s="106" t="str">
        <f>IF(COUNTIF(N424:N494, "大") &gt; 0, "大", IF(COUNTIF(N424:N494, "中") &gt; 0, "中", IF(COUNTIF(N424:N494, "小") &gt; 0, "小", IF(COUNTIF(N424:N494, "無") &gt; 0, "無", ""))))</f>
        <v>中</v>
      </c>
    </row>
    <row r="496" spans="1:14">
      <c r="A496" s="94"/>
      <c r="B496" s="42"/>
      <c r="C496" s="54" t="s">
        <v>619</v>
      </c>
    </row>
    <row r="497" spans="1:14">
      <c r="A497" s="94"/>
      <c r="B497" s="54"/>
    </row>
    <row r="498" spans="1:14" ht="31.5">
      <c r="A498" s="94"/>
      <c r="B498" s="95"/>
      <c r="C498" s="60" t="s">
        <v>84</v>
      </c>
      <c r="D498" s="60" t="s">
        <v>85</v>
      </c>
      <c r="E498" s="60" t="s">
        <v>121</v>
      </c>
      <c r="F498" s="60" t="s">
        <v>87</v>
      </c>
      <c r="G498" s="60" t="s">
        <v>122</v>
      </c>
      <c r="H498" s="60" t="s">
        <v>277</v>
      </c>
      <c r="I498" s="60" t="s">
        <v>90</v>
      </c>
      <c r="J498" s="61" t="s">
        <v>161</v>
      </c>
      <c r="K498" s="319" t="s">
        <v>92</v>
      </c>
      <c r="L498" s="320"/>
      <c r="M498" s="59" t="s">
        <v>93</v>
      </c>
      <c r="N498" s="60" t="s">
        <v>94</v>
      </c>
    </row>
    <row r="499" spans="1:14" ht="16.5" customHeight="1">
      <c r="A499" s="94"/>
      <c r="B499" s="95"/>
      <c r="C499" s="293" t="s">
        <v>634</v>
      </c>
      <c r="D499" s="265" t="s">
        <v>215</v>
      </c>
      <c r="E499" s="315" t="s">
        <v>164</v>
      </c>
      <c r="F499" s="250" t="s">
        <v>635</v>
      </c>
      <c r="G499" s="265" t="s">
        <v>215</v>
      </c>
      <c r="H499" s="250" t="s">
        <v>320</v>
      </c>
      <c r="I499" s="265" t="s">
        <v>216</v>
      </c>
      <c r="J499" s="376"/>
      <c r="K499" s="21" t="s">
        <v>217</v>
      </c>
      <c r="L499" s="22" t="s">
        <v>334</v>
      </c>
      <c r="M499" s="105" t="s">
        <v>288</v>
      </c>
      <c r="N499" s="308" t="str">
        <f>IF(OR(M499="",M500="",M501="",M502=""),"",IF(OR(M499="大",M500="大",M501="大",M502="大",M499="不明",M500="不明",M501="不明",M502="不明"),"大",IF(OR(M499="中",M500="中",M501="中",M502="中"),"中",IF(OR(M499="小",M500="小",M501="小",M502="小"),"小","無"))))</f>
        <v>小</v>
      </c>
    </row>
    <row r="500" spans="1:14" ht="47.25">
      <c r="A500" s="94"/>
      <c r="B500" s="95"/>
      <c r="C500" s="294"/>
      <c r="D500" s="266"/>
      <c r="E500" s="316"/>
      <c r="F500" s="251"/>
      <c r="G500" s="266"/>
      <c r="H500" s="251"/>
      <c r="I500" s="266"/>
      <c r="J500" s="377"/>
      <c r="K500" s="21" t="s">
        <v>99</v>
      </c>
      <c r="L500" s="21" t="s">
        <v>663</v>
      </c>
      <c r="M500" s="105" t="s">
        <v>314</v>
      </c>
      <c r="N500" s="309"/>
    </row>
    <row r="501" spans="1:14">
      <c r="A501" s="94"/>
      <c r="B501" s="95"/>
      <c r="C501" s="294"/>
      <c r="D501" s="266"/>
      <c r="E501" s="316"/>
      <c r="F501" s="251"/>
      <c r="G501" s="266"/>
      <c r="H501" s="251"/>
      <c r="I501" s="266"/>
      <c r="J501" s="377"/>
      <c r="K501" s="21" t="s">
        <v>191</v>
      </c>
      <c r="L501" s="21" t="s">
        <v>664</v>
      </c>
      <c r="M501" s="105" t="s">
        <v>314</v>
      </c>
      <c r="N501" s="309"/>
    </row>
    <row r="502" spans="1:14">
      <c r="A502" s="94"/>
      <c r="B502" s="95"/>
      <c r="C502" s="294"/>
      <c r="D502" s="266"/>
      <c r="E502" s="316"/>
      <c r="F502" s="251"/>
      <c r="G502" s="266"/>
      <c r="H502" s="251"/>
      <c r="I502" s="266"/>
      <c r="J502" s="378"/>
      <c r="K502" s="21" t="s">
        <v>210</v>
      </c>
      <c r="L502" s="21" t="s">
        <v>334</v>
      </c>
      <c r="M502" s="105" t="s">
        <v>288</v>
      </c>
      <c r="N502" s="310"/>
    </row>
    <row r="503" spans="1:14" ht="16.5" customHeight="1">
      <c r="A503" s="94"/>
      <c r="B503" s="95"/>
      <c r="C503" s="293" t="s">
        <v>648</v>
      </c>
      <c r="D503" s="265" t="s">
        <v>215</v>
      </c>
      <c r="E503" s="315" t="s">
        <v>164</v>
      </c>
      <c r="F503" s="250" t="s">
        <v>635</v>
      </c>
      <c r="G503" s="265" t="s">
        <v>215</v>
      </c>
      <c r="H503" s="250" t="s">
        <v>639</v>
      </c>
      <c r="I503" s="265" t="s">
        <v>216</v>
      </c>
      <c r="J503" s="376"/>
      <c r="K503" s="21" t="s">
        <v>217</v>
      </c>
      <c r="L503" s="22" t="s">
        <v>334</v>
      </c>
      <c r="M503" s="105" t="s">
        <v>288</v>
      </c>
      <c r="N503" s="308" t="str">
        <f>IF(OR(M503="",M504="",M505="",M506=""),"",IF(OR(M503="大",M504="大",M505="大",M506="大",M503="不明",M504="不明",M505="不明",M506="不明"),"大",IF(OR(M503="中",M504="中",M505="中",M506="中"),"中",IF(OR(M503="小",M504="小",M505="小",M506="小"),"小","無"))))</f>
        <v>小</v>
      </c>
    </row>
    <row r="504" spans="1:14" ht="47.25">
      <c r="A504" s="94"/>
      <c r="B504" s="95"/>
      <c r="C504" s="294"/>
      <c r="D504" s="266"/>
      <c r="E504" s="316"/>
      <c r="F504" s="251"/>
      <c r="G504" s="266"/>
      <c r="H504" s="251"/>
      <c r="I504" s="266"/>
      <c r="J504" s="377"/>
      <c r="K504" s="21" t="s">
        <v>99</v>
      </c>
      <c r="L504" s="21" t="s">
        <v>663</v>
      </c>
      <c r="M504" s="105" t="s">
        <v>314</v>
      </c>
      <c r="N504" s="309"/>
    </row>
    <row r="505" spans="1:14">
      <c r="A505" s="94"/>
      <c r="B505" s="95"/>
      <c r="C505" s="294"/>
      <c r="D505" s="266"/>
      <c r="E505" s="316"/>
      <c r="F505" s="251"/>
      <c r="G505" s="266"/>
      <c r="H505" s="251"/>
      <c r="I505" s="266"/>
      <c r="J505" s="377"/>
      <c r="K505" s="21" t="s">
        <v>191</v>
      </c>
      <c r="L505" s="21" t="s">
        <v>665</v>
      </c>
      <c r="M505" s="105" t="s">
        <v>314</v>
      </c>
      <c r="N505" s="309"/>
    </row>
    <row r="506" spans="1:14">
      <c r="A506" s="94"/>
      <c r="B506" s="95"/>
      <c r="C506" s="295"/>
      <c r="D506" s="266"/>
      <c r="E506" s="316"/>
      <c r="F506" s="251"/>
      <c r="G506" s="266"/>
      <c r="H506" s="251"/>
      <c r="I506" s="266"/>
      <c r="J506" s="378"/>
      <c r="K506" s="21" t="s">
        <v>210</v>
      </c>
      <c r="L506" s="21" t="s">
        <v>334</v>
      </c>
      <c r="M506" s="105" t="s">
        <v>288</v>
      </c>
      <c r="N506" s="310"/>
    </row>
    <row r="507" spans="1:14" ht="16.5" customHeight="1">
      <c r="A507" s="94"/>
      <c r="B507" s="95"/>
      <c r="C507" s="293" t="s">
        <v>634</v>
      </c>
      <c r="D507" s="265" t="s">
        <v>215</v>
      </c>
      <c r="E507" s="315" t="s">
        <v>164</v>
      </c>
      <c r="F507" s="250" t="s">
        <v>635</v>
      </c>
      <c r="G507" s="265" t="s">
        <v>215</v>
      </c>
      <c r="H507" s="250" t="s">
        <v>486</v>
      </c>
      <c r="I507" s="265" t="s">
        <v>216</v>
      </c>
      <c r="J507" s="381"/>
      <c r="K507" s="21" t="s">
        <v>217</v>
      </c>
      <c r="L507" s="22" t="s">
        <v>334</v>
      </c>
      <c r="M507" s="105" t="s">
        <v>288</v>
      </c>
      <c r="N507" s="308" t="str">
        <f>IF(OR(M507="",M508="",M509="",M510=""),"",IF(OR(M507="大",M508="大",M509="大",M510="大",M507="不明",M508="不明",M509="不明",M510="不明"),"大",IF(OR(M507="中",M508="中",M509="中",M510="中"),"中",IF(OR(M507="小",M508="小",M509="小",M510="小"),"小","無"))))</f>
        <v>小</v>
      </c>
    </row>
    <row r="508" spans="1:14" ht="47.25">
      <c r="A508" s="94"/>
      <c r="B508" s="95"/>
      <c r="C508" s="294"/>
      <c r="D508" s="266"/>
      <c r="E508" s="316"/>
      <c r="F508" s="251"/>
      <c r="G508" s="266"/>
      <c r="H508" s="251"/>
      <c r="I508" s="266"/>
      <c r="J508" s="377"/>
      <c r="K508" s="21" t="s">
        <v>99</v>
      </c>
      <c r="L508" s="21" t="s">
        <v>663</v>
      </c>
      <c r="M508" s="105" t="s">
        <v>314</v>
      </c>
      <c r="N508" s="309"/>
    </row>
    <row r="509" spans="1:14">
      <c r="A509" s="94"/>
      <c r="B509" s="95"/>
      <c r="C509" s="294"/>
      <c r="D509" s="266"/>
      <c r="E509" s="316"/>
      <c r="F509" s="251"/>
      <c r="G509" s="266"/>
      <c r="H509" s="251"/>
      <c r="I509" s="266"/>
      <c r="J509" s="377"/>
      <c r="K509" s="21" t="s">
        <v>191</v>
      </c>
      <c r="L509" s="21" t="s">
        <v>665</v>
      </c>
      <c r="M509" s="105" t="s">
        <v>314</v>
      </c>
      <c r="N509" s="309"/>
    </row>
    <row r="510" spans="1:14">
      <c r="A510" s="94"/>
      <c r="B510" s="95"/>
      <c r="C510" s="294"/>
      <c r="D510" s="266"/>
      <c r="E510" s="316"/>
      <c r="F510" s="251"/>
      <c r="G510" s="266"/>
      <c r="H510" s="251"/>
      <c r="I510" s="266"/>
      <c r="J510" s="378"/>
      <c r="K510" s="21" t="s">
        <v>210</v>
      </c>
      <c r="L510" s="21" t="s">
        <v>334</v>
      </c>
      <c r="M510" s="105" t="s">
        <v>288</v>
      </c>
      <c r="N510" s="310"/>
    </row>
    <row r="511" spans="1:14" ht="16.5" customHeight="1">
      <c r="A511" s="94"/>
      <c r="B511" s="95"/>
      <c r="C511" s="293" t="s">
        <v>648</v>
      </c>
      <c r="D511" s="265" t="s">
        <v>215</v>
      </c>
      <c r="E511" s="315" t="s">
        <v>164</v>
      </c>
      <c r="F511" s="250" t="s">
        <v>635</v>
      </c>
      <c r="G511" s="265" t="s">
        <v>215</v>
      </c>
      <c r="H511" s="250" t="s">
        <v>486</v>
      </c>
      <c r="I511" s="265" t="s">
        <v>216</v>
      </c>
      <c r="J511" s="376"/>
      <c r="K511" s="21" t="s">
        <v>217</v>
      </c>
      <c r="L511" s="22" t="s">
        <v>334</v>
      </c>
      <c r="M511" s="105" t="s">
        <v>288</v>
      </c>
      <c r="N511" s="308" t="str">
        <f>IF(OR(M511="",M512="",M513="",M514=""),"",IF(OR(M511="大",M512="大",M513="大",M514="大",M511="不明",M512="不明",M513="不明",M514="不明"),"大",IF(OR(M511="中",M512="中",M513="中",M514="中"),"中",IF(OR(M511="小",M512="小",M513="小",M514="小"),"小","無"))))</f>
        <v>小</v>
      </c>
    </row>
    <row r="512" spans="1:14" ht="47.25">
      <c r="A512" s="94"/>
      <c r="B512" s="95"/>
      <c r="C512" s="294"/>
      <c r="D512" s="266"/>
      <c r="E512" s="316"/>
      <c r="F512" s="251"/>
      <c r="G512" s="266"/>
      <c r="H512" s="251"/>
      <c r="I512" s="266"/>
      <c r="J512" s="377"/>
      <c r="K512" s="21" t="s">
        <v>99</v>
      </c>
      <c r="L512" s="21" t="s">
        <v>663</v>
      </c>
      <c r="M512" s="105" t="s">
        <v>314</v>
      </c>
      <c r="N512" s="309"/>
    </row>
    <row r="513" spans="1:14">
      <c r="A513" s="94"/>
      <c r="B513" s="95"/>
      <c r="C513" s="294"/>
      <c r="D513" s="266"/>
      <c r="E513" s="316"/>
      <c r="F513" s="251"/>
      <c r="G513" s="266"/>
      <c r="H513" s="251"/>
      <c r="I513" s="266"/>
      <c r="J513" s="377"/>
      <c r="K513" s="21" t="s">
        <v>191</v>
      </c>
      <c r="L513" s="21" t="s">
        <v>665</v>
      </c>
      <c r="M513" s="105" t="s">
        <v>314</v>
      </c>
      <c r="N513" s="309"/>
    </row>
    <row r="514" spans="1:14">
      <c r="A514" s="94"/>
      <c r="B514" s="95"/>
      <c r="C514" s="295"/>
      <c r="D514" s="266"/>
      <c r="E514" s="316"/>
      <c r="F514" s="251"/>
      <c r="G514" s="266"/>
      <c r="H514" s="251"/>
      <c r="I514" s="266"/>
      <c r="J514" s="378"/>
      <c r="K514" s="21" t="s">
        <v>210</v>
      </c>
      <c r="L514" s="21" t="s">
        <v>334</v>
      </c>
      <c r="M514" s="105" t="s">
        <v>288</v>
      </c>
      <c r="N514" s="310"/>
    </row>
    <row r="515" spans="1:14" ht="16.5" customHeight="1">
      <c r="A515" s="94"/>
      <c r="B515" s="95"/>
      <c r="C515" s="293" t="s">
        <v>634</v>
      </c>
      <c r="D515" s="265" t="s">
        <v>215</v>
      </c>
      <c r="E515" s="315" t="s">
        <v>164</v>
      </c>
      <c r="F515" s="250" t="s">
        <v>635</v>
      </c>
      <c r="G515" s="265" t="s">
        <v>215</v>
      </c>
      <c r="H515" s="265" t="s">
        <v>620</v>
      </c>
      <c r="I515" s="265" t="s">
        <v>216</v>
      </c>
      <c r="J515" s="376"/>
      <c r="K515" s="21" t="s">
        <v>217</v>
      </c>
      <c r="L515" s="22" t="s">
        <v>334</v>
      </c>
      <c r="M515" s="105" t="s">
        <v>288</v>
      </c>
      <c r="N515" s="308" t="str">
        <f>IF(OR(M515="",M516="",M517="",M518=""),"",IF(OR(M515="大",M516="大",M517="大",M518="大",M515="不明",M516="不明",M517="不明",M518="不明"),"大",IF(OR(M515="中",M516="中",M517="中",M518="中"),"中",IF(OR(M515="小",M516="小",M517="小",M518="小"),"小","無"))))</f>
        <v>小</v>
      </c>
    </row>
    <row r="516" spans="1:14" ht="47.25">
      <c r="A516" s="94"/>
      <c r="B516" s="95"/>
      <c r="C516" s="294"/>
      <c r="D516" s="266"/>
      <c r="E516" s="316"/>
      <c r="F516" s="251"/>
      <c r="G516" s="266"/>
      <c r="H516" s="266"/>
      <c r="I516" s="266"/>
      <c r="J516" s="377"/>
      <c r="K516" s="21" t="s">
        <v>99</v>
      </c>
      <c r="L516" s="21" t="s">
        <v>666</v>
      </c>
      <c r="M516" s="105" t="s">
        <v>314</v>
      </c>
      <c r="N516" s="309"/>
    </row>
    <row r="517" spans="1:14" ht="31.5">
      <c r="A517" s="94"/>
      <c r="B517" s="95"/>
      <c r="C517" s="294"/>
      <c r="D517" s="266"/>
      <c r="E517" s="316"/>
      <c r="F517" s="251"/>
      <c r="G517" s="266"/>
      <c r="H517" s="266"/>
      <c r="I517" s="266"/>
      <c r="J517" s="377"/>
      <c r="K517" s="21" t="s">
        <v>191</v>
      </c>
      <c r="L517" s="21" t="s">
        <v>667</v>
      </c>
      <c r="M517" s="105" t="s">
        <v>314</v>
      </c>
      <c r="N517" s="309"/>
    </row>
    <row r="518" spans="1:14">
      <c r="A518" s="94"/>
      <c r="B518" s="95"/>
      <c r="C518" s="294"/>
      <c r="D518" s="266"/>
      <c r="E518" s="316"/>
      <c r="F518" s="251"/>
      <c r="G518" s="266"/>
      <c r="H518" s="266"/>
      <c r="I518" s="266"/>
      <c r="J518" s="378"/>
      <c r="K518" s="21" t="s">
        <v>210</v>
      </c>
      <c r="L518" s="21" t="s">
        <v>334</v>
      </c>
      <c r="M518" s="105" t="s">
        <v>288</v>
      </c>
      <c r="N518" s="310"/>
    </row>
    <row r="519" spans="1:14" ht="16.5" customHeight="1">
      <c r="A519" s="94"/>
      <c r="B519" s="95"/>
      <c r="C519" s="293" t="s">
        <v>648</v>
      </c>
      <c r="D519" s="265" t="s">
        <v>215</v>
      </c>
      <c r="E519" s="315" t="s">
        <v>164</v>
      </c>
      <c r="F519" s="250" t="s">
        <v>635</v>
      </c>
      <c r="G519" s="265" t="s">
        <v>215</v>
      </c>
      <c r="H519" s="265" t="s">
        <v>621</v>
      </c>
      <c r="I519" s="265" t="s">
        <v>216</v>
      </c>
      <c r="J519" s="376"/>
      <c r="K519" s="21" t="s">
        <v>217</v>
      </c>
      <c r="L519" s="22" t="s">
        <v>334</v>
      </c>
      <c r="M519" s="105" t="s">
        <v>288</v>
      </c>
      <c r="N519" s="308" t="str">
        <f>IF(OR(M519="",M520="",M521="",M522=""),"",IF(OR(M519="大",M520="大",M521="大",M522="大",M519="不明",M520="不明",M521="不明",M522="不明"),"大",IF(OR(M519="中",M520="中",M521="中",M522="中"),"中",IF(OR(M519="小",M520="小",M521="小",M522="小"),"小","無"))))</f>
        <v>小</v>
      </c>
    </row>
    <row r="520" spans="1:14" ht="47.25">
      <c r="A520" s="94"/>
      <c r="B520" s="95"/>
      <c r="C520" s="294"/>
      <c r="D520" s="266"/>
      <c r="E520" s="316"/>
      <c r="F520" s="251"/>
      <c r="G520" s="266"/>
      <c r="H520" s="266"/>
      <c r="I520" s="266"/>
      <c r="J520" s="377"/>
      <c r="K520" s="21" t="s">
        <v>99</v>
      </c>
      <c r="L520" s="21" t="s">
        <v>666</v>
      </c>
      <c r="M520" s="105" t="s">
        <v>314</v>
      </c>
      <c r="N520" s="309"/>
    </row>
    <row r="521" spans="1:14" ht="31.5">
      <c r="A521" s="94"/>
      <c r="B521" s="95"/>
      <c r="C521" s="294"/>
      <c r="D521" s="266"/>
      <c r="E521" s="316"/>
      <c r="F521" s="251"/>
      <c r="G521" s="266"/>
      <c r="H521" s="266"/>
      <c r="I521" s="266"/>
      <c r="J521" s="377"/>
      <c r="K521" s="21" t="s">
        <v>191</v>
      </c>
      <c r="L521" s="21" t="s">
        <v>667</v>
      </c>
      <c r="M521" s="105" t="s">
        <v>314</v>
      </c>
      <c r="N521" s="309"/>
    </row>
    <row r="522" spans="1:14">
      <c r="A522" s="94"/>
      <c r="B522" s="95"/>
      <c r="C522" s="295"/>
      <c r="D522" s="266"/>
      <c r="E522" s="316"/>
      <c r="F522" s="251"/>
      <c r="G522" s="266"/>
      <c r="H522" s="266"/>
      <c r="I522" s="266"/>
      <c r="J522" s="378"/>
      <c r="K522" s="21" t="s">
        <v>210</v>
      </c>
      <c r="L522" s="21" t="s">
        <v>334</v>
      </c>
      <c r="M522" s="105" t="s">
        <v>288</v>
      </c>
      <c r="N522" s="310"/>
    </row>
    <row r="523" spans="1:14">
      <c r="A523" s="94"/>
      <c r="B523" s="95"/>
      <c r="C523" s="293"/>
      <c r="D523" s="265"/>
      <c r="E523" s="315"/>
      <c r="F523" s="250"/>
      <c r="G523" s="265"/>
      <c r="H523" s="250"/>
      <c r="I523" s="265"/>
      <c r="J523" s="376"/>
      <c r="K523" s="21" t="s">
        <v>217</v>
      </c>
      <c r="L523" s="22"/>
      <c r="M523" s="105"/>
      <c r="N523" s="308" t="str">
        <f>IF(OR(M523="",M524="",M525="",M526=""),"",IF(OR(M523="大",M524="大",M525="大",M526="大",M523="不明",M524="不明",M525="不明",M526="不明"),"大",IF(OR(M523="中",M524="中",M525="中",M526="中"),"中",IF(OR(M523="小",M524="小",M525="小",M526="小"),"小","無"))))</f>
        <v/>
      </c>
    </row>
    <row r="524" spans="1:14">
      <c r="A524" s="94"/>
      <c r="B524" s="95"/>
      <c r="C524" s="294"/>
      <c r="D524" s="266"/>
      <c r="E524" s="316"/>
      <c r="F524" s="251"/>
      <c r="G524" s="266"/>
      <c r="H524" s="251"/>
      <c r="I524" s="266"/>
      <c r="J524" s="377"/>
      <c r="K524" s="21" t="s">
        <v>99</v>
      </c>
      <c r="L524" s="21"/>
      <c r="M524" s="105"/>
      <c r="N524" s="309"/>
    </row>
    <row r="525" spans="1:14">
      <c r="A525" s="94"/>
      <c r="B525" s="95"/>
      <c r="C525" s="294"/>
      <c r="D525" s="266"/>
      <c r="E525" s="316"/>
      <c r="F525" s="251"/>
      <c r="G525" s="266"/>
      <c r="H525" s="251"/>
      <c r="I525" s="266"/>
      <c r="J525" s="377"/>
      <c r="K525" s="21" t="s">
        <v>191</v>
      </c>
      <c r="L525" s="21"/>
      <c r="M525" s="105"/>
      <c r="N525" s="309"/>
    </row>
    <row r="526" spans="1:14">
      <c r="A526" s="94"/>
      <c r="B526" s="95"/>
      <c r="C526" s="295"/>
      <c r="D526" s="267"/>
      <c r="E526" s="317"/>
      <c r="F526" s="252"/>
      <c r="G526" s="267"/>
      <c r="H526" s="252"/>
      <c r="I526" s="267"/>
      <c r="J526" s="378"/>
      <c r="K526" s="21" t="s">
        <v>210</v>
      </c>
      <c r="L526" s="21"/>
      <c r="M526" s="105"/>
      <c r="N526" s="310"/>
    </row>
    <row r="527" spans="1:14">
      <c r="A527" s="94"/>
    </row>
    <row r="528" spans="1:14">
      <c r="A528" s="94"/>
      <c r="L528" s="11"/>
      <c r="M528" s="117" t="s">
        <v>102</v>
      </c>
      <c r="N528" s="114" t="str">
        <f>IF(OR(N499="大",N503="大",N507="大",N511="大",N515="大",N519="大",N523="大"),"大",IF(OR(N499="中",N503="中",N507="中",N511="中",N515="中",N519="中",N523="中"),"中",IF(OR(N499="小",N503="小",N507="小",N511="小",N515="小",N519="小",N523="小"),"小","無")))</f>
        <v>小</v>
      </c>
    </row>
    <row r="529" spans="1:14">
      <c r="A529" s="94"/>
      <c r="B529" s="42"/>
      <c r="C529" s="54" t="s">
        <v>622</v>
      </c>
    </row>
    <row r="530" spans="1:14">
      <c r="A530" s="94"/>
      <c r="B530" s="54"/>
    </row>
    <row r="531" spans="1:14" ht="31.5">
      <c r="A531" s="94"/>
      <c r="B531" s="95"/>
      <c r="C531" s="60" t="s">
        <v>84</v>
      </c>
      <c r="D531" s="60" t="s">
        <v>85</v>
      </c>
      <c r="E531" s="60" t="s">
        <v>121</v>
      </c>
      <c r="F531" s="60" t="s">
        <v>87</v>
      </c>
      <c r="G531" s="60" t="s">
        <v>122</v>
      </c>
      <c r="H531" s="60" t="s">
        <v>277</v>
      </c>
      <c r="I531" s="60" t="s">
        <v>90</v>
      </c>
      <c r="J531" s="61" t="s">
        <v>161</v>
      </c>
      <c r="K531" s="319" t="s">
        <v>92</v>
      </c>
      <c r="L531" s="320"/>
      <c r="M531" s="59" t="s">
        <v>93</v>
      </c>
      <c r="N531" s="60" t="s">
        <v>94</v>
      </c>
    </row>
    <row r="532" spans="1:14" ht="16.5" customHeight="1">
      <c r="A532" s="94"/>
      <c r="B532" s="95"/>
      <c r="C532" s="293" t="s">
        <v>320</v>
      </c>
      <c r="D532" s="265" t="s">
        <v>221</v>
      </c>
      <c r="E532" s="315" t="s">
        <v>164</v>
      </c>
      <c r="F532" s="250" t="s">
        <v>635</v>
      </c>
      <c r="G532" s="265" t="s">
        <v>222</v>
      </c>
      <c r="H532" s="250" t="s">
        <v>320</v>
      </c>
      <c r="I532" s="265" t="s">
        <v>223</v>
      </c>
      <c r="J532" s="376"/>
      <c r="K532" s="21" t="s">
        <v>98</v>
      </c>
      <c r="L532" s="22" t="s">
        <v>334</v>
      </c>
      <c r="M532" s="105" t="s">
        <v>288</v>
      </c>
      <c r="N532" s="308" t="str">
        <f>IF(OR(M532="",M533="",M534="",M535=""),"",IF(OR(M532="大",M533="大",M534="大",M535="大",M532="不明",M533="不明",M534="不明",M535="不明"),"大",IF(OR(M532="中",M533="中",M534="中",M535="中"),"中",IF(OR(M532="小",M533="小",M534="小",M535="小"),"小","無"))))</f>
        <v>小</v>
      </c>
    </row>
    <row r="533" spans="1:14" ht="31.5">
      <c r="A533" s="94"/>
      <c r="B533" s="95"/>
      <c r="C533" s="294"/>
      <c r="D533" s="266"/>
      <c r="E533" s="316"/>
      <c r="F533" s="251"/>
      <c r="G533" s="266"/>
      <c r="H533" s="251"/>
      <c r="I533" s="266"/>
      <c r="J533" s="377"/>
      <c r="K533" s="21" t="s">
        <v>99</v>
      </c>
      <c r="L533" s="21" t="s">
        <v>668</v>
      </c>
      <c r="M533" s="105" t="s">
        <v>314</v>
      </c>
      <c r="N533" s="309"/>
    </row>
    <row r="534" spans="1:14" ht="31.5">
      <c r="A534" s="94"/>
      <c r="B534" s="95"/>
      <c r="C534" s="294"/>
      <c r="D534" s="266"/>
      <c r="E534" s="316"/>
      <c r="F534" s="251"/>
      <c r="G534" s="266"/>
      <c r="H534" s="251"/>
      <c r="I534" s="266"/>
      <c r="J534" s="377"/>
      <c r="K534" s="21" t="s">
        <v>111</v>
      </c>
      <c r="L534" s="21" t="s">
        <v>669</v>
      </c>
      <c r="M534" s="105" t="s">
        <v>314</v>
      </c>
      <c r="N534" s="309"/>
    </row>
    <row r="535" spans="1:14">
      <c r="A535" s="94"/>
      <c r="B535" s="95"/>
      <c r="C535" s="294"/>
      <c r="D535" s="266"/>
      <c r="E535" s="316"/>
      <c r="F535" s="251"/>
      <c r="G535" s="266"/>
      <c r="H535" s="251"/>
      <c r="I535" s="266"/>
      <c r="J535" s="378"/>
      <c r="K535" s="21" t="s">
        <v>101</v>
      </c>
      <c r="L535" s="21" t="s">
        <v>334</v>
      </c>
      <c r="M535" s="105" t="s">
        <v>288</v>
      </c>
      <c r="N535" s="310"/>
    </row>
    <row r="536" spans="1:14" ht="16.5" customHeight="1">
      <c r="A536" s="94"/>
      <c r="B536" s="95"/>
      <c r="C536" s="293" t="s">
        <v>639</v>
      </c>
      <c r="D536" s="265" t="s">
        <v>221</v>
      </c>
      <c r="E536" s="315" t="s">
        <v>164</v>
      </c>
      <c r="F536" s="250" t="s">
        <v>635</v>
      </c>
      <c r="G536" s="265" t="s">
        <v>222</v>
      </c>
      <c r="H536" s="250" t="s">
        <v>639</v>
      </c>
      <c r="I536" s="265" t="s">
        <v>223</v>
      </c>
      <c r="J536" s="376"/>
      <c r="K536" s="21" t="s">
        <v>98</v>
      </c>
      <c r="L536" s="22" t="s">
        <v>334</v>
      </c>
      <c r="M536" s="105" t="s">
        <v>288</v>
      </c>
      <c r="N536" s="308" t="str">
        <f>IF(OR(M536="",M537="",M538="",M539=""),"",IF(OR(M536="大",M537="大",M538="大",M539="大",M536="不明",M537="不明",M538="不明",M539="不明"),"大",IF(OR(M536="中",M537="中",M538="中",M539="中"),"中",IF(OR(M536="小",M537="小",M538="小",M539="小"),"小","無"))))</f>
        <v>小</v>
      </c>
    </row>
    <row r="537" spans="1:14" ht="31.5">
      <c r="A537" s="94"/>
      <c r="B537" s="95"/>
      <c r="C537" s="294"/>
      <c r="D537" s="266"/>
      <c r="E537" s="316"/>
      <c r="F537" s="251"/>
      <c r="G537" s="266"/>
      <c r="H537" s="251"/>
      <c r="I537" s="266"/>
      <c r="J537" s="377"/>
      <c r="K537" s="21" t="s">
        <v>99</v>
      </c>
      <c r="L537" s="21" t="s">
        <v>668</v>
      </c>
      <c r="M537" s="105" t="s">
        <v>314</v>
      </c>
      <c r="N537" s="309"/>
    </row>
    <row r="538" spans="1:14" ht="31.5">
      <c r="A538" s="94"/>
      <c r="B538" s="95"/>
      <c r="C538" s="294"/>
      <c r="D538" s="266"/>
      <c r="E538" s="316"/>
      <c r="F538" s="251"/>
      <c r="G538" s="266"/>
      <c r="H538" s="251"/>
      <c r="I538" s="266"/>
      <c r="J538" s="377"/>
      <c r="K538" s="21" t="s">
        <v>111</v>
      </c>
      <c r="L538" s="21" t="s">
        <v>669</v>
      </c>
      <c r="M538" s="105" t="s">
        <v>314</v>
      </c>
      <c r="N538" s="309"/>
    </row>
    <row r="539" spans="1:14">
      <c r="A539" s="94"/>
      <c r="B539" s="95"/>
      <c r="C539" s="294"/>
      <c r="D539" s="266"/>
      <c r="E539" s="316"/>
      <c r="F539" s="251"/>
      <c r="G539" s="266"/>
      <c r="H539" s="251"/>
      <c r="I539" s="266"/>
      <c r="J539" s="378"/>
      <c r="K539" s="21" t="s">
        <v>101</v>
      </c>
      <c r="L539" s="21" t="s">
        <v>334</v>
      </c>
      <c r="M539" s="105" t="s">
        <v>288</v>
      </c>
      <c r="N539" s="310"/>
    </row>
    <row r="540" spans="1:14" ht="16.5" customHeight="1">
      <c r="A540" s="94"/>
      <c r="B540" s="95"/>
      <c r="C540" s="290" t="s">
        <v>640</v>
      </c>
      <c r="D540" s="265" t="s">
        <v>221</v>
      </c>
      <c r="E540" s="315" t="s">
        <v>164</v>
      </c>
      <c r="F540" s="250" t="s">
        <v>635</v>
      </c>
      <c r="G540" s="265" t="s">
        <v>222</v>
      </c>
      <c r="H540" s="250" t="s">
        <v>640</v>
      </c>
      <c r="I540" s="265" t="s">
        <v>223</v>
      </c>
      <c r="J540" s="381"/>
      <c r="K540" s="21" t="s">
        <v>98</v>
      </c>
      <c r="L540" s="22" t="s">
        <v>334</v>
      </c>
      <c r="M540" s="105" t="s">
        <v>288</v>
      </c>
      <c r="N540" s="308" t="str">
        <f>IF(OR(M540="",M541="",M542="",M543=""),"",IF(OR(M540="大",M541="大",M542="大",M543="大",M540="不明",M541="不明",M542="不明",M543="不明"),"大",IF(OR(M540="中",M541="中",M542="中",M543="中"),"中",IF(OR(M540="小",M541="小",M542="小",M543="小"),"小","無"))))</f>
        <v>小</v>
      </c>
    </row>
    <row r="541" spans="1:14" ht="31.5">
      <c r="A541" s="94"/>
      <c r="B541" s="95"/>
      <c r="C541" s="291"/>
      <c r="D541" s="266"/>
      <c r="E541" s="316"/>
      <c r="F541" s="251"/>
      <c r="G541" s="266"/>
      <c r="H541" s="251"/>
      <c r="I541" s="266"/>
      <c r="J541" s="377"/>
      <c r="K541" s="21" t="s">
        <v>99</v>
      </c>
      <c r="L541" s="21" t="s">
        <v>668</v>
      </c>
      <c r="M541" s="105" t="s">
        <v>314</v>
      </c>
      <c r="N541" s="309"/>
    </row>
    <row r="542" spans="1:14" ht="31.5">
      <c r="A542" s="94"/>
      <c r="B542" s="95"/>
      <c r="C542" s="291"/>
      <c r="D542" s="266"/>
      <c r="E542" s="316"/>
      <c r="F542" s="251"/>
      <c r="G542" s="266"/>
      <c r="H542" s="251"/>
      <c r="I542" s="266"/>
      <c r="J542" s="377"/>
      <c r="K542" s="21" t="s">
        <v>111</v>
      </c>
      <c r="L542" s="21" t="s">
        <v>669</v>
      </c>
      <c r="M542" s="105" t="s">
        <v>314</v>
      </c>
      <c r="N542" s="309"/>
    </row>
    <row r="543" spans="1:14">
      <c r="A543" s="94"/>
      <c r="B543" s="95"/>
      <c r="C543" s="291"/>
      <c r="D543" s="266"/>
      <c r="E543" s="316"/>
      <c r="F543" s="251"/>
      <c r="G543" s="266"/>
      <c r="H543" s="251"/>
      <c r="I543" s="266"/>
      <c r="J543" s="378"/>
      <c r="K543" s="21" t="s">
        <v>101</v>
      </c>
      <c r="L543" s="21" t="s">
        <v>334</v>
      </c>
      <c r="M543" s="105" t="s">
        <v>288</v>
      </c>
      <c r="N543" s="310"/>
    </row>
    <row r="544" spans="1:14">
      <c r="A544" s="94"/>
      <c r="B544" s="95"/>
      <c r="C544" s="293"/>
      <c r="D544" s="265"/>
      <c r="E544" s="315"/>
      <c r="F544" s="250"/>
      <c r="G544" s="265"/>
      <c r="H544" s="250"/>
      <c r="I544" s="265"/>
      <c r="J544" s="376"/>
      <c r="K544" s="21" t="s">
        <v>98</v>
      </c>
      <c r="L544" s="22"/>
      <c r="M544" s="105"/>
      <c r="N544" s="308" t="str">
        <f>IF(OR(M544="",M545="",M546="",M547=""),"",IF(OR(M544="大",M545="大",M546="大",M547="大",M544="不明",M545="不明",M546="不明",M547="不明"),"大",IF(OR(M544="中",M545="中",M546="中",M547="中"),"中",IF(OR(M544="小",M545="小",M546="小",M547="小"),"小","無"))))</f>
        <v/>
      </c>
    </row>
    <row r="545" spans="1:14">
      <c r="A545" s="94"/>
      <c r="B545" s="95"/>
      <c r="C545" s="294"/>
      <c r="D545" s="266"/>
      <c r="E545" s="316"/>
      <c r="F545" s="251"/>
      <c r="G545" s="266"/>
      <c r="H545" s="251"/>
      <c r="I545" s="266"/>
      <c r="J545" s="377"/>
      <c r="K545" s="21" t="s">
        <v>99</v>
      </c>
      <c r="L545" s="21"/>
      <c r="M545" s="105"/>
      <c r="N545" s="309"/>
    </row>
    <row r="546" spans="1:14">
      <c r="A546" s="94"/>
      <c r="B546" s="95"/>
      <c r="C546" s="294"/>
      <c r="D546" s="266"/>
      <c r="E546" s="316"/>
      <c r="F546" s="251"/>
      <c r="G546" s="266"/>
      <c r="H546" s="251"/>
      <c r="I546" s="266"/>
      <c r="J546" s="377"/>
      <c r="K546" s="21" t="s">
        <v>111</v>
      </c>
      <c r="L546" s="21"/>
      <c r="M546" s="105"/>
      <c r="N546" s="309"/>
    </row>
    <row r="547" spans="1:14">
      <c r="A547" s="94"/>
      <c r="B547" s="95"/>
      <c r="C547" s="294"/>
      <c r="D547" s="266"/>
      <c r="E547" s="316"/>
      <c r="F547" s="251"/>
      <c r="G547" s="266"/>
      <c r="H547" s="251"/>
      <c r="I547" s="266"/>
      <c r="J547" s="378"/>
      <c r="K547" s="21" t="s">
        <v>101</v>
      </c>
      <c r="L547" s="21"/>
      <c r="M547" s="105"/>
      <c r="N547" s="310"/>
    </row>
    <row r="548" spans="1:14">
      <c r="A548" s="94"/>
      <c r="B548" s="95"/>
      <c r="C548" s="293"/>
      <c r="D548" s="265"/>
      <c r="E548" s="315"/>
      <c r="F548" s="250"/>
      <c r="G548" s="265"/>
      <c r="H548" s="250"/>
      <c r="I548" s="265"/>
      <c r="J548" s="376"/>
      <c r="K548" s="21" t="s">
        <v>98</v>
      </c>
      <c r="L548" s="22"/>
      <c r="M548" s="105"/>
      <c r="N548" s="308" t="str">
        <f>IF(OR(M548="",M549="",M550="",M551=""),"",IF(OR(M548="大",M549="大",M550="大",M551="大",M548="不明",M549="不明",M550="不明",M551="不明"),"大",IF(OR(M548="中",M549="中",M550="中",M551="中"),"中",IF(OR(M548="小",M549="小",M550="小",M551="小"),"小","無"))))</f>
        <v/>
      </c>
    </row>
    <row r="549" spans="1:14">
      <c r="A549" s="94"/>
      <c r="B549" s="95"/>
      <c r="C549" s="294"/>
      <c r="D549" s="266"/>
      <c r="E549" s="316"/>
      <c r="F549" s="251"/>
      <c r="G549" s="266"/>
      <c r="H549" s="251"/>
      <c r="I549" s="266"/>
      <c r="J549" s="377"/>
      <c r="K549" s="21" t="s">
        <v>99</v>
      </c>
      <c r="L549" s="21"/>
      <c r="M549" s="105"/>
      <c r="N549" s="309"/>
    </row>
    <row r="550" spans="1:14">
      <c r="A550" s="94"/>
      <c r="B550" s="95"/>
      <c r="C550" s="294"/>
      <c r="D550" s="266"/>
      <c r="E550" s="316"/>
      <c r="F550" s="251"/>
      <c r="G550" s="266"/>
      <c r="H550" s="251"/>
      <c r="I550" s="266"/>
      <c r="J550" s="377"/>
      <c r="K550" s="21" t="s">
        <v>111</v>
      </c>
      <c r="L550" s="21"/>
      <c r="M550" s="105"/>
      <c r="N550" s="309"/>
    </row>
    <row r="551" spans="1:14">
      <c r="A551" s="94"/>
      <c r="B551" s="95"/>
      <c r="C551" s="294"/>
      <c r="D551" s="266"/>
      <c r="E551" s="316"/>
      <c r="F551" s="251"/>
      <c r="G551" s="266"/>
      <c r="H551" s="251"/>
      <c r="I551" s="266"/>
      <c r="J551" s="378"/>
      <c r="K551" s="21" t="s">
        <v>101</v>
      </c>
      <c r="L551" s="21"/>
      <c r="M551" s="105"/>
      <c r="N551" s="310"/>
    </row>
    <row r="552" spans="1:14">
      <c r="A552" s="94"/>
      <c r="B552" s="95"/>
      <c r="C552" s="293"/>
      <c r="D552" s="265"/>
      <c r="E552" s="315"/>
      <c r="F552" s="250"/>
      <c r="G552" s="265"/>
      <c r="H552" s="250"/>
      <c r="I552" s="265"/>
      <c r="J552" s="376"/>
      <c r="K552" s="21" t="s">
        <v>98</v>
      </c>
      <c r="L552" s="22"/>
      <c r="M552" s="105"/>
      <c r="N552" s="308" t="str">
        <f>IF(OR(M552="",M553="",M554="",M555=""),"",IF(OR(M552="大",M553="大",M554="大",M555="大",M552="不明",M553="不明",M554="不明",M555="不明"),"大",IF(OR(M552="中",M553="中",M554="中",M555="中"),"中",IF(OR(M552="小",M553="小",M554="小",M555="小"),"小","無"))))</f>
        <v/>
      </c>
    </row>
    <row r="553" spans="1:14">
      <c r="A553" s="94"/>
      <c r="B553" s="95"/>
      <c r="C553" s="294"/>
      <c r="D553" s="266"/>
      <c r="E553" s="316"/>
      <c r="F553" s="251"/>
      <c r="G553" s="266"/>
      <c r="H553" s="251"/>
      <c r="I553" s="266"/>
      <c r="J553" s="377"/>
      <c r="K553" s="21" t="s">
        <v>99</v>
      </c>
      <c r="L553" s="21"/>
      <c r="M553" s="105"/>
      <c r="N553" s="309"/>
    </row>
    <row r="554" spans="1:14">
      <c r="A554" s="94"/>
      <c r="B554" s="95"/>
      <c r="C554" s="294"/>
      <c r="D554" s="266"/>
      <c r="E554" s="316"/>
      <c r="F554" s="251"/>
      <c r="G554" s="266"/>
      <c r="H554" s="251"/>
      <c r="I554" s="266"/>
      <c r="J554" s="377"/>
      <c r="K554" s="21" t="s">
        <v>111</v>
      </c>
      <c r="L554" s="21"/>
      <c r="M554" s="105"/>
      <c r="N554" s="309"/>
    </row>
    <row r="555" spans="1:14">
      <c r="A555" s="94"/>
      <c r="B555" s="95"/>
      <c r="C555" s="294"/>
      <c r="D555" s="266"/>
      <c r="E555" s="316"/>
      <c r="F555" s="251"/>
      <c r="G555" s="266"/>
      <c r="H555" s="251"/>
      <c r="I555" s="266"/>
      <c r="J555" s="378"/>
      <c r="K555" s="21" t="s">
        <v>101</v>
      </c>
      <c r="L555" s="21"/>
      <c r="M555" s="105"/>
      <c r="N555" s="310"/>
    </row>
    <row r="556" spans="1:14">
      <c r="A556" s="94"/>
      <c r="B556" s="95"/>
      <c r="C556" s="293"/>
      <c r="D556" s="265"/>
      <c r="E556" s="315"/>
      <c r="F556" s="250"/>
      <c r="G556" s="265"/>
      <c r="H556" s="250"/>
      <c r="I556" s="265"/>
      <c r="J556" s="376"/>
      <c r="K556" s="21" t="s">
        <v>98</v>
      </c>
      <c r="L556" s="22"/>
      <c r="M556" s="105"/>
      <c r="N556" s="308" t="str">
        <f>IF(OR(M556="",M557="",M558="",M559=""),"",IF(OR(M556="大",M557="大",M558="大",M559="大",M556="不明",M557="不明",M558="不明",M559="不明"),"大",IF(OR(M556="中",M557="中",M558="中",M559="中"),"中",IF(OR(M556="小",M557="小",M558="小",M559="小"),"小","無"))))</f>
        <v/>
      </c>
    </row>
    <row r="557" spans="1:14">
      <c r="A557" s="94"/>
      <c r="B557" s="95"/>
      <c r="C557" s="294"/>
      <c r="D557" s="266"/>
      <c r="E557" s="316"/>
      <c r="F557" s="251"/>
      <c r="G557" s="266"/>
      <c r="H557" s="251"/>
      <c r="I557" s="266"/>
      <c r="J557" s="377"/>
      <c r="K557" s="21" t="s">
        <v>99</v>
      </c>
      <c r="L557" s="21"/>
      <c r="M557" s="105"/>
      <c r="N557" s="309"/>
    </row>
    <row r="558" spans="1:14">
      <c r="A558" s="94"/>
      <c r="B558" s="95"/>
      <c r="C558" s="294"/>
      <c r="D558" s="266"/>
      <c r="E558" s="316"/>
      <c r="F558" s="251"/>
      <c r="G558" s="266"/>
      <c r="H558" s="251"/>
      <c r="I558" s="266"/>
      <c r="J558" s="377"/>
      <c r="K558" s="21" t="s">
        <v>111</v>
      </c>
      <c r="L558" s="21"/>
      <c r="M558" s="105"/>
      <c r="N558" s="309"/>
    </row>
    <row r="559" spans="1:14">
      <c r="A559" s="94"/>
      <c r="B559" s="95"/>
      <c r="C559" s="295"/>
      <c r="D559" s="267"/>
      <c r="E559" s="317"/>
      <c r="F559" s="252"/>
      <c r="G559" s="267"/>
      <c r="H559" s="252"/>
      <c r="I559" s="267"/>
      <c r="J559" s="378"/>
      <c r="K559" s="21" t="s">
        <v>101</v>
      </c>
      <c r="L559" s="21"/>
      <c r="M559" s="105"/>
      <c r="N559" s="310"/>
    </row>
    <row r="560" spans="1:14">
      <c r="A560" s="94"/>
    </row>
    <row r="561" spans="1:14">
      <c r="A561" s="94"/>
      <c r="L561" s="11"/>
      <c r="M561" s="117" t="s">
        <v>102</v>
      </c>
      <c r="N561" s="114" t="str">
        <f>IF(OR(N532="大",N536="大",N540="大",N544="大",N548="大",N552="大",N556="大"),"大",IF(OR(N532="中",N536="中",N540="中",N544="中",N548="中",N552="中",N556="中"),"中",IF(OR(N532="小",N536="小",N540="小",N544="小",N548="小",N552="小",N556="小"),"小","無")))</f>
        <v>小</v>
      </c>
    </row>
    <row r="562" spans="1:14">
      <c r="A562" s="94"/>
      <c r="B562" s="42"/>
      <c r="C562" s="54" t="s">
        <v>624</v>
      </c>
    </row>
    <row r="563" spans="1:14">
      <c r="A563" s="94"/>
      <c r="B563" s="54"/>
    </row>
    <row r="564" spans="1:14" ht="31.5">
      <c r="A564" s="94"/>
      <c r="B564" s="95"/>
      <c r="C564" s="60" t="s">
        <v>84</v>
      </c>
      <c r="D564" s="60" t="s">
        <v>85</v>
      </c>
      <c r="E564" s="60" t="s">
        <v>121</v>
      </c>
      <c r="F564" s="60" t="s">
        <v>87</v>
      </c>
      <c r="G564" s="60" t="s">
        <v>122</v>
      </c>
      <c r="H564" s="60" t="s">
        <v>277</v>
      </c>
      <c r="I564" s="60" t="s">
        <v>90</v>
      </c>
      <c r="J564" s="61" t="s">
        <v>161</v>
      </c>
      <c r="K564" s="319" t="s">
        <v>92</v>
      </c>
      <c r="L564" s="320"/>
      <c r="M564" s="59" t="s">
        <v>93</v>
      </c>
      <c r="N564" s="60" t="s">
        <v>94</v>
      </c>
    </row>
    <row r="565" spans="1:14">
      <c r="A565" s="94"/>
      <c r="B565" s="95"/>
      <c r="C565" s="290" t="s">
        <v>640</v>
      </c>
      <c r="D565" s="265" t="s">
        <v>226</v>
      </c>
      <c r="E565" s="265" t="s">
        <v>227</v>
      </c>
      <c r="F565" s="265" t="s">
        <v>228</v>
      </c>
      <c r="G565" s="265" t="s">
        <v>229</v>
      </c>
      <c r="H565" s="290" t="s">
        <v>640</v>
      </c>
      <c r="I565" s="265" t="s">
        <v>230</v>
      </c>
      <c r="J565" s="376"/>
      <c r="K565" s="21" t="s">
        <v>98</v>
      </c>
      <c r="L565" s="22" t="s">
        <v>334</v>
      </c>
      <c r="M565" s="105" t="s">
        <v>288</v>
      </c>
      <c r="N565" s="308" t="str">
        <f>IF(OR(M565="",M566="",M567="",M568=""),"",IF(OR(M565="大",M566="大",M567="大",M568="大",M565="不明",M566="不明",M567="不明",M568="不明"),"大",IF(OR(M565="中",M566="中",M567="中",M568="中"),"中",IF(OR(M565="小",M566="小",M567="小",M568="小"),"小","無"))))</f>
        <v>小</v>
      </c>
    </row>
    <row r="566" spans="1:14">
      <c r="A566" s="94"/>
      <c r="B566" s="95"/>
      <c r="C566" s="291"/>
      <c r="D566" s="266"/>
      <c r="E566" s="266"/>
      <c r="F566" s="266"/>
      <c r="G566" s="266"/>
      <c r="H566" s="291"/>
      <c r="I566" s="266"/>
      <c r="J566" s="377"/>
      <c r="K566" s="21" t="s">
        <v>99</v>
      </c>
      <c r="L566" s="21" t="s">
        <v>670</v>
      </c>
      <c r="M566" s="105" t="s">
        <v>314</v>
      </c>
      <c r="N566" s="309"/>
    </row>
    <row r="567" spans="1:14">
      <c r="A567" s="94"/>
      <c r="B567" s="95"/>
      <c r="C567" s="291"/>
      <c r="D567" s="266"/>
      <c r="E567" s="266"/>
      <c r="F567" s="266"/>
      <c r="G567" s="266"/>
      <c r="H567" s="291"/>
      <c r="I567" s="266"/>
      <c r="J567" s="377"/>
      <c r="K567" s="21" t="s">
        <v>191</v>
      </c>
      <c r="L567" s="21" t="s">
        <v>334</v>
      </c>
      <c r="M567" s="105" t="s">
        <v>288</v>
      </c>
      <c r="N567" s="309"/>
    </row>
    <row r="568" spans="1:14">
      <c r="A568" s="94"/>
      <c r="B568" s="95"/>
      <c r="C568" s="291"/>
      <c r="D568" s="266"/>
      <c r="E568" s="266"/>
      <c r="F568" s="266"/>
      <c r="G568" s="266"/>
      <c r="H568" s="291"/>
      <c r="I568" s="266"/>
      <c r="J568" s="378"/>
      <c r="K568" s="21" t="s">
        <v>101</v>
      </c>
      <c r="L568" s="21" t="s">
        <v>334</v>
      </c>
      <c r="M568" s="105" t="s">
        <v>288</v>
      </c>
      <c r="N568" s="310"/>
    </row>
    <row r="569" spans="1:14">
      <c r="A569" s="94"/>
      <c r="B569" s="95"/>
      <c r="C569" s="290" t="s">
        <v>320</v>
      </c>
      <c r="D569" s="265" t="s">
        <v>226</v>
      </c>
      <c r="E569" s="265" t="s">
        <v>227</v>
      </c>
      <c r="F569" s="265" t="s">
        <v>228</v>
      </c>
      <c r="G569" s="265" t="s">
        <v>229</v>
      </c>
      <c r="H569" s="290" t="s">
        <v>320</v>
      </c>
      <c r="I569" s="265" t="s">
        <v>230</v>
      </c>
      <c r="J569" s="376"/>
      <c r="K569" s="21" t="s">
        <v>98</v>
      </c>
      <c r="L569" s="22" t="s">
        <v>334</v>
      </c>
      <c r="M569" s="105" t="s">
        <v>288</v>
      </c>
      <c r="N569" s="308" t="str">
        <f>IF(OR(M569="",M570="",M571="",M572=""),"",IF(OR(M569="大",M570="大",M571="大",M572="大",M569="不明",M570="不明",M571="不明",M572="不明"),"大",IF(OR(M569="中",M570="中",M571="中",M572="中"),"中",IF(OR(M569="小",M570="小",M571="小",M572="小"),"小","無"))))</f>
        <v>小</v>
      </c>
    </row>
    <row r="570" spans="1:14">
      <c r="A570" s="94"/>
      <c r="B570" s="95"/>
      <c r="C570" s="291"/>
      <c r="D570" s="266"/>
      <c r="E570" s="266"/>
      <c r="F570" s="266"/>
      <c r="G570" s="266"/>
      <c r="H570" s="291"/>
      <c r="I570" s="266"/>
      <c r="J570" s="377"/>
      <c r="K570" s="21" t="s">
        <v>99</v>
      </c>
      <c r="L570" s="21" t="s">
        <v>670</v>
      </c>
      <c r="M570" s="105" t="s">
        <v>314</v>
      </c>
      <c r="N570" s="309"/>
    </row>
    <row r="571" spans="1:14">
      <c r="A571" s="94"/>
      <c r="B571" s="95"/>
      <c r="C571" s="291"/>
      <c r="D571" s="266"/>
      <c r="E571" s="266"/>
      <c r="F571" s="266"/>
      <c r="G571" s="266"/>
      <c r="H571" s="291"/>
      <c r="I571" s="266"/>
      <c r="J571" s="377"/>
      <c r="K571" s="21" t="s">
        <v>191</v>
      </c>
      <c r="L571" s="21" t="s">
        <v>334</v>
      </c>
      <c r="M571" s="105" t="s">
        <v>288</v>
      </c>
      <c r="N571" s="309"/>
    </row>
    <row r="572" spans="1:14">
      <c r="A572" s="94"/>
      <c r="B572" s="95"/>
      <c r="C572" s="291"/>
      <c r="D572" s="266"/>
      <c r="E572" s="266"/>
      <c r="F572" s="266"/>
      <c r="G572" s="266"/>
      <c r="H572" s="291"/>
      <c r="I572" s="266"/>
      <c r="J572" s="378"/>
      <c r="K572" s="21" t="s">
        <v>101</v>
      </c>
      <c r="L572" s="21" t="s">
        <v>334</v>
      </c>
      <c r="M572" s="105" t="s">
        <v>288</v>
      </c>
      <c r="N572" s="310"/>
    </row>
    <row r="573" spans="1:14">
      <c r="A573" s="94"/>
      <c r="B573" s="95"/>
      <c r="C573" s="290" t="s">
        <v>639</v>
      </c>
      <c r="D573" s="265" t="s">
        <v>226</v>
      </c>
      <c r="E573" s="265" t="s">
        <v>227</v>
      </c>
      <c r="F573" s="265" t="s">
        <v>228</v>
      </c>
      <c r="G573" s="265" t="s">
        <v>229</v>
      </c>
      <c r="H573" s="290" t="s">
        <v>491</v>
      </c>
      <c r="I573" s="265" t="s">
        <v>230</v>
      </c>
      <c r="J573" s="381"/>
      <c r="K573" s="21" t="s">
        <v>98</v>
      </c>
      <c r="L573" s="22" t="s">
        <v>334</v>
      </c>
      <c r="M573" s="105" t="s">
        <v>288</v>
      </c>
      <c r="N573" s="308" t="str">
        <f>IF(OR(M573="",M574="",M575="",M576=""),"",IF(OR(M573="大",M574="大",M575="大",M576="大",M573="不明",M574="不明",M575="不明",M576="不明"),"大",IF(OR(M573="中",M574="中",M575="中",M576="中"),"中",IF(OR(M573="小",M574="小",M575="小",M576="小"),"小","無"))))</f>
        <v>小</v>
      </c>
    </row>
    <row r="574" spans="1:14">
      <c r="A574" s="94"/>
      <c r="B574" s="95"/>
      <c r="C574" s="291"/>
      <c r="D574" s="266"/>
      <c r="E574" s="266"/>
      <c r="F574" s="266"/>
      <c r="G574" s="266"/>
      <c r="H574" s="291"/>
      <c r="I574" s="266"/>
      <c r="J574" s="377"/>
      <c r="K574" s="21" t="s">
        <v>99</v>
      </c>
      <c r="L574" s="21" t="s">
        <v>670</v>
      </c>
      <c r="M574" s="105" t="s">
        <v>314</v>
      </c>
      <c r="N574" s="309"/>
    </row>
    <row r="575" spans="1:14">
      <c r="A575" s="94"/>
      <c r="B575" s="95"/>
      <c r="C575" s="291"/>
      <c r="D575" s="266"/>
      <c r="E575" s="266"/>
      <c r="F575" s="266"/>
      <c r="G575" s="266"/>
      <c r="H575" s="291"/>
      <c r="I575" s="266"/>
      <c r="J575" s="377"/>
      <c r="K575" s="21" t="s">
        <v>191</v>
      </c>
      <c r="L575" s="21" t="s">
        <v>334</v>
      </c>
      <c r="M575" s="105" t="s">
        <v>288</v>
      </c>
      <c r="N575" s="309"/>
    </row>
    <row r="576" spans="1:14">
      <c r="A576" s="94"/>
      <c r="B576" s="95"/>
      <c r="C576" s="291"/>
      <c r="D576" s="266"/>
      <c r="E576" s="266"/>
      <c r="F576" s="266"/>
      <c r="G576" s="266"/>
      <c r="H576" s="291"/>
      <c r="I576" s="266"/>
      <c r="J576" s="378"/>
      <c r="K576" s="21" t="s">
        <v>101</v>
      </c>
      <c r="L576" s="21" t="s">
        <v>334</v>
      </c>
      <c r="M576" s="105" t="s">
        <v>288</v>
      </c>
      <c r="N576" s="310"/>
    </row>
    <row r="577" spans="1:14">
      <c r="A577" s="94"/>
      <c r="B577" s="95"/>
      <c r="C577" s="290"/>
      <c r="D577" s="265"/>
      <c r="E577" s="265"/>
      <c r="F577" s="265"/>
      <c r="G577" s="265"/>
      <c r="H577" s="290"/>
      <c r="I577" s="265"/>
      <c r="J577" s="376"/>
      <c r="K577" s="21" t="s">
        <v>98</v>
      </c>
      <c r="L577" s="22"/>
      <c r="M577" s="105"/>
      <c r="N577" s="308" t="str">
        <f>IF(OR(M577="",M578="",M579="",M580=""),"",IF(OR(M577="大",M578="大",M579="大",M580="大",M577="不明",M578="不明",M579="不明",M580="不明"),"大",IF(OR(M577="中",M578="中",M579="中",M580="中"),"中",IF(OR(M577="小",M578="小",M579="小",M580="小"),"小","無"))))</f>
        <v/>
      </c>
    </row>
    <row r="578" spans="1:14">
      <c r="A578" s="94"/>
      <c r="B578" s="95"/>
      <c r="C578" s="291"/>
      <c r="D578" s="266"/>
      <c r="E578" s="266"/>
      <c r="F578" s="266"/>
      <c r="G578" s="266"/>
      <c r="H578" s="291"/>
      <c r="I578" s="266"/>
      <c r="J578" s="377"/>
      <c r="K578" s="21" t="s">
        <v>99</v>
      </c>
      <c r="L578" s="21"/>
      <c r="M578" s="105"/>
      <c r="N578" s="309"/>
    </row>
    <row r="579" spans="1:14">
      <c r="A579" s="94"/>
      <c r="B579" s="95"/>
      <c r="C579" s="291"/>
      <c r="D579" s="266"/>
      <c r="E579" s="266"/>
      <c r="F579" s="266"/>
      <c r="G579" s="266"/>
      <c r="H579" s="291"/>
      <c r="I579" s="266"/>
      <c r="J579" s="377"/>
      <c r="K579" s="21" t="s">
        <v>191</v>
      </c>
      <c r="L579" s="21"/>
      <c r="M579" s="105"/>
      <c r="N579" s="309"/>
    </row>
    <row r="580" spans="1:14">
      <c r="A580" s="94"/>
      <c r="B580" s="95"/>
      <c r="C580" s="291"/>
      <c r="D580" s="266"/>
      <c r="E580" s="266"/>
      <c r="F580" s="266"/>
      <c r="G580" s="266"/>
      <c r="H580" s="291"/>
      <c r="I580" s="266"/>
      <c r="J580" s="378"/>
      <c r="K580" s="21" t="s">
        <v>101</v>
      </c>
      <c r="L580" s="21"/>
      <c r="M580" s="105"/>
      <c r="N580" s="310"/>
    </row>
    <row r="581" spans="1:14">
      <c r="A581" s="94"/>
      <c r="B581" s="95"/>
      <c r="C581" s="290"/>
      <c r="D581" s="265"/>
      <c r="E581" s="265"/>
      <c r="F581" s="265"/>
      <c r="G581" s="265"/>
      <c r="H581" s="290"/>
      <c r="I581" s="265"/>
      <c r="J581" s="376"/>
      <c r="K581" s="21" t="s">
        <v>98</v>
      </c>
      <c r="L581" s="22"/>
      <c r="M581" s="105"/>
      <c r="N581" s="308" t="str">
        <f>IF(OR(M581="",M582="",M583="",M584=""),"",IF(OR(M581="大",M582="大",M583="大",M584="大",M581="不明",M582="不明",M583="不明",M584="不明"),"大",IF(OR(M581="中",M582="中",M583="中",M584="中"),"中",IF(OR(M581="小",M582="小",M583="小",M584="小"),"小","無"))))</f>
        <v/>
      </c>
    </row>
    <row r="582" spans="1:14">
      <c r="A582" s="94"/>
      <c r="B582" s="95"/>
      <c r="C582" s="291"/>
      <c r="D582" s="266"/>
      <c r="E582" s="266"/>
      <c r="F582" s="266"/>
      <c r="G582" s="266"/>
      <c r="H582" s="291"/>
      <c r="I582" s="266"/>
      <c r="J582" s="377"/>
      <c r="K582" s="21" t="s">
        <v>99</v>
      </c>
      <c r="L582" s="21"/>
      <c r="M582" s="105"/>
      <c r="N582" s="309"/>
    </row>
    <row r="583" spans="1:14">
      <c r="A583" s="94"/>
      <c r="B583" s="95"/>
      <c r="C583" s="291"/>
      <c r="D583" s="266"/>
      <c r="E583" s="266"/>
      <c r="F583" s="266"/>
      <c r="G583" s="266"/>
      <c r="H583" s="291"/>
      <c r="I583" s="266"/>
      <c r="J583" s="377"/>
      <c r="K583" s="21" t="s">
        <v>191</v>
      </c>
      <c r="L583" s="21"/>
      <c r="M583" s="105"/>
      <c r="N583" s="309"/>
    </row>
    <row r="584" spans="1:14">
      <c r="A584" s="94"/>
      <c r="B584" s="95"/>
      <c r="C584" s="291"/>
      <c r="D584" s="266"/>
      <c r="E584" s="266"/>
      <c r="F584" s="266"/>
      <c r="G584" s="266"/>
      <c r="H584" s="291"/>
      <c r="I584" s="266"/>
      <c r="J584" s="378"/>
      <c r="K584" s="21" t="s">
        <v>101</v>
      </c>
      <c r="L584" s="21"/>
      <c r="M584" s="105"/>
      <c r="N584" s="310"/>
    </row>
    <row r="585" spans="1:14">
      <c r="A585" s="94"/>
      <c r="B585" s="95"/>
      <c r="C585" s="290"/>
      <c r="D585" s="265"/>
      <c r="E585" s="265"/>
      <c r="F585" s="265"/>
      <c r="G585" s="265"/>
      <c r="H585" s="290"/>
      <c r="I585" s="265"/>
      <c r="J585" s="376"/>
      <c r="K585" s="21" t="s">
        <v>98</v>
      </c>
      <c r="L585" s="22"/>
      <c r="M585" s="105"/>
      <c r="N585" s="308" t="str">
        <f>IF(OR(M585="",M586="",M587="",M588=""),"",IF(OR(M585="大",M586="大",M587="大",M588="大",M585="不明",M586="不明",M587="不明",M588="不明"),"大",IF(OR(M585="中",M586="中",M587="中",M588="中"),"中",IF(OR(M585="小",M586="小",M587="小",M588="小"),"小","無"))))</f>
        <v/>
      </c>
    </row>
    <row r="586" spans="1:14">
      <c r="A586" s="94"/>
      <c r="B586" s="95"/>
      <c r="C586" s="291"/>
      <c r="D586" s="266"/>
      <c r="E586" s="266"/>
      <c r="F586" s="266"/>
      <c r="G586" s="266"/>
      <c r="H586" s="291"/>
      <c r="I586" s="266"/>
      <c r="J586" s="377"/>
      <c r="K586" s="21" t="s">
        <v>99</v>
      </c>
      <c r="L586" s="21"/>
      <c r="M586" s="105"/>
      <c r="N586" s="309"/>
    </row>
    <row r="587" spans="1:14">
      <c r="A587" s="94"/>
      <c r="B587" s="95"/>
      <c r="C587" s="291"/>
      <c r="D587" s="266"/>
      <c r="E587" s="266"/>
      <c r="F587" s="266"/>
      <c r="G587" s="266"/>
      <c r="H587" s="291"/>
      <c r="I587" s="266"/>
      <c r="J587" s="377"/>
      <c r="K587" s="21" t="s">
        <v>191</v>
      </c>
      <c r="L587" s="21"/>
      <c r="M587" s="105"/>
      <c r="N587" s="309"/>
    </row>
    <row r="588" spans="1:14">
      <c r="A588" s="94"/>
      <c r="B588" s="95"/>
      <c r="C588" s="291"/>
      <c r="D588" s="266"/>
      <c r="E588" s="266"/>
      <c r="F588" s="266"/>
      <c r="G588" s="266"/>
      <c r="H588" s="291"/>
      <c r="I588" s="266"/>
      <c r="J588" s="378"/>
      <c r="K588" s="21" t="s">
        <v>101</v>
      </c>
      <c r="L588" s="21"/>
      <c r="M588" s="105"/>
      <c r="N588" s="310"/>
    </row>
    <row r="589" spans="1:14">
      <c r="A589" s="94"/>
      <c r="B589" s="95"/>
      <c r="C589" s="290"/>
      <c r="D589" s="265"/>
      <c r="E589" s="265"/>
      <c r="F589" s="265"/>
      <c r="G589" s="265"/>
      <c r="H589" s="290"/>
      <c r="I589" s="265"/>
      <c r="J589" s="376"/>
      <c r="K589" s="21" t="s">
        <v>98</v>
      </c>
      <c r="L589" s="22"/>
      <c r="M589" s="105"/>
      <c r="N589" s="308" t="str">
        <f>IF(OR(M589="",M590="",M591="",M592=""),"",IF(OR(M589="大",M590="大",M591="大",M592="大",M589="不明",M590="不明",M591="不明",M592="不明"),"大",IF(OR(M589="中",M590="中",M591="中",M592="中"),"中",IF(OR(M589="小",M590="小",M591="小",M592="小"),"小","無"))))</f>
        <v/>
      </c>
    </row>
    <row r="590" spans="1:14">
      <c r="A590" s="94"/>
      <c r="B590" s="95"/>
      <c r="C590" s="291"/>
      <c r="D590" s="266"/>
      <c r="E590" s="266"/>
      <c r="F590" s="266"/>
      <c r="G590" s="266"/>
      <c r="H590" s="291"/>
      <c r="I590" s="266"/>
      <c r="J590" s="377"/>
      <c r="K590" s="21" t="s">
        <v>99</v>
      </c>
      <c r="L590" s="21"/>
      <c r="M590" s="105"/>
      <c r="N590" s="309"/>
    </row>
    <row r="591" spans="1:14">
      <c r="A591" s="94"/>
      <c r="B591" s="95"/>
      <c r="C591" s="291"/>
      <c r="D591" s="266"/>
      <c r="E591" s="266"/>
      <c r="F591" s="266"/>
      <c r="G591" s="266"/>
      <c r="H591" s="291"/>
      <c r="I591" s="266"/>
      <c r="J591" s="377"/>
      <c r="K591" s="21" t="s">
        <v>191</v>
      </c>
      <c r="L591" s="21"/>
      <c r="M591" s="105"/>
      <c r="N591" s="309"/>
    </row>
    <row r="592" spans="1:14">
      <c r="A592" s="94"/>
      <c r="B592" s="95"/>
      <c r="C592" s="292"/>
      <c r="D592" s="267"/>
      <c r="E592" s="267"/>
      <c r="F592" s="267"/>
      <c r="G592" s="267"/>
      <c r="H592" s="292"/>
      <c r="I592" s="267"/>
      <c r="J592" s="378"/>
      <c r="K592" s="21" t="s">
        <v>101</v>
      </c>
      <c r="L592" s="21"/>
      <c r="M592" s="105"/>
      <c r="N592" s="310"/>
    </row>
    <row r="593" spans="1:14">
      <c r="A593" s="94"/>
    </row>
    <row r="594" spans="1:14">
      <c r="A594" s="94"/>
      <c r="L594" s="11"/>
      <c r="M594" s="117" t="s">
        <v>102</v>
      </c>
      <c r="N594" s="114" t="str">
        <f>IF(OR(N565="大",N569="大",N573="大",N577="大",N581="大",N585="大",N589="大"),"大",IF(OR(N565="中",N569="中",N573="中",N577="中",N581="中",N585="中",N589="中"),"中",IF(OR(N565="小",N569="小",N573="小",N577="小",N581="小",N585="小",N589="小"),"小","無")))</f>
        <v>小</v>
      </c>
    </row>
    <row r="595" spans="1:14">
      <c r="A595" s="94"/>
      <c r="B595" s="42"/>
      <c r="C595" s="54" t="s">
        <v>627</v>
      </c>
    </row>
    <row r="596" spans="1:14">
      <c r="A596" s="94"/>
      <c r="B596" s="54"/>
    </row>
    <row r="597" spans="1:14" ht="31.5">
      <c r="A597" s="94"/>
      <c r="B597" s="95"/>
      <c r="C597" s="60" t="s">
        <v>84</v>
      </c>
      <c r="D597" s="60" t="s">
        <v>85</v>
      </c>
      <c r="E597" s="60" t="s">
        <v>121</v>
      </c>
      <c r="F597" s="60" t="s">
        <v>87</v>
      </c>
      <c r="G597" s="60" t="s">
        <v>122</v>
      </c>
      <c r="H597" s="60" t="s">
        <v>277</v>
      </c>
      <c r="I597" s="60" t="s">
        <v>90</v>
      </c>
      <c r="J597" s="61" t="s">
        <v>161</v>
      </c>
      <c r="K597" s="319" t="s">
        <v>92</v>
      </c>
      <c r="L597" s="320"/>
      <c r="M597" s="59" t="s">
        <v>93</v>
      </c>
      <c r="N597" s="60" t="s">
        <v>94</v>
      </c>
    </row>
    <row r="598" spans="1:14" ht="16.5" customHeight="1">
      <c r="A598" s="94"/>
      <c r="B598" s="95"/>
      <c r="C598" s="290" t="s">
        <v>640</v>
      </c>
      <c r="D598" s="265" t="s">
        <v>233</v>
      </c>
      <c r="E598" s="315" t="s">
        <v>164</v>
      </c>
      <c r="F598" s="250" t="s">
        <v>635</v>
      </c>
      <c r="G598" s="265" t="s">
        <v>234</v>
      </c>
      <c r="H598" s="290" t="s">
        <v>634</v>
      </c>
      <c r="I598" s="265" t="s">
        <v>235</v>
      </c>
      <c r="J598" s="376"/>
      <c r="K598" s="21" t="s">
        <v>98</v>
      </c>
      <c r="L598" s="22" t="s">
        <v>334</v>
      </c>
      <c r="M598" s="105" t="s">
        <v>288</v>
      </c>
      <c r="N598" s="308" t="str">
        <f>IF(OR(M598="",M599="",M600="",M601=""),"",IF(OR(M598="大",M599="大",M600="大",M601="大",M598="不明",M599="不明",M600="不明",M601="不明"),"大",IF(OR(M598="中",M599="中",M600="中",M601="中"),"中",IF(OR(M598="小",M599="小",M600="小",M601="小"),"小","無"))))</f>
        <v>小</v>
      </c>
    </row>
    <row r="599" spans="1:14">
      <c r="A599" s="94"/>
      <c r="B599" s="95"/>
      <c r="C599" s="291"/>
      <c r="D599" s="266"/>
      <c r="E599" s="316"/>
      <c r="F599" s="251"/>
      <c r="G599" s="266"/>
      <c r="H599" s="291"/>
      <c r="I599" s="266"/>
      <c r="J599" s="377"/>
      <c r="K599" s="21" t="s">
        <v>99</v>
      </c>
      <c r="L599" s="21" t="s">
        <v>671</v>
      </c>
      <c r="M599" s="105" t="s">
        <v>314</v>
      </c>
      <c r="N599" s="309"/>
    </row>
    <row r="600" spans="1:14">
      <c r="A600" s="94"/>
      <c r="B600" s="95"/>
      <c r="C600" s="291"/>
      <c r="D600" s="266"/>
      <c r="E600" s="316"/>
      <c r="F600" s="251"/>
      <c r="G600" s="266"/>
      <c r="H600" s="291"/>
      <c r="I600" s="266"/>
      <c r="J600" s="377"/>
      <c r="K600" s="21" t="s">
        <v>191</v>
      </c>
      <c r="L600" s="21" t="s">
        <v>334</v>
      </c>
      <c r="M600" s="105" t="s">
        <v>288</v>
      </c>
      <c r="N600" s="309"/>
    </row>
    <row r="601" spans="1:14">
      <c r="A601" s="94"/>
      <c r="B601" s="95"/>
      <c r="C601" s="291"/>
      <c r="D601" s="266"/>
      <c r="E601" s="316"/>
      <c r="F601" s="251"/>
      <c r="G601" s="266"/>
      <c r="H601" s="291"/>
      <c r="I601" s="266"/>
      <c r="J601" s="378"/>
      <c r="K601" s="21" t="s">
        <v>101</v>
      </c>
      <c r="L601" s="21" t="s">
        <v>334</v>
      </c>
      <c r="M601" s="105" t="s">
        <v>288</v>
      </c>
      <c r="N601" s="310"/>
    </row>
    <row r="602" spans="1:14" ht="16.5" customHeight="1">
      <c r="A602" s="94"/>
      <c r="B602" s="95"/>
      <c r="C602" s="290" t="s">
        <v>640</v>
      </c>
      <c r="D602" s="265" t="s">
        <v>233</v>
      </c>
      <c r="E602" s="315" t="s">
        <v>164</v>
      </c>
      <c r="F602" s="250" t="s">
        <v>635</v>
      </c>
      <c r="G602" s="265" t="s">
        <v>234</v>
      </c>
      <c r="H602" s="290" t="s">
        <v>482</v>
      </c>
      <c r="I602" s="265" t="s">
        <v>235</v>
      </c>
      <c r="J602" s="376"/>
      <c r="K602" s="21" t="s">
        <v>98</v>
      </c>
      <c r="L602" s="22" t="s">
        <v>334</v>
      </c>
      <c r="M602" s="105" t="s">
        <v>288</v>
      </c>
      <c r="N602" s="308" t="str">
        <f>IF(OR(M602="",M603="",M604="",M605=""),"",IF(OR(M602="大",M603="大",M604="大",M605="大",M602="不明",M603="不明",M604="不明",M605="不明"),"大",IF(OR(M602="中",M603="中",M604="中",M605="中"),"中",IF(OR(M602="小",M603="小",M604="小",M605="小"),"小","無"))))</f>
        <v>小</v>
      </c>
    </row>
    <row r="603" spans="1:14">
      <c r="A603" s="94"/>
      <c r="B603" s="95"/>
      <c r="C603" s="291"/>
      <c r="D603" s="266"/>
      <c r="E603" s="316"/>
      <c r="F603" s="251"/>
      <c r="G603" s="266"/>
      <c r="H603" s="291"/>
      <c r="I603" s="266"/>
      <c r="J603" s="377"/>
      <c r="K603" s="21" t="s">
        <v>99</v>
      </c>
      <c r="L603" s="21" t="s">
        <v>671</v>
      </c>
      <c r="M603" s="105" t="s">
        <v>314</v>
      </c>
      <c r="N603" s="309"/>
    </row>
    <row r="604" spans="1:14">
      <c r="A604" s="94"/>
      <c r="B604" s="95"/>
      <c r="C604" s="291"/>
      <c r="D604" s="266"/>
      <c r="E604" s="316"/>
      <c r="F604" s="251"/>
      <c r="G604" s="266"/>
      <c r="H604" s="291"/>
      <c r="I604" s="266"/>
      <c r="J604" s="377"/>
      <c r="K604" s="21" t="s">
        <v>191</v>
      </c>
      <c r="L604" s="21" t="s">
        <v>334</v>
      </c>
      <c r="M604" s="105" t="s">
        <v>288</v>
      </c>
      <c r="N604" s="309"/>
    </row>
    <row r="605" spans="1:14">
      <c r="A605" s="94"/>
      <c r="B605" s="95"/>
      <c r="C605" s="291"/>
      <c r="D605" s="266"/>
      <c r="E605" s="316"/>
      <c r="F605" s="251"/>
      <c r="G605" s="266"/>
      <c r="H605" s="291"/>
      <c r="I605" s="266"/>
      <c r="J605" s="378"/>
      <c r="K605" s="21" t="s">
        <v>101</v>
      </c>
      <c r="L605" s="21" t="s">
        <v>334</v>
      </c>
      <c r="M605" s="105" t="s">
        <v>288</v>
      </c>
      <c r="N605" s="310"/>
    </row>
    <row r="606" spans="1:14" ht="16.5" customHeight="1">
      <c r="A606" s="94"/>
      <c r="B606" s="95"/>
      <c r="C606" s="290" t="s">
        <v>916</v>
      </c>
      <c r="D606" s="265" t="s">
        <v>233</v>
      </c>
      <c r="E606" s="315" t="s">
        <v>164</v>
      </c>
      <c r="F606" s="250" t="s">
        <v>635</v>
      </c>
      <c r="G606" s="265" t="s">
        <v>234</v>
      </c>
      <c r="H606" s="290" t="s">
        <v>486</v>
      </c>
      <c r="I606" s="265" t="s">
        <v>235</v>
      </c>
      <c r="J606" s="381"/>
      <c r="K606" s="21" t="s">
        <v>98</v>
      </c>
      <c r="L606" s="22" t="s">
        <v>334</v>
      </c>
      <c r="M606" s="105" t="s">
        <v>288</v>
      </c>
      <c r="N606" s="308" t="str">
        <f>IF(OR(M606="",M607="",M608="",M609=""),"",IF(OR(M606="大",M607="大",M608="大",M609="大",M606="不明",M607="不明",M608="不明",M609="不明"),"大",IF(OR(M606="中",M607="中",M608="中",M609="中"),"中",IF(OR(M606="小",M607="小",M608="小",M609="小"),"小","無"))))</f>
        <v>小</v>
      </c>
    </row>
    <row r="607" spans="1:14">
      <c r="A607" s="94"/>
      <c r="B607" s="95"/>
      <c r="C607" s="291"/>
      <c r="D607" s="266"/>
      <c r="E607" s="316"/>
      <c r="F607" s="251"/>
      <c r="G607" s="266"/>
      <c r="H607" s="291"/>
      <c r="I607" s="266"/>
      <c r="J607" s="377"/>
      <c r="K607" s="21" t="s">
        <v>99</v>
      </c>
      <c r="L607" s="21" t="s">
        <v>671</v>
      </c>
      <c r="M607" s="105" t="s">
        <v>314</v>
      </c>
      <c r="N607" s="309"/>
    </row>
    <row r="608" spans="1:14">
      <c r="A608" s="94"/>
      <c r="B608" s="95"/>
      <c r="C608" s="291"/>
      <c r="D608" s="266"/>
      <c r="E608" s="316"/>
      <c r="F608" s="251"/>
      <c r="G608" s="266"/>
      <c r="H608" s="291"/>
      <c r="I608" s="266"/>
      <c r="J608" s="377"/>
      <c r="K608" s="21" t="s">
        <v>191</v>
      </c>
      <c r="L608" s="21" t="s">
        <v>334</v>
      </c>
      <c r="M608" s="105" t="s">
        <v>288</v>
      </c>
      <c r="N608" s="309"/>
    </row>
    <row r="609" spans="1:14">
      <c r="A609" s="94"/>
      <c r="B609" s="95"/>
      <c r="C609" s="291"/>
      <c r="D609" s="266"/>
      <c r="E609" s="316"/>
      <c r="F609" s="251"/>
      <c r="G609" s="266"/>
      <c r="H609" s="291"/>
      <c r="I609" s="266"/>
      <c r="J609" s="378"/>
      <c r="K609" s="21" t="s">
        <v>101</v>
      </c>
      <c r="L609" s="21" t="s">
        <v>334</v>
      </c>
      <c r="M609" s="105" t="s">
        <v>288</v>
      </c>
      <c r="N609" s="310"/>
    </row>
    <row r="610" spans="1:14" ht="16.5" customHeight="1">
      <c r="A610" s="94"/>
      <c r="B610" s="95"/>
      <c r="C610" s="290" t="s">
        <v>916</v>
      </c>
      <c r="D610" s="265" t="s">
        <v>233</v>
      </c>
      <c r="E610" s="315" t="s">
        <v>164</v>
      </c>
      <c r="F610" s="250" t="s">
        <v>635</v>
      </c>
      <c r="G610" s="265" t="s">
        <v>234</v>
      </c>
      <c r="H610" s="290" t="s">
        <v>672</v>
      </c>
      <c r="I610" s="265" t="s">
        <v>235</v>
      </c>
      <c r="J610" s="376"/>
      <c r="K610" s="21" t="s">
        <v>98</v>
      </c>
      <c r="L610" s="22" t="s">
        <v>334</v>
      </c>
      <c r="M610" s="105" t="s">
        <v>288</v>
      </c>
      <c r="N610" s="308" t="str">
        <f>IF(OR(M610="",M611="",M612="",M613=""),"",IF(OR(M610="大",M611="大",M612="大",M613="大",M610="不明",M611="不明",M612="不明",M613="不明"),"大",IF(OR(M610="中",M611="中",M612="中",M613="中"),"中",IF(OR(M610="小",M611="小",M612="小",M613="小"),"小","無"))))</f>
        <v>小</v>
      </c>
    </row>
    <row r="611" spans="1:14">
      <c r="A611" s="94"/>
      <c r="B611" s="95"/>
      <c r="C611" s="291"/>
      <c r="D611" s="266"/>
      <c r="E611" s="316"/>
      <c r="F611" s="251"/>
      <c r="G611" s="266"/>
      <c r="H611" s="291"/>
      <c r="I611" s="266"/>
      <c r="J611" s="377"/>
      <c r="K611" s="21" t="s">
        <v>99</v>
      </c>
      <c r="L611" s="21" t="s">
        <v>671</v>
      </c>
      <c r="M611" s="105" t="s">
        <v>314</v>
      </c>
      <c r="N611" s="309"/>
    </row>
    <row r="612" spans="1:14">
      <c r="A612" s="94"/>
      <c r="B612" s="95"/>
      <c r="C612" s="291"/>
      <c r="D612" s="266"/>
      <c r="E612" s="316"/>
      <c r="F612" s="251"/>
      <c r="G612" s="266"/>
      <c r="H612" s="291"/>
      <c r="I612" s="266"/>
      <c r="J612" s="377"/>
      <c r="K612" s="21" t="s">
        <v>191</v>
      </c>
      <c r="L612" s="21" t="s">
        <v>334</v>
      </c>
      <c r="M612" s="105" t="s">
        <v>288</v>
      </c>
      <c r="N612" s="309"/>
    </row>
    <row r="613" spans="1:14">
      <c r="A613" s="94"/>
      <c r="B613" s="95"/>
      <c r="C613" s="291"/>
      <c r="D613" s="266"/>
      <c r="E613" s="316"/>
      <c r="F613" s="251"/>
      <c r="G613" s="266"/>
      <c r="H613" s="291"/>
      <c r="I613" s="266"/>
      <c r="J613" s="378"/>
      <c r="K613" s="21" t="s">
        <v>101</v>
      </c>
      <c r="L613" s="21" t="s">
        <v>334</v>
      </c>
      <c r="M613" s="105" t="s">
        <v>288</v>
      </c>
      <c r="N613" s="310"/>
    </row>
    <row r="614" spans="1:14" ht="16.5" customHeight="1">
      <c r="A614" s="94"/>
      <c r="B614" s="95"/>
      <c r="C614" s="290" t="s">
        <v>916</v>
      </c>
      <c r="D614" s="265" t="s">
        <v>233</v>
      </c>
      <c r="E614" s="315" t="s">
        <v>164</v>
      </c>
      <c r="F614" s="250" t="s">
        <v>635</v>
      </c>
      <c r="G614" s="265" t="s">
        <v>234</v>
      </c>
      <c r="H614" s="290" t="s">
        <v>634</v>
      </c>
      <c r="I614" s="265" t="s">
        <v>235</v>
      </c>
      <c r="J614" s="376"/>
      <c r="K614" s="21" t="s">
        <v>98</v>
      </c>
      <c r="L614" s="22" t="s">
        <v>334</v>
      </c>
      <c r="M614" s="105" t="s">
        <v>288</v>
      </c>
      <c r="N614" s="308" t="str">
        <f>IF(OR(M614="",M615="",M616="",M617=""),"",IF(OR(M614="大",M615="大",M616="大",M617="大",M614="不明",M615="不明",M616="不明",M617="不明"),"大",IF(OR(M614="中",M615="中",M616="中",M617="中"),"中",IF(OR(M614="小",M615="小",M616="小",M617="小"),"小","無"))))</f>
        <v>小</v>
      </c>
    </row>
    <row r="615" spans="1:14">
      <c r="A615" s="94"/>
      <c r="B615" s="95"/>
      <c r="C615" s="291"/>
      <c r="D615" s="266"/>
      <c r="E615" s="316"/>
      <c r="F615" s="251"/>
      <c r="G615" s="266"/>
      <c r="H615" s="291"/>
      <c r="I615" s="266"/>
      <c r="J615" s="377"/>
      <c r="K615" s="21" t="s">
        <v>99</v>
      </c>
      <c r="L615" s="21" t="s">
        <v>671</v>
      </c>
      <c r="M615" s="105" t="s">
        <v>314</v>
      </c>
      <c r="N615" s="309"/>
    </row>
    <row r="616" spans="1:14">
      <c r="A616" s="94"/>
      <c r="B616" s="95"/>
      <c r="C616" s="291"/>
      <c r="D616" s="266"/>
      <c r="E616" s="316"/>
      <c r="F616" s="251"/>
      <c r="G616" s="266"/>
      <c r="H616" s="291"/>
      <c r="I616" s="266"/>
      <c r="J616" s="377"/>
      <c r="K616" s="21" t="s">
        <v>191</v>
      </c>
      <c r="L616" s="21" t="s">
        <v>334</v>
      </c>
      <c r="M616" s="105" t="s">
        <v>288</v>
      </c>
      <c r="N616" s="309"/>
    </row>
    <row r="617" spans="1:14">
      <c r="A617" s="94"/>
      <c r="B617" s="95"/>
      <c r="C617" s="291"/>
      <c r="D617" s="266"/>
      <c r="E617" s="316"/>
      <c r="F617" s="251"/>
      <c r="G617" s="266"/>
      <c r="H617" s="291"/>
      <c r="I617" s="266"/>
      <c r="J617" s="378"/>
      <c r="K617" s="21" t="s">
        <v>101</v>
      </c>
      <c r="L617" s="21" t="s">
        <v>334</v>
      </c>
      <c r="M617" s="105" t="s">
        <v>288</v>
      </c>
      <c r="N617" s="310"/>
    </row>
    <row r="618" spans="1:14" ht="16.5" customHeight="1">
      <c r="A618" s="94"/>
      <c r="B618" s="95"/>
      <c r="C618" s="290" t="s">
        <v>916</v>
      </c>
      <c r="D618" s="265" t="s">
        <v>233</v>
      </c>
      <c r="E618" s="315" t="s">
        <v>164</v>
      </c>
      <c r="F618" s="250" t="s">
        <v>635</v>
      </c>
      <c r="G618" s="265" t="s">
        <v>234</v>
      </c>
      <c r="H618" s="290" t="s">
        <v>540</v>
      </c>
      <c r="I618" s="265" t="s">
        <v>235</v>
      </c>
      <c r="J618" s="376"/>
      <c r="K618" s="21" t="s">
        <v>98</v>
      </c>
      <c r="L618" s="22" t="s">
        <v>334</v>
      </c>
      <c r="M618" s="105" t="s">
        <v>288</v>
      </c>
      <c r="N618" s="308" t="str">
        <f>IF(OR(M618="",M619="",M620="",M621=""),"",IF(OR(M618="大",M619="大",M620="大",M621="大",M618="不明",M619="不明",M620="不明",M621="不明"),"大",IF(OR(M618="中",M619="中",M620="中",M621="中"),"中",IF(OR(M618="小",M619="小",M620="小",M621="小"),"小","無"))))</f>
        <v>小</v>
      </c>
    </row>
    <row r="619" spans="1:14">
      <c r="A619" s="94"/>
      <c r="B619" s="95"/>
      <c r="C619" s="291"/>
      <c r="D619" s="266"/>
      <c r="E619" s="316"/>
      <c r="F619" s="251"/>
      <c r="G619" s="266"/>
      <c r="H619" s="291"/>
      <c r="I619" s="266"/>
      <c r="J619" s="377"/>
      <c r="K619" s="21" t="s">
        <v>99</v>
      </c>
      <c r="L619" s="21" t="s">
        <v>671</v>
      </c>
      <c r="M619" s="105" t="s">
        <v>314</v>
      </c>
      <c r="N619" s="309"/>
    </row>
    <row r="620" spans="1:14">
      <c r="A620" s="94"/>
      <c r="B620" s="95"/>
      <c r="C620" s="291"/>
      <c r="D620" s="266"/>
      <c r="E620" s="316"/>
      <c r="F620" s="251"/>
      <c r="G620" s="266"/>
      <c r="H620" s="291"/>
      <c r="I620" s="266"/>
      <c r="J620" s="377"/>
      <c r="K620" s="21" t="s">
        <v>191</v>
      </c>
      <c r="L620" s="21" t="s">
        <v>334</v>
      </c>
      <c r="M620" s="105" t="s">
        <v>288</v>
      </c>
      <c r="N620" s="309"/>
    </row>
    <row r="621" spans="1:14">
      <c r="A621" s="94"/>
      <c r="B621" s="95"/>
      <c r="C621" s="291"/>
      <c r="D621" s="266"/>
      <c r="E621" s="316"/>
      <c r="F621" s="251"/>
      <c r="G621" s="266"/>
      <c r="H621" s="291"/>
      <c r="I621" s="266"/>
      <c r="J621" s="378"/>
      <c r="K621" s="21" t="s">
        <v>101</v>
      </c>
      <c r="L621" s="21" t="s">
        <v>334</v>
      </c>
      <c r="M621" s="105" t="s">
        <v>288</v>
      </c>
      <c r="N621" s="310"/>
    </row>
    <row r="622" spans="1:14">
      <c r="A622" s="94"/>
      <c r="B622" s="95"/>
      <c r="C622" s="290"/>
      <c r="D622" s="265"/>
      <c r="E622" s="315"/>
      <c r="F622" s="250"/>
      <c r="G622" s="265"/>
      <c r="H622" s="290"/>
      <c r="I622" s="265"/>
      <c r="J622" s="376"/>
      <c r="K622" s="21" t="s">
        <v>98</v>
      </c>
      <c r="L622" s="22"/>
      <c r="M622" s="105"/>
      <c r="N622" s="308" t="str">
        <f>IF(OR(M622="",M623="",M624="",M625=""),"",IF(OR(M622="大",M623="大",M624="大",M625="大",M622="不明",M623="不明",M624="不明",M625="不明"),"大",IF(OR(M622="中",M623="中",M624="中",M625="中"),"中",IF(OR(M622="小",M623="小",M624="小",M625="小"),"小","無"))))</f>
        <v/>
      </c>
    </row>
    <row r="623" spans="1:14">
      <c r="A623" s="94"/>
      <c r="B623" s="95"/>
      <c r="C623" s="291"/>
      <c r="D623" s="266"/>
      <c r="E623" s="316"/>
      <c r="F623" s="251"/>
      <c r="G623" s="266"/>
      <c r="H623" s="291"/>
      <c r="I623" s="266"/>
      <c r="J623" s="377"/>
      <c r="K623" s="21" t="s">
        <v>99</v>
      </c>
      <c r="L623" s="21"/>
      <c r="M623" s="105"/>
      <c r="N623" s="309"/>
    </row>
    <row r="624" spans="1:14">
      <c r="A624" s="94"/>
      <c r="B624" s="95"/>
      <c r="C624" s="291"/>
      <c r="D624" s="266"/>
      <c r="E624" s="316"/>
      <c r="F624" s="251"/>
      <c r="G624" s="266"/>
      <c r="H624" s="291"/>
      <c r="I624" s="266"/>
      <c r="J624" s="377"/>
      <c r="K624" s="21" t="s">
        <v>191</v>
      </c>
      <c r="L624" s="21"/>
      <c r="M624" s="105"/>
      <c r="N624" s="309"/>
    </row>
    <row r="625" spans="1:14">
      <c r="A625" s="94"/>
      <c r="B625" s="95"/>
      <c r="C625" s="292"/>
      <c r="D625" s="267"/>
      <c r="E625" s="317"/>
      <c r="F625" s="252"/>
      <c r="G625" s="267"/>
      <c r="H625" s="292"/>
      <c r="I625" s="267"/>
      <c r="J625" s="378"/>
      <c r="K625" s="21" t="s">
        <v>101</v>
      </c>
      <c r="L625" s="21"/>
      <c r="M625" s="105"/>
      <c r="N625" s="310"/>
    </row>
    <row r="626" spans="1:14">
      <c r="A626" s="94"/>
    </row>
    <row r="627" spans="1:14">
      <c r="A627" s="94"/>
      <c r="L627" s="11"/>
      <c r="M627" s="117" t="s">
        <v>102</v>
      </c>
      <c r="N627" s="114" t="str">
        <f>IF(OR(N598="大",N602="大",N606="大",N610="大",N614="大",N618="大",N622="大"),"大",IF(OR(N598="中",N602="中",N606="中",N610="中",N614="中",N618="中",N622="中"),"中",IF(OR(N598="小",N602="小",N606="小",N610="小",N614="小",N618="小",N622="小"),"小","無")))</f>
        <v>小</v>
      </c>
    </row>
    <row r="628" spans="1:14">
      <c r="A628" s="94"/>
      <c r="B628" s="42"/>
      <c r="C628" s="54" t="s">
        <v>631</v>
      </c>
    </row>
    <row r="629" spans="1:14">
      <c r="A629" s="94"/>
      <c r="B629" s="54"/>
    </row>
    <row r="630" spans="1:14" ht="31.5">
      <c r="A630" s="94"/>
      <c r="B630" s="95"/>
      <c r="C630" s="60" t="s">
        <v>84</v>
      </c>
      <c r="D630" s="60" t="s">
        <v>85</v>
      </c>
      <c r="E630" s="60" t="s">
        <v>121</v>
      </c>
      <c r="F630" s="60" t="s">
        <v>87</v>
      </c>
      <c r="G630" s="60" t="s">
        <v>122</v>
      </c>
      <c r="H630" s="60" t="s">
        <v>277</v>
      </c>
      <c r="I630" s="60" t="s">
        <v>90</v>
      </c>
      <c r="J630" s="61" t="s">
        <v>161</v>
      </c>
      <c r="K630" s="319" t="s">
        <v>92</v>
      </c>
      <c r="L630" s="320"/>
      <c r="M630" s="59" t="s">
        <v>93</v>
      </c>
      <c r="N630" s="60" t="s">
        <v>94</v>
      </c>
    </row>
    <row r="631" spans="1:14" ht="16.5" customHeight="1">
      <c r="A631" s="94"/>
      <c r="B631" s="95"/>
      <c r="C631" s="250" t="s">
        <v>634</v>
      </c>
      <c r="D631" s="265" t="s">
        <v>238</v>
      </c>
      <c r="E631" s="315" t="s">
        <v>164</v>
      </c>
      <c r="F631" s="250" t="s">
        <v>635</v>
      </c>
      <c r="G631" s="265" t="s">
        <v>239</v>
      </c>
      <c r="H631" s="290" t="s">
        <v>640</v>
      </c>
      <c r="I631" s="265" t="s">
        <v>240</v>
      </c>
      <c r="J631" s="376"/>
      <c r="K631" s="21" t="s">
        <v>209</v>
      </c>
      <c r="L631" s="22" t="s">
        <v>334</v>
      </c>
      <c r="M631" s="105" t="s">
        <v>288</v>
      </c>
      <c r="N631" s="308" t="str">
        <f>IF(OR(M631="",M632="",M633="",M634=""),"",IF(OR(M631="大",M632="大",M633="大",M634="大",M631="不明",M632="不明",M633="不明",M634="不明"),"大",IF(OR(M631="中",M632="中",M633="中",M634="中"),"中",IF(OR(M631="小",M632="小",M633="小",M634="小"),"小","無"))))</f>
        <v>小</v>
      </c>
    </row>
    <row r="632" spans="1:14" ht="31.5">
      <c r="A632" s="94"/>
      <c r="B632" s="95"/>
      <c r="C632" s="251"/>
      <c r="D632" s="266"/>
      <c r="E632" s="316"/>
      <c r="F632" s="251"/>
      <c r="G632" s="266"/>
      <c r="H632" s="291"/>
      <c r="I632" s="266"/>
      <c r="J632" s="377"/>
      <c r="K632" s="21" t="s">
        <v>99</v>
      </c>
      <c r="L632" s="21" t="s">
        <v>673</v>
      </c>
      <c r="M632" s="105" t="s">
        <v>314</v>
      </c>
      <c r="N632" s="309"/>
    </row>
    <row r="633" spans="1:14">
      <c r="A633" s="94"/>
      <c r="B633" s="95"/>
      <c r="C633" s="251"/>
      <c r="D633" s="266"/>
      <c r="E633" s="316"/>
      <c r="F633" s="251"/>
      <c r="G633" s="266"/>
      <c r="H633" s="291"/>
      <c r="I633" s="266"/>
      <c r="J633" s="377"/>
      <c r="K633" s="21" t="s">
        <v>100</v>
      </c>
      <c r="L633" s="21" t="s">
        <v>334</v>
      </c>
      <c r="M633" s="105" t="s">
        <v>288</v>
      </c>
      <c r="N633" s="309"/>
    </row>
    <row r="634" spans="1:14">
      <c r="A634" s="94"/>
      <c r="B634" s="95"/>
      <c r="C634" s="251"/>
      <c r="D634" s="266"/>
      <c r="E634" s="316"/>
      <c r="F634" s="251"/>
      <c r="G634" s="266"/>
      <c r="H634" s="291"/>
      <c r="I634" s="266"/>
      <c r="J634" s="378"/>
      <c r="K634" s="21" t="s">
        <v>101</v>
      </c>
      <c r="L634" s="21" t="s">
        <v>334</v>
      </c>
      <c r="M634" s="105" t="s">
        <v>288</v>
      </c>
      <c r="N634" s="310"/>
    </row>
    <row r="635" spans="1:14" ht="16.5" customHeight="1">
      <c r="A635" s="94"/>
      <c r="B635" s="95"/>
      <c r="C635" s="250" t="s">
        <v>634</v>
      </c>
      <c r="D635" s="265" t="s">
        <v>238</v>
      </c>
      <c r="E635" s="315" t="s">
        <v>164</v>
      </c>
      <c r="F635" s="250" t="s">
        <v>635</v>
      </c>
      <c r="G635" s="265" t="s">
        <v>241</v>
      </c>
      <c r="H635" s="290" t="s">
        <v>640</v>
      </c>
      <c r="I635" s="265" t="s">
        <v>242</v>
      </c>
      <c r="J635" s="376"/>
      <c r="K635" s="21" t="s">
        <v>209</v>
      </c>
      <c r="L635" s="22" t="s">
        <v>334</v>
      </c>
      <c r="M635" s="105" t="s">
        <v>288</v>
      </c>
      <c r="N635" s="308" t="str">
        <f>IF(OR(M635="",M636="",M637="",M638=""),"",IF(OR(M635="大",M636="大",M637="大",M638="大",M635="不明",M636="不明",M637="不明",M638="不明"),"大",IF(OR(M635="中",M636="中",M637="中",M638="中"),"中",IF(OR(M635="小",M636="小",M637="小",M638="小"),"小","無"))))</f>
        <v>小</v>
      </c>
    </row>
    <row r="636" spans="1:14">
      <c r="A636" s="94"/>
      <c r="B636" s="95"/>
      <c r="C636" s="251"/>
      <c r="D636" s="266"/>
      <c r="E636" s="316"/>
      <c r="F636" s="251"/>
      <c r="G636" s="266"/>
      <c r="H636" s="291"/>
      <c r="I636" s="266"/>
      <c r="J636" s="377"/>
      <c r="K636" s="21" t="s">
        <v>99</v>
      </c>
      <c r="L636" s="21" t="s">
        <v>670</v>
      </c>
      <c r="M636" s="105" t="s">
        <v>314</v>
      </c>
      <c r="N636" s="309"/>
    </row>
    <row r="637" spans="1:14">
      <c r="A637" s="94"/>
      <c r="B637" s="95"/>
      <c r="C637" s="251"/>
      <c r="D637" s="266"/>
      <c r="E637" s="316"/>
      <c r="F637" s="251"/>
      <c r="G637" s="266"/>
      <c r="H637" s="291"/>
      <c r="I637" s="266"/>
      <c r="J637" s="377"/>
      <c r="K637" s="21" t="s">
        <v>100</v>
      </c>
      <c r="L637" s="21" t="s">
        <v>334</v>
      </c>
      <c r="M637" s="105" t="s">
        <v>288</v>
      </c>
      <c r="N637" s="309"/>
    </row>
    <row r="638" spans="1:14">
      <c r="A638" s="94"/>
      <c r="B638" s="95"/>
      <c r="C638" s="251"/>
      <c r="D638" s="266"/>
      <c r="E638" s="316"/>
      <c r="F638" s="251"/>
      <c r="G638" s="266"/>
      <c r="H638" s="291"/>
      <c r="I638" s="266"/>
      <c r="J638" s="378"/>
      <c r="K638" s="21" t="s">
        <v>101</v>
      </c>
      <c r="L638" s="21" t="s">
        <v>334</v>
      </c>
      <c r="M638" s="105" t="s">
        <v>288</v>
      </c>
      <c r="N638" s="310"/>
    </row>
    <row r="639" spans="1:14" ht="16.5" customHeight="1">
      <c r="A639" s="94"/>
      <c r="B639" s="95"/>
      <c r="C639" s="250" t="s">
        <v>648</v>
      </c>
      <c r="D639" s="265" t="s">
        <v>238</v>
      </c>
      <c r="E639" s="315" t="s">
        <v>164</v>
      </c>
      <c r="F639" s="250" t="s">
        <v>635</v>
      </c>
      <c r="G639" s="265" t="s">
        <v>239</v>
      </c>
      <c r="H639" s="290" t="s">
        <v>640</v>
      </c>
      <c r="I639" s="265" t="s">
        <v>240</v>
      </c>
      <c r="J639" s="381"/>
      <c r="K639" s="21" t="s">
        <v>209</v>
      </c>
      <c r="L639" s="22" t="s">
        <v>334</v>
      </c>
      <c r="M639" s="105" t="s">
        <v>288</v>
      </c>
      <c r="N639" s="308" t="str">
        <f>IF(OR(M639="",M640="",M641="",M642=""),"",IF(OR(M639="大",M640="大",M641="大",M642="大",M639="不明",M640="不明",M641="不明",M642="不明"),"大",IF(OR(M639="中",M640="中",M641="中",M642="中"),"中",IF(OR(M639="小",M640="小",M641="小",M642="小"),"小","無"))))</f>
        <v>小</v>
      </c>
    </row>
    <row r="640" spans="1:14" ht="31.5">
      <c r="A640" s="94"/>
      <c r="B640" s="95"/>
      <c r="C640" s="251"/>
      <c r="D640" s="266"/>
      <c r="E640" s="316"/>
      <c r="F640" s="251"/>
      <c r="G640" s="266"/>
      <c r="H640" s="291"/>
      <c r="I640" s="266"/>
      <c r="J640" s="377"/>
      <c r="K640" s="21" t="s">
        <v>99</v>
      </c>
      <c r="L640" s="21" t="s">
        <v>673</v>
      </c>
      <c r="M640" s="105" t="s">
        <v>314</v>
      </c>
      <c r="N640" s="309"/>
    </row>
    <row r="641" spans="1:14">
      <c r="A641" s="94"/>
      <c r="B641" s="95"/>
      <c r="C641" s="251"/>
      <c r="D641" s="266"/>
      <c r="E641" s="316"/>
      <c r="F641" s="251"/>
      <c r="G641" s="266"/>
      <c r="H641" s="291"/>
      <c r="I641" s="266"/>
      <c r="J641" s="377"/>
      <c r="K641" s="21" t="s">
        <v>100</v>
      </c>
      <c r="L641" s="21" t="s">
        <v>334</v>
      </c>
      <c r="M641" s="105" t="s">
        <v>288</v>
      </c>
      <c r="N641" s="309"/>
    </row>
    <row r="642" spans="1:14">
      <c r="A642" s="94"/>
      <c r="B642" s="95"/>
      <c r="C642" s="251"/>
      <c r="D642" s="266"/>
      <c r="E642" s="316"/>
      <c r="F642" s="251"/>
      <c r="G642" s="266"/>
      <c r="H642" s="291"/>
      <c r="I642" s="266"/>
      <c r="J642" s="378"/>
      <c r="K642" s="21" t="s">
        <v>101</v>
      </c>
      <c r="L642" s="21" t="s">
        <v>334</v>
      </c>
      <c r="M642" s="105" t="s">
        <v>288</v>
      </c>
      <c r="N642" s="310"/>
    </row>
    <row r="643" spans="1:14" ht="16.5" customHeight="1">
      <c r="A643" s="94"/>
      <c r="B643" s="95"/>
      <c r="C643" s="250" t="s">
        <v>648</v>
      </c>
      <c r="D643" s="265" t="s">
        <v>238</v>
      </c>
      <c r="E643" s="315" t="s">
        <v>164</v>
      </c>
      <c r="F643" s="250" t="s">
        <v>635</v>
      </c>
      <c r="G643" s="265" t="s">
        <v>241</v>
      </c>
      <c r="H643" s="290" t="s">
        <v>640</v>
      </c>
      <c r="I643" s="265" t="s">
        <v>242</v>
      </c>
      <c r="J643" s="376"/>
      <c r="K643" s="21" t="s">
        <v>209</v>
      </c>
      <c r="L643" s="22" t="s">
        <v>334</v>
      </c>
      <c r="M643" s="105" t="s">
        <v>288</v>
      </c>
      <c r="N643" s="308" t="str">
        <f>IF(OR(M643="",M644="",M645="",M646=""),"",IF(OR(M643="大",M644="大",M645="大",M646="大",M643="不明",M644="不明",M645="不明",M646="不明"),"大",IF(OR(M643="中",M644="中",M645="中",M646="中"),"中",IF(OR(M643="小",M644="小",M645="小",M646="小"),"小","無"))))</f>
        <v>小</v>
      </c>
    </row>
    <row r="644" spans="1:14">
      <c r="A644" s="94"/>
      <c r="B644" s="95"/>
      <c r="C644" s="251"/>
      <c r="D644" s="266"/>
      <c r="E644" s="316"/>
      <c r="F644" s="251"/>
      <c r="G644" s="266"/>
      <c r="H644" s="291"/>
      <c r="I644" s="266"/>
      <c r="J644" s="377"/>
      <c r="K644" s="21" t="s">
        <v>99</v>
      </c>
      <c r="L644" s="21" t="s">
        <v>670</v>
      </c>
      <c r="M644" s="105" t="s">
        <v>314</v>
      </c>
      <c r="N644" s="309"/>
    </row>
    <row r="645" spans="1:14">
      <c r="A645" s="94"/>
      <c r="B645" s="95"/>
      <c r="C645" s="251"/>
      <c r="D645" s="266"/>
      <c r="E645" s="316"/>
      <c r="F645" s="251"/>
      <c r="G645" s="266"/>
      <c r="H645" s="291"/>
      <c r="I645" s="266"/>
      <c r="J645" s="377"/>
      <c r="K645" s="21" t="s">
        <v>100</v>
      </c>
      <c r="L645" s="21" t="s">
        <v>334</v>
      </c>
      <c r="M645" s="105" t="s">
        <v>288</v>
      </c>
      <c r="N645" s="309"/>
    </row>
    <row r="646" spans="1:14">
      <c r="A646" s="94"/>
      <c r="B646" s="95"/>
      <c r="C646" s="251"/>
      <c r="D646" s="266"/>
      <c r="E646" s="316"/>
      <c r="F646" s="251"/>
      <c r="G646" s="266"/>
      <c r="H646" s="291"/>
      <c r="I646" s="266"/>
      <c r="J646" s="378"/>
      <c r="K646" s="21" t="s">
        <v>101</v>
      </c>
      <c r="L646" s="21" t="s">
        <v>334</v>
      </c>
      <c r="M646" s="105" t="s">
        <v>288</v>
      </c>
      <c r="N646" s="310"/>
    </row>
    <row r="647" spans="1:14">
      <c r="A647" s="94"/>
      <c r="B647" s="95"/>
      <c r="C647" s="250"/>
      <c r="D647" s="265"/>
      <c r="E647" s="315"/>
      <c r="F647" s="250"/>
      <c r="G647" s="265"/>
      <c r="H647" s="290"/>
      <c r="I647" s="265"/>
      <c r="J647" s="376"/>
      <c r="K647" s="21" t="s">
        <v>209</v>
      </c>
      <c r="L647" s="22"/>
      <c r="M647" s="105"/>
      <c r="N647" s="308" t="str">
        <f>IF(OR(M647="",M648="",M649="",M650=""),"",IF(OR(M647="大",M648="大",M649="大",M650="大",M647="不明",M648="不明",M649="不明",M650="不明"),"大",IF(OR(M647="中",M648="中",M649="中",M650="中"),"中",IF(OR(M647="小",M648="小",M649="小",M650="小"),"小","無"))))</f>
        <v/>
      </c>
    </row>
    <row r="648" spans="1:14">
      <c r="A648" s="94"/>
      <c r="B648" s="95"/>
      <c r="C648" s="251"/>
      <c r="D648" s="266"/>
      <c r="E648" s="316"/>
      <c r="F648" s="251"/>
      <c r="G648" s="266"/>
      <c r="H648" s="291"/>
      <c r="I648" s="266"/>
      <c r="J648" s="377"/>
      <c r="K648" s="21" t="s">
        <v>99</v>
      </c>
      <c r="L648" s="21"/>
      <c r="M648" s="105"/>
      <c r="N648" s="309"/>
    </row>
    <row r="649" spans="1:14">
      <c r="A649" s="94"/>
      <c r="B649" s="95"/>
      <c r="C649" s="251"/>
      <c r="D649" s="266"/>
      <c r="E649" s="316"/>
      <c r="F649" s="251"/>
      <c r="G649" s="266"/>
      <c r="H649" s="291"/>
      <c r="I649" s="266"/>
      <c r="J649" s="377"/>
      <c r="K649" s="21" t="s">
        <v>100</v>
      </c>
      <c r="L649" s="21"/>
      <c r="M649" s="105"/>
      <c r="N649" s="309"/>
    </row>
    <row r="650" spans="1:14">
      <c r="A650" s="94"/>
      <c r="B650" s="95"/>
      <c r="C650" s="251"/>
      <c r="D650" s="266"/>
      <c r="E650" s="316"/>
      <c r="F650" s="251"/>
      <c r="G650" s="266"/>
      <c r="H650" s="291"/>
      <c r="I650" s="266"/>
      <c r="J650" s="378"/>
      <c r="K650" s="21" t="s">
        <v>101</v>
      </c>
      <c r="L650" s="21"/>
      <c r="M650" s="105"/>
      <c r="N650" s="310"/>
    </row>
    <row r="651" spans="1:14">
      <c r="A651" s="94"/>
      <c r="B651" s="95"/>
      <c r="C651" s="250"/>
      <c r="D651" s="265"/>
      <c r="E651" s="315"/>
      <c r="F651" s="250"/>
      <c r="G651" s="265"/>
      <c r="H651" s="290"/>
      <c r="I651" s="265"/>
      <c r="J651" s="376"/>
      <c r="K651" s="21" t="s">
        <v>209</v>
      </c>
      <c r="L651" s="22"/>
      <c r="M651" s="105"/>
      <c r="N651" s="308" t="str">
        <f>IF(OR(M651="",M652="",M653="",M654=""),"",IF(OR(M651="大",M652="大",M653="大",M654="大",M651="不明",M652="不明",M653="不明",M654="不明"),"大",IF(OR(M651="中",M652="中",M653="中",M654="中"),"中",IF(OR(M651="小",M652="小",M653="小",M654="小"),"小","無"))))</f>
        <v/>
      </c>
    </row>
    <row r="652" spans="1:14">
      <c r="A652" s="94"/>
      <c r="B652" s="95"/>
      <c r="C652" s="251"/>
      <c r="D652" s="266"/>
      <c r="E652" s="316"/>
      <c r="F652" s="251"/>
      <c r="G652" s="266"/>
      <c r="H652" s="291"/>
      <c r="I652" s="266"/>
      <c r="J652" s="377"/>
      <c r="K652" s="21" t="s">
        <v>99</v>
      </c>
      <c r="L652" s="21"/>
      <c r="M652" s="105"/>
      <c r="N652" s="309"/>
    </row>
    <row r="653" spans="1:14">
      <c r="A653" s="94"/>
      <c r="B653" s="95"/>
      <c r="C653" s="251"/>
      <c r="D653" s="266"/>
      <c r="E653" s="316"/>
      <c r="F653" s="251"/>
      <c r="G653" s="266"/>
      <c r="H653" s="291"/>
      <c r="I653" s="266"/>
      <c r="J653" s="377"/>
      <c r="K653" s="21" t="s">
        <v>100</v>
      </c>
      <c r="L653" s="21"/>
      <c r="M653" s="105"/>
      <c r="N653" s="309"/>
    </row>
    <row r="654" spans="1:14">
      <c r="A654" s="94"/>
      <c r="B654" s="95"/>
      <c r="C654" s="251"/>
      <c r="D654" s="266"/>
      <c r="E654" s="316"/>
      <c r="F654" s="251"/>
      <c r="G654" s="266"/>
      <c r="H654" s="291"/>
      <c r="I654" s="266"/>
      <c r="J654" s="378"/>
      <c r="K654" s="21" t="s">
        <v>101</v>
      </c>
      <c r="L654" s="21"/>
      <c r="M654" s="105"/>
      <c r="N654" s="310"/>
    </row>
    <row r="655" spans="1:14">
      <c r="A655" s="94"/>
      <c r="B655" s="95"/>
      <c r="C655" s="250"/>
      <c r="D655" s="265"/>
      <c r="E655" s="315"/>
      <c r="F655" s="250"/>
      <c r="G655" s="265"/>
      <c r="H655" s="290"/>
      <c r="I655" s="265"/>
      <c r="J655" s="376"/>
      <c r="K655" s="21" t="s">
        <v>209</v>
      </c>
      <c r="L655" s="22"/>
      <c r="M655" s="105"/>
      <c r="N655" s="308" t="str">
        <f>IF(OR(M655="",M656="",M657="",M658=""),"",IF(OR(M655="大",M656="大",M657="大",M658="大",M655="不明",M656="不明",M657="不明",M658="不明"),"大",IF(OR(M655="中",M656="中",M657="中",M658="中"),"中",IF(OR(M655="小",M656="小",M657="小",M658="小"),"小","無"))))</f>
        <v/>
      </c>
    </row>
    <row r="656" spans="1:14">
      <c r="A656" s="94"/>
      <c r="B656" s="95"/>
      <c r="C656" s="251"/>
      <c r="D656" s="266"/>
      <c r="E656" s="316"/>
      <c r="F656" s="251"/>
      <c r="G656" s="266"/>
      <c r="H656" s="291"/>
      <c r="I656" s="266"/>
      <c r="J656" s="377"/>
      <c r="K656" s="21" t="s">
        <v>99</v>
      </c>
      <c r="L656" s="21"/>
      <c r="M656" s="105"/>
      <c r="N656" s="309"/>
    </row>
    <row r="657" spans="1:14">
      <c r="A657" s="94"/>
      <c r="B657" s="95"/>
      <c r="C657" s="251"/>
      <c r="D657" s="266"/>
      <c r="E657" s="316"/>
      <c r="F657" s="251"/>
      <c r="G657" s="266"/>
      <c r="H657" s="291"/>
      <c r="I657" s="266"/>
      <c r="J657" s="377"/>
      <c r="K657" s="21" t="s">
        <v>100</v>
      </c>
      <c r="L657" s="21"/>
      <c r="M657" s="105"/>
      <c r="N657" s="309"/>
    </row>
    <row r="658" spans="1:14">
      <c r="A658" s="94"/>
      <c r="B658" s="95"/>
      <c r="C658" s="252"/>
      <c r="D658" s="267"/>
      <c r="E658" s="317"/>
      <c r="F658" s="252"/>
      <c r="G658" s="267"/>
      <c r="H658" s="292"/>
      <c r="I658" s="267"/>
      <c r="J658" s="378"/>
      <c r="K658" s="21" t="s">
        <v>101</v>
      </c>
      <c r="L658" s="21"/>
      <c r="M658" s="105"/>
      <c r="N658" s="310"/>
    </row>
    <row r="659" spans="1:14">
      <c r="A659" s="94"/>
    </row>
    <row r="660" spans="1:14">
      <c r="A660" s="94"/>
      <c r="L660" s="11"/>
      <c r="M660" s="117" t="s">
        <v>102</v>
      </c>
      <c r="N660" s="114" t="str">
        <f>IF(OR(N631="大",N635="大",N639="大",N643="大",N647="大",N651="大",N655="大"),"大",IF(OR(N631="中",N635="中",N639="中",N643="中",N647="中",N651="中",N655="中"),"中",IF(OR(N631="小",N635="小",N639="小",N643="小",N647="小",N651="小",N655="小"),"小","無")))</f>
        <v>小</v>
      </c>
    </row>
    <row r="661" spans="1:14">
      <c r="A661" s="94"/>
      <c r="B661" s="42"/>
      <c r="C661" s="54" t="s">
        <v>633</v>
      </c>
    </row>
    <row r="662" spans="1:14">
      <c r="A662" s="94"/>
      <c r="B662" s="54"/>
    </row>
    <row r="663" spans="1:14" ht="31.5">
      <c r="A663" s="94"/>
      <c r="B663" s="95"/>
      <c r="C663" s="60" t="s">
        <v>84</v>
      </c>
      <c r="D663" s="60" t="s">
        <v>85</v>
      </c>
      <c r="E663" s="60" t="s">
        <v>121</v>
      </c>
      <c r="F663" s="60" t="s">
        <v>87</v>
      </c>
      <c r="G663" s="60" t="s">
        <v>122</v>
      </c>
      <c r="H663" s="60" t="s">
        <v>277</v>
      </c>
      <c r="I663" s="60" t="s">
        <v>90</v>
      </c>
      <c r="J663" s="61" t="s">
        <v>161</v>
      </c>
      <c r="K663" s="319" t="s">
        <v>92</v>
      </c>
      <c r="L663" s="320"/>
      <c r="M663" s="59" t="s">
        <v>93</v>
      </c>
      <c r="N663" s="60" t="s">
        <v>94</v>
      </c>
    </row>
    <row r="664" spans="1:14" ht="47.25">
      <c r="A664" s="94"/>
      <c r="B664" s="95"/>
      <c r="C664" s="290" t="s">
        <v>640</v>
      </c>
      <c r="D664" s="265" t="s">
        <v>245</v>
      </c>
      <c r="E664" s="315" t="s">
        <v>164</v>
      </c>
      <c r="F664" s="250" t="s">
        <v>635</v>
      </c>
      <c r="G664" s="265" t="s">
        <v>246</v>
      </c>
      <c r="H664" s="265" t="s">
        <v>247</v>
      </c>
      <c r="I664" s="265" t="s">
        <v>248</v>
      </c>
      <c r="J664" s="376"/>
      <c r="K664" s="21" t="s">
        <v>98</v>
      </c>
      <c r="L664" s="22" t="s">
        <v>674</v>
      </c>
      <c r="M664" s="105" t="s">
        <v>291</v>
      </c>
      <c r="N664" s="308" t="str">
        <f>IF(OR(M664="",M665="",M666="",M667=""),"",IF(OR(M664="大",M665="大",M666="大",M667="大",M664="不明",M665="不明",M666="不明",M667="不明"),"大",IF(OR(M664="中",M665="中",M666="中",M667="中"),"中",IF(OR(M664="小",M665="小",M666="小",M667="小"),"小","無"))))</f>
        <v>中</v>
      </c>
    </row>
    <row r="665" spans="1:14" ht="31.5">
      <c r="A665" s="94"/>
      <c r="B665" s="95"/>
      <c r="C665" s="291"/>
      <c r="D665" s="266"/>
      <c r="E665" s="316"/>
      <c r="F665" s="251"/>
      <c r="G665" s="266"/>
      <c r="H665" s="266"/>
      <c r="I665" s="266"/>
      <c r="J665" s="377"/>
      <c r="K665" s="21" t="s">
        <v>99</v>
      </c>
      <c r="L665" s="21" t="s">
        <v>675</v>
      </c>
      <c r="M665" s="105" t="s">
        <v>314</v>
      </c>
      <c r="N665" s="309"/>
    </row>
    <row r="666" spans="1:14">
      <c r="A666" s="94"/>
      <c r="B666" s="95"/>
      <c r="C666" s="291"/>
      <c r="D666" s="266"/>
      <c r="E666" s="316"/>
      <c r="F666" s="251"/>
      <c r="G666" s="266"/>
      <c r="H666" s="266"/>
      <c r="I666" s="266"/>
      <c r="J666" s="377"/>
      <c r="K666" s="21" t="s">
        <v>100</v>
      </c>
      <c r="L666" s="21" t="s">
        <v>559</v>
      </c>
      <c r="M666" s="105" t="s">
        <v>314</v>
      </c>
      <c r="N666" s="309"/>
    </row>
    <row r="667" spans="1:14">
      <c r="A667" s="94"/>
      <c r="B667" s="95"/>
      <c r="C667" s="291"/>
      <c r="D667" s="266"/>
      <c r="E667" s="316"/>
      <c r="F667" s="251"/>
      <c r="G667" s="266"/>
      <c r="H667" s="266"/>
      <c r="I667" s="266"/>
      <c r="J667" s="378"/>
      <c r="K667" s="21" t="s">
        <v>101</v>
      </c>
      <c r="L667" s="21" t="s">
        <v>334</v>
      </c>
      <c r="M667" s="105" t="s">
        <v>288</v>
      </c>
      <c r="N667" s="310"/>
    </row>
    <row r="668" spans="1:14" ht="47.25">
      <c r="A668" s="94"/>
      <c r="B668" s="95"/>
      <c r="C668" s="290" t="s">
        <v>639</v>
      </c>
      <c r="D668" s="265" t="s">
        <v>245</v>
      </c>
      <c r="E668" s="315" t="s">
        <v>164</v>
      </c>
      <c r="F668" s="250" t="s">
        <v>635</v>
      </c>
      <c r="G668" s="265" t="s">
        <v>246</v>
      </c>
      <c r="H668" s="265" t="s">
        <v>247</v>
      </c>
      <c r="I668" s="265" t="s">
        <v>248</v>
      </c>
      <c r="J668" s="376"/>
      <c r="K668" s="21" t="s">
        <v>98</v>
      </c>
      <c r="L668" s="22" t="s">
        <v>674</v>
      </c>
      <c r="M668" s="105" t="s">
        <v>291</v>
      </c>
      <c r="N668" s="308" t="str">
        <f>IF(OR(M668="",M669="",M670="",M671=""),"",IF(OR(M668="大",M669="大",M670="大",M671="大",M668="不明",M669="不明",M670="不明",M671="不明"),"大",IF(OR(M668="中",M669="中",M670="中",M671="中"),"中",IF(OR(M668="小",M669="小",M670="小",M671="小"),"小","無"))))</f>
        <v>中</v>
      </c>
    </row>
    <row r="669" spans="1:14" ht="31.5">
      <c r="A669" s="94"/>
      <c r="B669" s="95"/>
      <c r="C669" s="291"/>
      <c r="D669" s="266"/>
      <c r="E669" s="316"/>
      <c r="F669" s="251"/>
      <c r="G669" s="266"/>
      <c r="H669" s="266"/>
      <c r="I669" s="266"/>
      <c r="J669" s="377"/>
      <c r="K669" s="21" t="s">
        <v>99</v>
      </c>
      <c r="L669" s="21" t="s">
        <v>675</v>
      </c>
      <c r="M669" s="105" t="s">
        <v>314</v>
      </c>
      <c r="N669" s="309"/>
    </row>
    <row r="670" spans="1:14">
      <c r="A670" s="94"/>
      <c r="B670" s="95"/>
      <c r="C670" s="291"/>
      <c r="D670" s="266"/>
      <c r="E670" s="316"/>
      <c r="F670" s="251"/>
      <c r="G670" s="266"/>
      <c r="H670" s="266"/>
      <c r="I670" s="266"/>
      <c r="J670" s="377"/>
      <c r="K670" s="21" t="s">
        <v>100</v>
      </c>
      <c r="L670" s="21" t="s">
        <v>559</v>
      </c>
      <c r="M670" s="105" t="s">
        <v>314</v>
      </c>
      <c r="N670" s="309"/>
    </row>
    <row r="671" spans="1:14">
      <c r="A671" s="94"/>
      <c r="B671" s="95"/>
      <c r="C671" s="291"/>
      <c r="D671" s="266"/>
      <c r="E671" s="316"/>
      <c r="F671" s="251"/>
      <c r="G671" s="266"/>
      <c r="H671" s="266"/>
      <c r="I671" s="266"/>
      <c r="J671" s="378"/>
      <c r="K671" s="21" t="s">
        <v>101</v>
      </c>
      <c r="L671" s="21" t="s">
        <v>334</v>
      </c>
      <c r="M671" s="105" t="s">
        <v>288</v>
      </c>
      <c r="N671" s="310"/>
    </row>
    <row r="672" spans="1:14" ht="47.25">
      <c r="A672" s="94"/>
      <c r="B672" s="95"/>
      <c r="C672" s="290" t="s">
        <v>320</v>
      </c>
      <c r="D672" s="265" t="s">
        <v>245</v>
      </c>
      <c r="E672" s="315" t="s">
        <v>164</v>
      </c>
      <c r="F672" s="250" t="s">
        <v>635</v>
      </c>
      <c r="G672" s="265" t="s">
        <v>246</v>
      </c>
      <c r="H672" s="265" t="s">
        <v>247</v>
      </c>
      <c r="I672" s="265" t="s">
        <v>248</v>
      </c>
      <c r="J672" s="381"/>
      <c r="K672" s="21" t="s">
        <v>98</v>
      </c>
      <c r="L672" s="22" t="s">
        <v>674</v>
      </c>
      <c r="M672" s="105" t="s">
        <v>291</v>
      </c>
      <c r="N672" s="308" t="str">
        <f>IF(OR(M672="",M673="",M674="",M675=""),"",IF(OR(M672="大",M673="大",M674="大",M675="大",M672="不明",M673="不明",M674="不明",M675="不明"),"大",IF(OR(M672="中",M673="中",M674="中",M675="中"),"中",IF(OR(M672="小",M673="小",M674="小",M675="小"),"小","無"))))</f>
        <v>中</v>
      </c>
    </row>
    <row r="673" spans="1:14" ht="31.5">
      <c r="A673" s="94"/>
      <c r="B673" s="95"/>
      <c r="C673" s="291"/>
      <c r="D673" s="266"/>
      <c r="E673" s="316"/>
      <c r="F673" s="251"/>
      <c r="G673" s="266"/>
      <c r="H673" s="266"/>
      <c r="I673" s="266"/>
      <c r="J673" s="377"/>
      <c r="K673" s="21" t="s">
        <v>99</v>
      </c>
      <c r="L673" s="21" t="s">
        <v>675</v>
      </c>
      <c r="M673" s="105" t="s">
        <v>314</v>
      </c>
      <c r="N673" s="309"/>
    </row>
    <row r="674" spans="1:14">
      <c r="A674" s="94"/>
      <c r="B674" s="95"/>
      <c r="C674" s="291"/>
      <c r="D674" s="266"/>
      <c r="E674" s="316"/>
      <c r="F674" s="251"/>
      <c r="G674" s="266"/>
      <c r="H674" s="266"/>
      <c r="I674" s="266"/>
      <c r="J674" s="377"/>
      <c r="K674" s="21" t="s">
        <v>100</v>
      </c>
      <c r="L674" s="21" t="s">
        <v>559</v>
      </c>
      <c r="M674" s="105" t="s">
        <v>314</v>
      </c>
      <c r="N674" s="309"/>
    </row>
    <row r="675" spans="1:14">
      <c r="A675" s="94"/>
      <c r="B675" s="95"/>
      <c r="C675" s="291"/>
      <c r="D675" s="266"/>
      <c r="E675" s="316"/>
      <c r="F675" s="251"/>
      <c r="G675" s="266"/>
      <c r="H675" s="266"/>
      <c r="I675" s="266"/>
      <c r="J675" s="378"/>
      <c r="K675" s="21" t="s">
        <v>101</v>
      </c>
      <c r="L675" s="21" t="s">
        <v>334</v>
      </c>
      <c r="M675" s="105" t="s">
        <v>288</v>
      </c>
      <c r="N675" s="310"/>
    </row>
    <row r="676" spans="1:14">
      <c r="A676" s="94"/>
      <c r="B676" s="95"/>
      <c r="C676" s="290"/>
      <c r="D676" s="265"/>
      <c r="E676" s="315"/>
      <c r="F676" s="250"/>
      <c r="G676" s="265"/>
      <c r="H676" s="265"/>
      <c r="I676" s="265"/>
      <c r="J676" s="376"/>
      <c r="K676" s="21" t="s">
        <v>98</v>
      </c>
      <c r="L676" s="22"/>
      <c r="M676" s="105"/>
      <c r="N676" s="308" t="str">
        <f>IF(OR(M676="",M677="",M678="",M679=""),"",IF(OR(M676="大",M677="大",M678="大",M679="大",M676="不明",M677="不明",M678="不明",M679="不明"),"大",IF(OR(M676="中",M677="中",M678="中",M679="中"),"中",IF(OR(M676="小",M677="小",M678="小",M679="小"),"小","無"))))</f>
        <v/>
      </c>
    </row>
    <row r="677" spans="1:14">
      <c r="A677" s="94"/>
      <c r="B677" s="95"/>
      <c r="C677" s="291"/>
      <c r="D677" s="266"/>
      <c r="E677" s="316"/>
      <c r="F677" s="251"/>
      <c r="G677" s="266"/>
      <c r="H677" s="266"/>
      <c r="I677" s="266"/>
      <c r="J677" s="377"/>
      <c r="K677" s="21" t="s">
        <v>99</v>
      </c>
      <c r="L677" s="21"/>
      <c r="M677" s="105"/>
      <c r="N677" s="309"/>
    </row>
    <row r="678" spans="1:14">
      <c r="A678" s="94"/>
      <c r="B678" s="95"/>
      <c r="C678" s="291"/>
      <c r="D678" s="266"/>
      <c r="E678" s="316"/>
      <c r="F678" s="251"/>
      <c r="G678" s="266"/>
      <c r="H678" s="266"/>
      <c r="I678" s="266"/>
      <c r="J678" s="377"/>
      <c r="K678" s="21" t="s">
        <v>100</v>
      </c>
      <c r="L678" s="21"/>
      <c r="M678" s="105"/>
      <c r="N678" s="309"/>
    </row>
    <row r="679" spans="1:14">
      <c r="A679" s="94"/>
      <c r="B679" s="95"/>
      <c r="C679" s="291"/>
      <c r="D679" s="266"/>
      <c r="E679" s="316"/>
      <c r="F679" s="251"/>
      <c r="G679" s="266"/>
      <c r="H679" s="266"/>
      <c r="I679" s="266"/>
      <c r="J679" s="378"/>
      <c r="K679" s="21" t="s">
        <v>101</v>
      </c>
      <c r="L679" s="21"/>
      <c r="M679" s="105"/>
      <c r="N679" s="310"/>
    </row>
    <row r="680" spans="1:14">
      <c r="A680" s="94"/>
      <c r="B680" s="95"/>
      <c r="C680" s="290"/>
      <c r="D680" s="265"/>
      <c r="E680" s="315"/>
      <c r="F680" s="250"/>
      <c r="G680" s="265"/>
      <c r="H680" s="265"/>
      <c r="I680" s="265"/>
      <c r="J680" s="376"/>
      <c r="K680" s="21" t="s">
        <v>98</v>
      </c>
      <c r="L680" s="22"/>
      <c r="M680" s="105"/>
      <c r="N680" s="308" t="str">
        <f>IF(OR(M680="",M681="",M682="",M683=""),"",IF(OR(M680="大",M681="大",M682="大",M683="大",M680="不明",M681="不明",M682="不明",M683="不明"),"大",IF(OR(M680="中",M681="中",M682="中",M683="中"),"中",IF(OR(M680="小",M681="小",M682="小",M683="小"),"小","無"))))</f>
        <v/>
      </c>
    </row>
    <row r="681" spans="1:14">
      <c r="A681" s="94"/>
      <c r="B681" s="95"/>
      <c r="C681" s="291"/>
      <c r="D681" s="266"/>
      <c r="E681" s="316"/>
      <c r="F681" s="251"/>
      <c r="G681" s="266"/>
      <c r="H681" s="266"/>
      <c r="I681" s="266"/>
      <c r="J681" s="377"/>
      <c r="K681" s="21" t="s">
        <v>99</v>
      </c>
      <c r="L681" s="21"/>
      <c r="M681" s="105"/>
      <c r="N681" s="309"/>
    </row>
    <row r="682" spans="1:14">
      <c r="A682" s="94"/>
      <c r="B682" s="95"/>
      <c r="C682" s="291"/>
      <c r="D682" s="266"/>
      <c r="E682" s="316"/>
      <c r="F682" s="251"/>
      <c r="G682" s="266"/>
      <c r="H682" s="266"/>
      <c r="I682" s="266"/>
      <c r="J682" s="377"/>
      <c r="K682" s="21" t="s">
        <v>100</v>
      </c>
      <c r="L682" s="21"/>
      <c r="M682" s="105"/>
      <c r="N682" s="309"/>
    </row>
    <row r="683" spans="1:14">
      <c r="A683" s="94"/>
      <c r="B683" s="95"/>
      <c r="C683" s="291"/>
      <c r="D683" s="266"/>
      <c r="E683" s="316"/>
      <c r="F683" s="251"/>
      <c r="G683" s="266"/>
      <c r="H683" s="266"/>
      <c r="I683" s="266"/>
      <c r="J683" s="378"/>
      <c r="K683" s="21" t="s">
        <v>101</v>
      </c>
      <c r="L683" s="21"/>
      <c r="M683" s="105"/>
      <c r="N683" s="310"/>
    </row>
    <row r="684" spans="1:14">
      <c r="A684" s="94"/>
      <c r="B684" s="95"/>
      <c r="C684" s="290"/>
      <c r="D684" s="265"/>
      <c r="E684" s="315"/>
      <c r="F684" s="250"/>
      <c r="G684" s="265"/>
      <c r="H684" s="265"/>
      <c r="I684" s="265"/>
      <c r="J684" s="376"/>
      <c r="K684" s="21" t="s">
        <v>98</v>
      </c>
      <c r="L684" s="22"/>
      <c r="M684" s="105"/>
      <c r="N684" s="308" t="str">
        <f>IF(OR(M684="",M685="",M686="",M687=""),"",IF(OR(M684="大",M685="大",M686="大",M687="大",M684="不明",M685="不明",M686="不明",M687="不明"),"大",IF(OR(M684="中",M685="中",M686="中",M687="中"),"中",IF(OR(M684="小",M685="小",M686="小",M687="小"),"小","無"))))</f>
        <v/>
      </c>
    </row>
    <row r="685" spans="1:14">
      <c r="A685" s="94"/>
      <c r="B685" s="95"/>
      <c r="C685" s="291"/>
      <c r="D685" s="266"/>
      <c r="E685" s="316"/>
      <c r="F685" s="251"/>
      <c r="G685" s="266"/>
      <c r="H685" s="266"/>
      <c r="I685" s="266"/>
      <c r="J685" s="377"/>
      <c r="K685" s="21" t="s">
        <v>99</v>
      </c>
      <c r="L685" s="21"/>
      <c r="M685" s="105"/>
      <c r="N685" s="309"/>
    </row>
    <row r="686" spans="1:14">
      <c r="A686" s="94"/>
      <c r="B686" s="95"/>
      <c r="C686" s="291"/>
      <c r="D686" s="266"/>
      <c r="E686" s="316"/>
      <c r="F686" s="251"/>
      <c r="G686" s="266"/>
      <c r="H686" s="266"/>
      <c r="I686" s="266"/>
      <c r="J686" s="377"/>
      <c r="K686" s="21" t="s">
        <v>100</v>
      </c>
      <c r="L686" s="21"/>
      <c r="M686" s="105"/>
      <c r="N686" s="309"/>
    </row>
    <row r="687" spans="1:14">
      <c r="A687" s="94"/>
      <c r="B687" s="95"/>
      <c r="C687" s="291"/>
      <c r="D687" s="266"/>
      <c r="E687" s="316"/>
      <c r="F687" s="251"/>
      <c r="G687" s="266"/>
      <c r="H687" s="266"/>
      <c r="I687" s="266"/>
      <c r="J687" s="378"/>
      <c r="K687" s="21" t="s">
        <v>101</v>
      </c>
      <c r="L687" s="21"/>
      <c r="M687" s="105"/>
      <c r="N687" s="310"/>
    </row>
    <row r="688" spans="1:14">
      <c r="A688" s="94"/>
      <c r="B688" s="95"/>
      <c r="C688" s="290"/>
      <c r="D688" s="265"/>
      <c r="E688" s="315"/>
      <c r="F688" s="250"/>
      <c r="G688" s="265"/>
      <c r="H688" s="265"/>
      <c r="I688" s="265"/>
      <c r="J688" s="376"/>
      <c r="K688" s="21" t="s">
        <v>98</v>
      </c>
      <c r="L688" s="22"/>
      <c r="M688" s="105"/>
      <c r="N688" s="308" t="str">
        <f>IF(OR(M688="",M689="",M690="",M691=""),"",IF(OR(M688="大",M689="大",M690="大",M691="大",M688="不明",M689="不明",M690="不明",M691="不明"),"大",IF(OR(M688="中",M689="中",M690="中",M691="中"),"中",IF(OR(M688="小",M689="小",M690="小",M691="小"),"小","無"))))</f>
        <v/>
      </c>
    </row>
    <row r="689" spans="1:14">
      <c r="A689" s="94"/>
      <c r="B689" s="95"/>
      <c r="C689" s="291"/>
      <c r="D689" s="266"/>
      <c r="E689" s="316"/>
      <c r="F689" s="251"/>
      <c r="G689" s="266"/>
      <c r="H689" s="266"/>
      <c r="I689" s="266"/>
      <c r="J689" s="377"/>
      <c r="K689" s="21" t="s">
        <v>99</v>
      </c>
      <c r="L689" s="21"/>
      <c r="M689" s="105"/>
      <c r="N689" s="309"/>
    </row>
    <row r="690" spans="1:14">
      <c r="A690" s="94"/>
      <c r="B690" s="95"/>
      <c r="C690" s="291"/>
      <c r="D690" s="266"/>
      <c r="E690" s="316"/>
      <c r="F690" s="251"/>
      <c r="G690" s="266"/>
      <c r="H690" s="266"/>
      <c r="I690" s="266"/>
      <c r="J690" s="377"/>
      <c r="K690" s="21" t="s">
        <v>100</v>
      </c>
      <c r="L690" s="21"/>
      <c r="M690" s="105"/>
      <c r="N690" s="309"/>
    </row>
    <row r="691" spans="1:14">
      <c r="A691" s="94"/>
      <c r="B691" s="95"/>
      <c r="C691" s="292"/>
      <c r="D691" s="267"/>
      <c r="E691" s="317"/>
      <c r="F691" s="252"/>
      <c r="G691" s="267"/>
      <c r="H691" s="267"/>
      <c r="I691" s="267"/>
      <c r="J691" s="378"/>
      <c r="K691" s="21" t="s">
        <v>101</v>
      </c>
      <c r="L691" s="21"/>
      <c r="M691" s="105"/>
      <c r="N691" s="310"/>
    </row>
    <row r="693" spans="1:14">
      <c r="L693" s="11"/>
      <c r="M693" s="117" t="s">
        <v>102</v>
      </c>
      <c r="N693" s="114" t="str">
        <f>IF(OR(N664="大",N668="大",N672="大",N676="大",N680="大",N684="大",N688="大"),"大",IF(OR(N664="中",N668="中",N672="中",N676="中",N680="中",N684="中",N688="中"),"中",IF(OR(N664="小",N668="小",N672="小",N676="小",N680="小",N684="小",N688="小"),"小","無")))</f>
        <v>中</v>
      </c>
    </row>
    <row r="695" spans="1:14">
      <c r="C695" s="10" t="s">
        <v>590</v>
      </c>
    </row>
    <row r="697" spans="1:14" ht="19.5">
      <c r="A697" s="52" t="s">
        <v>545</v>
      </c>
      <c r="B697" s="94"/>
      <c r="C697" s="51"/>
      <c r="D697" s="51"/>
    </row>
    <row r="698" spans="1:14">
      <c r="A698" s="97"/>
    </row>
    <row r="699" spans="1:14">
      <c r="A699" s="94"/>
      <c r="B699" s="9"/>
      <c r="C699" s="89" t="s">
        <v>546</v>
      </c>
    </row>
    <row r="700" spans="1:14">
      <c r="A700" s="94"/>
      <c r="B700" s="37"/>
      <c r="C700" s="33"/>
    </row>
    <row r="701" spans="1:14">
      <c r="A701" s="94"/>
      <c r="B701" s="54"/>
      <c r="C701" s="54" t="s">
        <v>591</v>
      </c>
    </row>
    <row r="702" spans="1:14">
      <c r="A702" s="94"/>
      <c r="B702" s="54"/>
      <c r="C702" s="33"/>
    </row>
    <row r="703" spans="1:14" ht="31.5">
      <c r="A703" s="94"/>
      <c r="B703" s="95"/>
      <c r="C703" s="60" t="s">
        <v>84</v>
      </c>
      <c r="D703" s="60" t="s">
        <v>85</v>
      </c>
      <c r="E703" s="60" t="s">
        <v>121</v>
      </c>
      <c r="F703" s="60" t="s">
        <v>87</v>
      </c>
      <c r="G703" s="60" t="s">
        <v>122</v>
      </c>
      <c r="H703" s="60" t="s">
        <v>277</v>
      </c>
      <c r="I703" s="60" t="s">
        <v>90</v>
      </c>
      <c r="J703" s="61" t="s">
        <v>161</v>
      </c>
      <c r="K703" s="319" t="s">
        <v>92</v>
      </c>
      <c r="L703" s="320"/>
      <c r="M703" s="59" t="s">
        <v>93</v>
      </c>
      <c r="N703" s="60" t="s">
        <v>94</v>
      </c>
    </row>
    <row r="704" spans="1:14" ht="16.5" customHeight="1">
      <c r="A704" s="94"/>
      <c r="B704" s="95"/>
      <c r="C704" s="293" t="s">
        <v>938</v>
      </c>
      <c r="D704" s="265" t="s">
        <v>188</v>
      </c>
      <c r="E704" s="315" t="s">
        <v>164</v>
      </c>
      <c r="F704" s="250" t="s">
        <v>676</v>
      </c>
      <c r="G704" s="250" t="s">
        <v>928</v>
      </c>
      <c r="H704" s="250" t="s">
        <v>938</v>
      </c>
      <c r="I704" s="265" t="s">
        <v>189</v>
      </c>
      <c r="J704" s="376"/>
      <c r="K704" s="63" t="s">
        <v>190</v>
      </c>
      <c r="L704" s="22" t="s">
        <v>334</v>
      </c>
      <c r="M704" s="105" t="s">
        <v>288</v>
      </c>
      <c r="N704" s="308" t="str">
        <f>IF(OR(M704="",M705="",M706="",M707=""),"",IF(OR(M704="大",M705="大",M706="大",M707="大",M704="不明",M705="不明",M706="不明",M707="不明"),"大",IF(OR(M704="中",M705="中",M706="中",M707="中"),"中",IF(OR(M704="小",M705="小",M706="小",M707="小"),"小","無"))))</f>
        <v>小</v>
      </c>
    </row>
    <row r="705" spans="1:14" ht="63" customHeight="1">
      <c r="A705" s="94"/>
      <c r="B705" s="95"/>
      <c r="C705" s="294"/>
      <c r="D705" s="266"/>
      <c r="E705" s="316"/>
      <c r="F705" s="251"/>
      <c r="G705" s="251"/>
      <c r="H705" s="251"/>
      <c r="I705" s="266"/>
      <c r="J705" s="377"/>
      <c r="K705" s="63" t="s">
        <v>99</v>
      </c>
      <c r="L705" s="21" t="s">
        <v>334</v>
      </c>
      <c r="M705" s="105" t="s">
        <v>288</v>
      </c>
      <c r="N705" s="309"/>
    </row>
    <row r="706" spans="1:14" ht="63" customHeight="1">
      <c r="A706" s="94"/>
      <c r="B706" s="95"/>
      <c r="C706" s="294"/>
      <c r="D706" s="266"/>
      <c r="E706" s="316"/>
      <c r="F706" s="251"/>
      <c r="G706" s="251"/>
      <c r="H706" s="251"/>
      <c r="I706" s="266"/>
      <c r="J706" s="377"/>
      <c r="K706" s="63" t="s">
        <v>191</v>
      </c>
      <c r="L706" s="21" t="s">
        <v>677</v>
      </c>
      <c r="M706" s="105" t="s">
        <v>314</v>
      </c>
      <c r="N706" s="309"/>
    </row>
    <row r="707" spans="1:14" ht="63" customHeight="1">
      <c r="A707" s="94"/>
      <c r="B707" s="95"/>
      <c r="C707" s="294"/>
      <c r="D707" s="266"/>
      <c r="E707" s="316"/>
      <c r="F707" s="251"/>
      <c r="G707" s="251"/>
      <c r="H707" s="251"/>
      <c r="I707" s="266"/>
      <c r="J707" s="378"/>
      <c r="K707" s="63" t="s">
        <v>101</v>
      </c>
      <c r="L707" s="21" t="s">
        <v>334</v>
      </c>
      <c r="M707" s="105" t="s">
        <v>288</v>
      </c>
      <c r="N707" s="310"/>
    </row>
    <row r="708" spans="1:14" ht="16.5" customHeight="1">
      <c r="A708" s="94"/>
      <c r="B708" s="95"/>
      <c r="C708" s="293" t="s">
        <v>938</v>
      </c>
      <c r="D708" s="265" t="s">
        <v>188</v>
      </c>
      <c r="E708" s="315" t="s">
        <v>164</v>
      </c>
      <c r="F708" s="250" t="s">
        <v>676</v>
      </c>
      <c r="G708" s="250" t="s">
        <v>941</v>
      </c>
      <c r="H708" s="265" t="s">
        <v>595</v>
      </c>
      <c r="I708" s="265" t="s">
        <v>189</v>
      </c>
      <c r="J708" s="376"/>
      <c r="K708" s="63" t="s">
        <v>190</v>
      </c>
      <c r="L708" s="22" t="s">
        <v>334</v>
      </c>
      <c r="M708" s="105" t="s">
        <v>288</v>
      </c>
      <c r="N708" s="308" t="str">
        <f>IF(OR(M708="",M709="",M710="",M711=""),"",IF(OR(M708="大",M709="大",M710="大",M711="大",M708="不明",M709="不明",M710="不明",M711="不明"),"大",IF(OR(M708="中",M709="中",M710="中",M711="中"),"中",IF(OR(M708="小",M709="小",M710="小",M711="小"),"小","無"))))</f>
        <v>中</v>
      </c>
    </row>
    <row r="709" spans="1:14" ht="63" customHeight="1">
      <c r="A709" s="94"/>
      <c r="B709" s="95"/>
      <c r="C709" s="294"/>
      <c r="D709" s="266"/>
      <c r="E709" s="316"/>
      <c r="F709" s="251"/>
      <c r="G709" s="251"/>
      <c r="H709" s="266"/>
      <c r="I709" s="266"/>
      <c r="J709" s="377"/>
      <c r="K709" s="63" t="s">
        <v>99</v>
      </c>
      <c r="L709" s="21" t="s">
        <v>678</v>
      </c>
      <c r="M709" s="105" t="s">
        <v>291</v>
      </c>
      <c r="N709" s="309"/>
    </row>
    <row r="710" spans="1:14" ht="63" customHeight="1">
      <c r="A710" s="94"/>
      <c r="B710" s="95"/>
      <c r="C710" s="294"/>
      <c r="D710" s="266"/>
      <c r="E710" s="316"/>
      <c r="F710" s="251"/>
      <c r="G710" s="251"/>
      <c r="H710" s="266"/>
      <c r="I710" s="266"/>
      <c r="J710" s="377"/>
      <c r="K710" s="63" t="s">
        <v>191</v>
      </c>
      <c r="L710" s="21" t="s">
        <v>679</v>
      </c>
      <c r="M710" s="105" t="s">
        <v>314</v>
      </c>
      <c r="N710" s="309"/>
    </row>
    <row r="711" spans="1:14" ht="63" customHeight="1">
      <c r="A711" s="94"/>
      <c r="B711" s="95"/>
      <c r="C711" s="294"/>
      <c r="D711" s="266"/>
      <c r="E711" s="316"/>
      <c r="F711" s="251"/>
      <c r="G711" s="251"/>
      <c r="H711" s="266"/>
      <c r="I711" s="266"/>
      <c r="J711" s="378"/>
      <c r="K711" s="63" t="s">
        <v>101</v>
      </c>
      <c r="L711" s="21" t="s">
        <v>334</v>
      </c>
      <c r="M711" s="105" t="s">
        <v>288</v>
      </c>
      <c r="N711" s="310"/>
    </row>
    <row r="712" spans="1:14" ht="16.5" customHeight="1">
      <c r="A712" s="94"/>
      <c r="B712" s="95"/>
      <c r="C712" s="293" t="s">
        <v>938</v>
      </c>
      <c r="D712" s="265" t="s">
        <v>188</v>
      </c>
      <c r="E712" s="315" t="s">
        <v>164</v>
      </c>
      <c r="F712" s="250" t="s">
        <v>676</v>
      </c>
      <c r="G712" s="250" t="s">
        <v>941</v>
      </c>
      <c r="H712" s="250" t="s">
        <v>942</v>
      </c>
      <c r="I712" s="265" t="s">
        <v>189</v>
      </c>
      <c r="J712" s="381"/>
      <c r="K712" s="63" t="s">
        <v>190</v>
      </c>
      <c r="L712" s="22" t="s">
        <v>334</v>
      </c>
      <c r="M712" s="105" t="s">
        <v>288</v>
      </c>
      <c r="N712" s="308" t="str">
        <f>IF(OR(M712="",M713="",M714="",M715=""),"",IF(OR(M712="大",M713="大",M714="大",M715="大",M712="不明",M713="不明",M714="不明",M715="不明"),"大",IF(OR(M712="中",M713="中",M714="中",M715="中"),"中",IF(OR(M712="小",M713="小",M714="小",M715="小"),"小","無"))))</f>
        <v>無</v>
      </c>
    </row>
    <row r="713" spans="1:14" ht="63" customHeight="1">
      <c r="A713" s="94"/>
      <c r="B713" s="95"/>
      <c r="C713" s="294"/>
      <c r="D713" s="266"/>
      <c r="E713" s="316"/>
      <c r="F713" s="251"/>
      <c r="G713" s="251"/>
      <c r="H713" s="251"/>
      <c r="I713" s="266"/>
      <c r="J713" s="377"/>
      <c r="K713" s="63" t="s">
        <v>99</v>
      </c>
      <c r="L713" s="21" t="s">
        <v>334</v>
      </c>
      <c r="M713" s="105" t="s">
        <v>288</v>
      </c>
      <c r="N713" s="309"/>
    </row>
    <row r="714" spans="1:14" ht="63" customHeight="1">
      <c r="A714" s="94"/>
      <c r="B714" s="95"/>
      <c r="C714" s="294"/>
      <c r="D714" s="266"/>
      <c r="E714" s="316"/>
      <c r="F714" s="251"/>
      <c r="G714" s="251"/>
      <c r="H714" s="251"/>
      <c r="I714" s="266"/>
      <c r="J714" s="377"/>
      <c r="K714" s="63" t="s">
        <v>191</v>
      </c>
      <c r="L714" s="21" t="s">
        <v>334</v>
      </c>
      <c r="M714" s="105" t="s">
        <v>288</v>
      </c>
      <c r="N714" s="309"/>
    </row>
    <row r="715" spans="1:14" ht="63" customHeight="1">
      <c r="A715" s="94"/>
      <c r="B715" s="95"/>
      <c r="C715" s="294"/>
      <c r="D715" s="266"/>
      <c r="E715" s="316"/>
      <c r="F715" s="251"/>
      <c r="G715" s="251"/>
      <c r="H715" s="251"/>
      <c r="I715" s="266"/>
      <c r="J715" s="378"/>
      <c r="K715" s="63" t="s">
        <v>101</v>
      </c>
      <c r="L715" s="21" t="s">
        <v>334</v>
      </c>
      <c r="M715" s="105" t="s">
        <v>288</v>
      </c>
      <c r="N715" s="310"/>
    </row>
    <row r="716" spans="1:14" ht="16.5" customHeight="1">
      <c r="A716" s="94"/>
      <c r="B716" s="95"/>
      <c r="C716" s="293" t="s">
        <v>938</v>
      </c>
      <c r="D716" s="265" t="s">
        <v>188</v>
      </c>
      <c r="E716" s="315" t="s">
        <v>164</v>
      </c>
      <c r="F716" s="250" t="s">
        <v>676</v>
      </c>
      <c r="G716" s="250" t="s">
        <v>941</v>
      </c>
      <c r="H716" s="250" t="s">
        <v>680</v>
      </c>
      <c r="I716" s="265" t="s">
        <v>189</v>
      </c>
      <c r="J716" s="376"/>
      <c r="K716" s="63" t="s">
        <v>190</v>
      </c>
      <c r="L716" s="22" t="s">
        <v>334</v>
      </c>
      <c r="M716" s="105" t="s">
        <v>288</v>
      </c>
      <c r="N716" s="308" t="str">
        <f>IF(OR(M716="",M717="",M718="",M719=""),"",IF(OR(M716="大",M717="大",M718="大",M719="大",M716="不明",M717="不明",M718="不明",M719="不明"),"大",IF(OR(M716="中",M717="中",M718="中",M719="中"),"中",IF(OR(M716="小",M717="小",M718="小",M719="小"),"小","無"))))</f>
        <v>無</v>
      </c>
    </row>
    <row r="717" spans="1:14" ht="63" customHeight="1">
      <c r="A717" s="94"/>
      <c r="B717" s="95"/>
      <c r="C717" s="294"/>
      <c r="D717" s="266"/>
      <c r="E717" s="316"/>
      <c r="F717" s="251"/>
      <c r="G717" s="251"/>
      <c r="H717" s="251"/>
      <c r="I717" s="266"/>
      <c r="J717" s="377"/>
      <c r="K717" s="63" t="s">
        <v>99</v>
      </c>
      <c r="L717" s="21" t="s">
        <v>334</v>
      </c>
      <c r="M717" s="105" t="s">
        <v>288</v>
      </c>
      <c r="N717" s="309"/>
    </row>
    <row r="718" spans="1:14" ht="63" customHeight="1">
      <c r="A718" s="94"/>
      <c r="B718" s="95"/>
      <c r="C718" s="294"/>
      <c r="D718" s="266"/>
      <c r="E718" s="316"/>
      <c r="F718" s="251"/>
      <c r="G718" s="251"/>
      <c r="H718" s="251"/>
      <c r="I718" s="266"/>
      <c r="J718" s="377"/>
      <c r="K718" s="63" t="s">
        <v>191</v>
      </c>
      <c r="L718" s="21" t="s">
        <v>334</v>
      </c>
      <c r="M718" s="105" t="s">
        <v>288</v>
      </c>
      <c r="N718" s="309"/>
    </row>
    <row r="719" spans="1:14" ht="63" customHeight="1">
      <c r="A719" s="94"/>
      <c r="B719" s="95"/>
      <c r="C719" s="294"/>
      <c r="D719" s="266"/>
      <c r="E719" s="316"/>
      <c r="F719" s="251"/>
      <c r="G719" s="251"/>
      <c r="H719" s="251"/>
      <c r="I719" s="266"/>
      <c r="J719" s="378"/>
      <c r="K719" s="63" t="s">
        <v>101</v>
      </c>
      <c r="L719" s="21" t="s">
        <v>334</v>
      </c>
      <c r="M719" s="105" t="s">
        <v>288</v>
      </c>
      <c r="N719" s="310"/>
    </row>
    <row r="720" spans="1:14" ht="16.5" customHeight="1">
      <c r="A720" s="94"/>
      <c r="B720" s="95"/>
      <c r="C720" s="290" t="s">
        <v>943</v>
      </c>
      <c r="D720" s="265" t="s">
        <v>188</v>
      </c>
      <c r="E720" s="315" t="s">
        <v>164</v>
      </c>
      <c r="F720" s="250" t="s">
        <v>676</v>
      </c>
      <c r="G720" s="250" t="s">
        <v>941</v>
      </c>
      <c r="H720" s="250" t="s">
        <v>938</v>
      </c>
      <c r="I720" s="265" t="s">
        <v>189</v>
      </c>
      <c r="J720" s="376"/>
      <c r="K720" s="63" t="s">
        <v>190</v>
      </c>
      <c r="L720" s="22" t="s">
        <v>334</v>
      </c>
      <c r="M720" s="105" t="s">
        <v>288</v>
      </c>
      <c r="N720" s="308" t="str">
        <f>IF(OR(M720="",M721="",M722="",M723=""),"",IF(OR(M720="大",M721="大",M722="大",M723="大",M720="不明",M721="不明",M722="不明",M723="不明"),"大",IF(OR(M720="中",M721="中",M722="中",M723="中"),"中",IF(OR(M720="小",M721="小",M722="小",M723="小"),"小","無"))))</f>
        <v>大</v>
      </c>
    </row>
    <row r="721" spans="1:14" ht="63" customHeight="1">
      <c r="A721" s="94"/>
      <c r="B721" s="95"/>
      <c r="C721" s="291"/>
      <c r="D721" s="266"/>
      <c r="E721" s="316"/>
      <c r="F721" s="251"/>
      <c r="G721" s="251"/>
      <c r="H721" s="251"/>
      <c r="I721" s="266"/>
      <c r="J721" s="377"/>
      <c r="K721" s="63" t="s">
        <v>99</v>
      </c>
      <c r="L721" s="21" t="s">
        <v>678</v>
      </c>
      <c r="M721" s="105" t="s">
        <v>291</v>
      </c>
      <c r="N721" s="309"/>
    </row>
    <row r="722" spans="1:14" ht="63" customHeight="1">
      <c r="A722" s="94"/>
      <c r="B722" s="95"/>
      <c r="C722" s="291"/>
      <c r="D722" s="266"/>
      <c r="E722" s="316"/>
      <c r="F722" s="251"/>
      <c r="G722" s="251"/>
      <c r="H722" s="251"/>
      <c r="I722" s="266"/>
      <c r="J722" s="377"/>
      <c r="K722" s="63" t="s">
        <v>191</v>
      </c>
      <c r="L722" s="21" t="s">
        <v>681</v>
      </c>
      <c r="M722" s="105" t="s">
        <v>339</v>
      </c>
      <c r="N722" s="309"/>
    </row>
    <row r="723" spans="1:14" ht="63" customHeight="1">
      <c r="A723" s="94"/>
      <c r="B723" s="95"/>
      <c r="C723" s="291"/>
      <c r="D723" s="266"/>
      <c r="E723" s="316"/>
      <c r="F723" s="251"/>
      <c r="G723" s="251"/>
      <c r="H723" s="251"/>
      <c r="I723" s="266"/>
      <c r="J723" s="378"/>
      <c r="K723" s="63" t="s">
        <v>101</v>
      </c>
      <c r="L723" s="21" t="s">
        <v>334</v>
      </c>
      <c r="M723" s="105" t="s">
        <v>288</v>
      </c>
      <c r="N723" s="310"/>
    </row>
    <row r="724" spans="1:14" ht="16.5" customHeight="1">
      <c r="A724" s="94"/>
      <c r="B724" s="95"/>
      <c r="C724" s="290" t="s">
        <v>943</v>
      </c>
      <c r="D724" s="265" t="s">
        <v>188</v>
      </c>
      <c r="E724" s="315" t="s">
        <v>164</v>
      </c>
      <c r="F724" s="250" t="s">
        <v>676</v>
      </c>
      <c r="G724" s="250" t="s">
        <v>941</v>
      </c>
      <c r="H724" s="265" t="s">
        <v>595</v>
      </c>
      <c r="I724" s="265" t="s">
        <v>189</v>
      </c>
      <c r="J724" s="376"/>
      <c r="K724" s="63" t="s">
        <v>190</v>
      </c>
      <c r="L724" s="22" t="s">
        <v>334</v>
      </c>
      <c r="M724" s="105" t="s">
        <v>288</v>
      </c>
      <c r="N724" s="308" t="str">
        <f>IF(OR(M724="",M725="",M726="",M727=""),"",IF(OR(M724="大",M725="大",M726="大",M727="大",M724="不明",M725="不明",M726="不明",M727="不明"),"大",IF(OR(M724="中",M725="中",M726="中",M727="中"),"中",IF(OR(M724="小",M725="小",M726="小",M727="小"),"小","無"))))</f>
        <v>大</v>
      </c>
    </row>
    <row r="725" spans="1:14" ht="63" customHeight="1">
      <c r="A725" s="94"/>
      <c r="B725" s="95"/>
      <c r="C725" s="291"/>
      <c r="D725" s="266"/>
      <c r="E725" s="316"/>
      <c r="F725" s="251"/>
      <c r="G725" s="251"/>
      <c r="H725" s="266"/>
      <c r="I725" s="266"/>
      <c r="J725" s="377"/>
      <c r="K725" s="63" t="s">
        <v>99</v>
      </c>
      <c r="L725" s="21" t="s">
        <v>678</v>
      </c>
      <c r="M725" s="105" t="s">
        <v>291</v>
      </c>
      <c r="N725" s="309"/>
    </row>
    <row r="726" spans="1:14" ht="63" customHeight="1">
      <c r="A726" s="94"/>
      <c r="B726" s="95"/>
      <c r="C726" s="291"/>
      <c r="D726" s="266"/>
      <c r="E726" s="316"/>
      <c r="F726" s="251"/>
      <c r="G726" s="251"/>
      <c r="H726" s="266"/>
      <c r="I726" s="266"/>
      <c r="J726" s="377"/>
      <c r="K726" s="63" t="s">
        <v>191</v>
      </c>
      <c r="L726" s="21" t="s">
        <v>681</v>
      </c>
      <c r="M726" s="105" t="s">
        <v>339</v>
      </c>
      <c r="N726" s="309"/>
    </row>
    <row r="727" spans="1:14" ht="63" customHeight="1">
      <c r="A727" s="94"/>
      <c r="B727" s="95"/>
      <c r="C727" s="291"/>
      <c r="D727" s="266"/>
      <c r="E727" s="316"/>
      <c r="F727" s="251"/>
      <c r="G727" s="251"/>
      <c r="H727" s="266"/>
      <c r="I727" s="266"/>
      <c r="J727" s="378"/>
      <c r="K727" s="63" t="s">
        <v>101</v>
      </c>
      <c r="L727" s="21" t="s">
        <v>334</v>
      </c>
      <c r="M727" s="105" t="s">
        <v>288</v>
      </c>
      <c r="N727" s="310"/>
    </row>
    <row r="728" spans="1:14" ht="16.5" customHeight="1">
      <c r="A728" s="94"/>
      <c r="B728" s="95"/>
      <c r="C728" s="290" t="s">
        <v>943</v>
      </c>
      <c r="D728" s="265" t="s">
        <v>188</v>
      </c>
      <c r="E728" s="315" t="s">
        <v>164</v>
      </c>
      <c r="F728" s="250" t="s">
        <v>676</v>
      </c>
      <c r="G728" s="250" t="s">
        <v>941</v>
      </c>
      <c r="H728" s="250" t="s">
        <v>942</v>
      </c>
      <c r="I728" s="265" t="s">
        <v>189</v>
      </c>
      <c r="J728" s="376"/>
      <c r="K728" s="63" t="s">
        <v>190</v>
      </c>
      <c r="L728" s="22" t="s">
        <v>334</v>
      </c>
      <c r="M728" s="105" t="s">
        <v>288</v>
      </c>
      <c r="N728" s="308" t="str">
        <f>IF(OR(M728="",M729="",M730="",M731=""),"",IF(OR(M728="大",M729="大",M730="大",M731="大",M728="不明",M729="不明",M730="不明",M731="不明"),"大",IF(OR(M728="中",M729="中",M730="中",M731="中"),"中",IF(OR(M728="小",M729="小",M730="小",M731="小"),"小","無"))))</f>
        <v>無</v>
      </c>
    </row>
    <row r="729" spans="1:14" ht="63" customHeight="1">
      <c r="A729" s="94"/>
      <c r="B729" s="95"/>
      <c r="C729" s="291"/>
      <c r="D729" s="266"/>
      <c r="E729" s="316"/>
      <c r="F729" s="251"/>
      <c r="G729" s="251"/>
      <c r="H729" s="251"/>
      <c r="I729" s="266"/>
      <c r="J729" s="377"/>
      <c r="K729" s="63" t="s">
        <v>99</v>
      </c>
      <c r="L729" s="21" t="s">
        <v>334</v>
      </c>
      <c r="M729" s="105" t="s">
        <v>288</v>
      </c>
      <c r="N729" s="309"/>
    </row>
    <row r="730" spans="1:14" ht="63" customHeight="1">
      <c r="A730" s="94"/>
      <c r="B730" s="95"/>
      <c r="C730" s="291"/>
      <c r="D730" s="266"/>
      <c r="E730" s="316"/>
      <c r="F730" s="251"/>
      <c r="G730" s="251"/>
      <c r="H730" s="251"/>
      <c r="I730" s="266"/>
      <c r="J730" s="377"/>
      <c r="K730" s="63" t="s">
        <v>191</v>
      </c>
      <c r="L730" s="21" t="s">
        <v>334</v>
      </c>
      <c r="M730" s="105" t="s">
        <v>288</v>
      </c>
      <c r="N730" s="309"/>
    </row>
    <row r="731" spans="1:14" ht="63" customHeight="1">
      <c r="A731" s="94"/>
      <c r="B731" s="95"/>
      <c r="C731" s="291"/>
      <c r="D731" s="266"/>
      <c r="E731" s="316"/>
      <c r="F731" s="251"/>
      <c r="G731" s="251"/>
      <c r="H731" s="251"/>
      <c r="I731" s="266"/>
      <c r="J731" s="378"/>
      <c r="K731" s="63" t="s">
        <v>101</v>
      </c>
      <c r="L731" s="21" t="s">
        <v>334</v>
      </c>
      <c r="M731" s="105" t="s">
        <v>288</v>
      </c>
      <c r="N731" s="310"/>
    </row>
    <row r="732" spans="1:14" ht="16.5" customHeight="1">
      <c r="A732" s="94"/>
      <c r="B732" s="95"/>
      <c r="C732" s="290" t="s">
        <v>943</v>
      </c>
      <c r="D732" s="265" t="s">
        <v>188</v>
      </c>
      <c r="E732" s="315" t="s">
        <v>164</v>
      </c>
      <c r="F732" s="250" t="s">
        <v>676</v>
      </c>
      <c r="G732" s="250" t="s">
        <v>944</v>
      </c>
      <c r="H732" s="250" t="s">
        <v>680</v>
      </c>
      <c r="I732" s="265" t="s">
        <v>189</v>
      </c>
      <c r="J732" s="376"/>
      <c r="K732" s="63" t="s">
        <v>190</v>
      </c>
      <c r="L732" s="22" t="s">
        <v>334</v>
      </c>
      <c r="M732" s="105" t="s">
        <v>288</v>
      </c>
      <c r="N732" s="308" t="str">
        <f>IF(OR(M732="",M733="",M734="",M735=""),"",IF(OR(M732="大",M733="大",M734="大",M735="大",M732="不明",M733="不明",M734="不明",M735="不明"),"大",IF(OR(M732="中",M733="中",M734="中",M735="中"),"中",IF(OR(M732="小",M733="小",M734="小",M735="小"),"小","無"))))</f>
        <v>無</v>
      </c>
    </row>
    <row r="733" spans="1:14" ht="63" customHeight="1">
      <c r="A733" s="94"/>
      <c r="B733" s="95"/>
      <c r="C733" s="291"/>
      <c r="D733" s="266"/>
      <c r="E733" s="316"/>
      <c r="F733" s="251"/>
      <c r="G733" s="251"/>
      <c r="H733" s="251"/>
      <c r="I733" s="266"/>
      <c r="J733" s="377"/>
      <c r="K733" s="63" t="s">
        <v>99</v>
      </c>
      <c r="L733" s="21" t="s">
        <v>334</v>
      </c>
      <c r="M733" s="105" t="s">
        <v>288</v>
      </c>
      <c r="N733" s="331"/>
    </row>
    <row r="734" spans="1:14" ht="63" customHeight="1">
      <c r="A734" s="94"/>
      <c r="B734" s="95"/>
      <c r="C734" s="291"/>
      <c r="D734" s="266"/>
      <c r="E734" s="316"/>
      <c r="F734" s="251"/>
      <c r="G734" s="251"/>
      <c r="H734" s="251"/>
      <c r="I734" s="266"/>
      <c r="J734" s="377"/>
      <c r="K734" s="63" t="s">
        <v>191</v>
      </c>
      <c r="L734" s="21" t="s">
        <v>334</v>
      </c>
      <c r="M734" s="105" t="s">
        <v>288</v>
      </c>
      <c r="N734" s="331"/>
    </row>
    <row r="735" spans="1:14" ht="63" customHeight="1">
      <c r="A735" s="94"/>
      <c r="B735" s="95"/>
      <c r="C735" s="292"/>
      <c r="D735" s="267"/>
      <c r="E735" s="317"/>
      <c r="F735" s="252"/>
      <c r="G735" s="252"/>
      <c r="H735" s="252"/>
      <c r="I735" s="267"/>
      <c r="J735" s="378"/>
      <c r="K735" s="63" t="s">
        <v>101</v>
      </c>
      <c r="L735" s="21" t="s">
        <v>334</v>
      </c>
      <c r="M735" s="105" t="s">
        <v>288</v>
      </c>
      <c r="N735" s="332"/>
    </row>
    <row r="736" spans="1:14">
      <c r="A736" s="94"/>
      <c r="B736" s="95"/>
      <c r="L736" s="18"/>
    </row>
    <row r="737" spans="1:14" ht="31.5">
      <c r="A737" s="94"/>
      <c r="B737" s="95"/>
      <c r="C737" s="60" t="s">
        <v>84</v>
      </c>
      <c r="D737" s="60" t="s">
        <v>85</v>
      </c>
      <c r="E737" s="60" t="s">
        <v>121</v>
      </c>
      <c r="F737" s="60" t="s">
        <v>87</v>
      </c>
      <c r="G737" s="60" t="s">
        <v>122</v>
      </c>
      <c r="H737" s="60" t="s">
        <v>277</v>
      </c>
      <c r="I737" s="60" t="s">
        <v>90</v>
      </c>
      <c r="J737" s="61" t="s">
        <v>161</v>
      </c>
      <c r="K737" s="319" t="s">
        <v>92</v>
      </c>
      <c r="L737" s="320"/>
      <c r="M737" s="59" t="s">
        <v>93</v>
      </c>
      <c r="N737" s="60" t="s">
        <v>94</v>
      </c>
    </row>
    <row r="738" spans="1:14" ht="47.25" customHeight="1">
      <c r="A738" s="94"/>
      <c r="B738" s="95"/>
      <c r="C738" s="315" t="s">
        <v>193</v>
      </c>
      <c r="D738" s="265" t="s">
        <v>163</v>
      </c>
      <c r="E738" s="315" t="s">
        <v>164</v>
      </c>
      <c r="F738" s="250" t="s">
        <v>676</v>
      </c>
      <c r="G738" s="265" t="s">
        <v>194</v>
      </c>
      <c r="H738" s="250" t="s">
        <v>938</v>
      </c>
      <c r="I738" s="265" t="s">
        <v>189</v>
      </c>
      <c r="J738" s="376"/>
      <c r="K738" s="63" t="s">
        <v>190</v>
      </c>
      <c r="L738" s="22" t="s">
        <v>334</v>
      </c>
      <c r="M738" s="105" t="s">
        <v>288</v>
      </c>
      <c r="N738" s="308" t="str">
        <f>IF(OR(M738="",M739="",M740="",M741=""),"",IF(OR(M738="大",M739="大",M740="大",M741="大",M738="不明",M739="不明",M740="不明",M741="不明"),"大",IF(OR(M738="中",M739="中",M740="中",M741="中"),"中",IF(OR(M738="小",M739="小",M740="小",M741="小"),"小","無"))))</f>
        <v>小</v>
      </c>
    </row>
    <row r="739" spans="1:14" ht="47.25" customHeight="1">
      <c r="A739" s="94"/>
      <c r="B739" s="95"/>
      <c r="C739" s="316"/>
      <c r="D739" s="266"/>
      <c r="E739" s="316"/>
      <c r="F739" s="251"/>
      <c r="G739" s="266"/>
      <c r="H739" s="251"/>
      <c r="I739" s="266"/>
      <c r="J739" s="377"/>
      <c r="K739" s="63" t="s">
        <v>99</v>
      </c>
      <c r="L739" s="21" t="s">
        <v>334</v>
      </c>
      <c r="M739" s="105" t="s">
        <v>288</v>
      </c>
      <c r="N739" s="309"/>
    </row>
    <row r="740" spans="1:14" ht="47.25" customHeight="1">
      <c r="A740" s="94"/>
      <c r="B740" s="95"/>
      <c r="C740" s="316"/>
      <c r="D740" s="266"/>
      <c r="E740" s="316"/>
      <c r="F740" s="251"/>
      <c r="G740" s="266"/>
      <c r="H740" s="251"/>
      <c r="I740" s="266"/>
      <c r="J740" s="377"/>
      <c r="K740" s="63" t="s">
        <v>191</v>
      </c>
      <c r="L740" s="21" t="s">
        <v>682</v>
      </c>
      <c r="M740" s="105" t="s">
        <v>314</v>
      </c>
      <c r="N740" s="309"/>
    </row>
    <row r="741" spans="1:14" ht="47.25" customHeight="1">
      <c r="A741" s="94"/>
      <c r="B741" s="95"/>
      <c r="C741" s="316"/>
      <c r="D741" s="266"/>
      <c r="E741" s="316"/>
      <c r="F741" s="251"/>
      <c r="G741" s="266"/>
      <c r="H741" s="251"/>
      <c r="I741" s="266"/>
      <c r="J741" s="378"/>
      <c r="K741" s="63" t="s">
        <v>101</v>
      </c>
      <c r="L741" s="21" t="s">
        <v>334</v>
      </c>
      <c r="M741" s="105" t="s">
        <v>288</v>
      </c>
      <c r="N741" s="310"/>
    </row>
    <row r="742" spans="1:14" ht="47.25" customHeight="1">
      <c r="A742" s="94"/>
      <c r="B742" s="95"/>
      <c r="C742" s="315" t="s">
        <v>193</v>
      </c>
      <c r="D742" s="265" t="s">
        <v>163</v>
      </c>
      <c r="E742" s="315" t="s">
        <v>164</v>
      </c>
      <c r="F742" s="250" t="s">
        <v>676</v>
      </c>
      <c r="G742" s="265" t="s">
        <v>194</v>
      </c>
      <c r="H742" s="250" t="s">
        <v>940</v>
      </c>
      <c r="I742" s="265" t="s">
        <v>189</v>
      </c>
      <c r="J742" s="376"/>
      <c r="K742" s="63" t="s">
        <v>190</v>
      </c>
      <c r="L742" s="22" t="s">
        <v>334</v>
      </c>
      <c r="M742" s="105" t="s">
        <v>288</v>
      </c>
      <c r="N742" s="308" t="str">
        <f>IF(OR(M742="",M743="",M744="",M745=""),"",IF(OR(M742="大",M743="大",M744="大",M745="大",M742="不明",M743="不明",M744="不明",M745="不明"),"大",IF(OR(M742="中",M743="中",M744="中",M745="中"),"中",IF(OR(M742="小",M743="小",M744="小",M745="小"),"小","無"))))</f>
        <v>大</v>
      </c>
    </row>
    <row r="743" spans="1:14" ht="47.25" customHeight="1">
      <c r="A743" s="94"/>
      <c r="B743" s="95"/>
      <c r="C743" s="316"/>
      <c r="D743" s="266"/>
      <c r="E743" s="316"/>
      <c r="F743" s="251"/>
      <c r="G743" s="266"/>
      <c r="H743" s="254"/>
      <c r="I743" s="266"/>
      <c r="J743" s="377"/>
      <c r="K743" s="63" t="s">
        <v>99</v>
      </c>
      <c r="L743" s="21" t="s">
        <v>683</v>
      </c>
      <c r="M743" s="105" t="s">
        <v>291</v>
      </c>
      <c r="N743" s="309"/>
    </row>
    <row r="744" spans="1:14" ht="47.25" customHeight="1">
      <c r="A744" s="94"/>
      <c r="B744" s="95"/>
      <c r="C744" s="316"/>
      <c r="D744" s="266"/>
      <c r="E744" s="316"/>
      <c r="F744" s="251"/>
      <c r="G744" s="266"/>
      <c r="H744" s="254"/>
      <c r="I744" s="266"/>
      <c r="J744" s="377"/>
      <c r="K744" s="63" t="s">
        <v>191</v>
      </c>
      <c r="L744" s="21" t="s">
        <v>684</v>
      </c>
      <c r="M744" s="105" t="s">
        <v>339</v>
      </c>
      <c r="N744" s="309"/>
    </row>
    <row r="745" spans="1:14" ht="47.25" customHeight="1">
      <c r="A745" s="94"/>
      <c r="B745" s="95"/>
      <c r="C745" s="316"/>
      <c r="D745" s="266"/>
      <c r="E745" s="316"/>
      <c r="F745" s="251"/>
      <c r="G745" s="266"/>
      <c r="H745" s="255"/>
      <c r="I745" s="266"/>
      <c r="J745" s="378"/>
      <c r="K745" s="63" t="s">
        <v>101</v>
      </c>
      <c r="L745" s="21" t="s">
        <v>334</v>
      </c>
      <c r="M745" s="105" t="s">
        <v>288</v>
      </c>
      <c r="N745" s="310"/>
    </row>
    <row r="746" spans="1:14" ht="47.25" customHeight="1">
      <c r="A746" s="94"/>
      <c r="B746" s="95"/>
      <c r="C746" s="315" t="s">
        <v>193</v>
      </c>
      <c r="D746" s="265" t="s">
        <v>163</v>
      </c>
      <c r="E746" s="315" t="s">
        <v>164</v>
      </c>
      <c r="F746" s="250" t="s">
        <v>676</v>
      </c>
      <c r="G746" s="265" t="s">
        <v>194</v>
      </c>
      <c r="H746" s="250" t="s">
        <v>680</v>
      </c>
      <c r="I746" s="265" t="s">
        <v>189</v>
      </c>
      <c r="J746" s="381"/>
      <c r="K746" s="63" t="s">
        <v>190</v>
      </c>
      <c r="L746" s="22" t="s">
        <v>334</v>
      </c>
      <c r="M746" s="105" t="s">
        <v>288</v>
      </c>
      <c r="N746" s="308" t="str">
        <f>IF(OR(M746="",M747="",M748="",M749=""),"",IF(OR(M746="大",M747="大",M748="大",M749="大",M746="不明",M747="不明",M748="不明",M749="不明"),"大",IF(OR(M746="中",M747="中",M748="中",M749="中"),"中",IF(OR(M746="小",M747="小",M748="小",M749="小"),"小","無"))))</f>
        <v>無</v>
      </c>
    </row>
    <row r="747" spans="1:14" ht="47.25" customHeight="1">
      <c r="A747" s="94"/>
      <c r="B747" s="95"/>
      <c r="C747" s="316"/>
      <c r="D747" s="266"/>
      <c r="E747" s="316"/>
      <c r="F747" s="251"/>
      <c r="G747" s="266"/>
      <c r="H747" s="251"/>
      <c r="I747" s="266"/>
      <c r="J747" s="377"/>
      <c r="K747" s="63" t="s">
        <v>99</v>
      </c>
      <c r="L747" s="21" t="s">
        <v>334</v>
      </c>
      <c r="M747" s="105" t="s">
        <v>288</v>
      </c>
      <c r="N747" s="309"/>
    </row>
    <row r="748" spans="1:14" ht="47.25" customHeight="1">
      <c r="A748" s="94"/>
      <c r="B748" s="95"/>
      <c r="C748" s="316"/>
      <c r="D748" s="266"/>
      <c r="E748" s="316"/>
      <c r="F748" s="251"/>
      <c r="G748" s="266"/>
      <c r="H748" s="251"/>
      <c r="I748" s="266"/>
      <c r="J748" s="377"/>
      <c r="K748" s="63" t="s">
        <v>191</v>
      </c>
      <c r="L748" s="21" t="s">
        <v>334</v>
      </c>
      <c r="M748" s="105" t="s">
        <v>288</v>
      </c>
      <c r="N748" s="309"/>
    </row>
    <row r="749" spans="1:14" ht="47.25" customHeight="1">
      <c r="A749" s="94"/>
      <c r="B749" s="95"/>
      <c r="C749" s="316"/>
      <c r="D749" s="266"/>
      <c r="E749" s="316"/>
      <c r="F749" s="251"/>
      <c r="G749" s="266"/>
      <c r="H749" s="251"/>
      <c r="I749" s="266"/>
      <c r="J749" s="378"/>
      <c r="K749" s="63" t="s">
        <v>101</v>
      </c>
      <c r="L749" s="21" t="s">
        <v>334</v>
      </c>
      <c r="M749" s="105" t="s">
        <v>288</v>
      </c>
      <c r="N749" s="310"/>
    </row>
    <row r="750" spans="1:14">
      <c r="A750" s="94"/>
      <c r="B750" s="95"/>
      <c r="C750" s="315"/>
      <c r="D750" s="265"/>
      <c r="E750" s="315"/>
      <c r="F750" s="250"/>
      <c r="G750" s="265"/>
      <c r="H750" s="250"/>
      <c r="I750" s="265"/>
      <c r="J750" s="376"/>
      <c r="K750" s="63" t="s">
        <v>190</v>
      </c>
      <c r="L750" s="22"/>
      <c r="M750" s="105"/>
      <c r="N750" s="308" t="str">
        <f>IF(OR(M750="",M751="",M752="",M753=""),"",IF(OR(M750="大",M751="大",M752="大",M753="大",M750="不明",M751="不明",M752="不明",M753="不明"),"大",IF(OR(M750="中",M751="中",M752="中",M753="中"),"中",IF(OR(M750="小",M751="小",M752="小",M753="小"),"小","無"))))</f>
        <v/>
      </c>
    </row>
    <row r="751" spans="1:14" ht="16.5" customHeight="1">
      <c r="A751" s="94"/>
      <c r="B751" s="95"/>
      <c r="C751" s="316"/>
      <c r="D751" s="266"/>
      <c r="E751" s="316"/>
      <c r="F751" s="251"/>
      <c r="G751" s="266"/>
      <c r="H751" s="251"/>
      <c r="I751" s="266"/>
      <c r="J751" s="377"/>
      <c r="K751" s="63" t="s">
        <v>99</v>
      </c>
      <c r="L751" s="21"/>
      <c r="M751" s="105"/>
      <c r="N751" s="309"/>
    </row>
    <row r="752" spans="1:14" ht="16.5" customHeight="1">
      <c r="A752" s="94"/>
      <c r="B752" s="95"/>
      <c r="C752" s="316"/>
      <c r="D752" s="266"/>
      <c r="E752" s="316"/>
      <c r="F752" s="251"/>
      <c r="G752" s="266"/>
      <c r="H752" s="251"/>
      <c r="I752" s="266"/>
      <c r="J752" s="377"/>
      <c r="K752" s="63" t="s">
        <v>191</v>
      </c>
      <c r="L752" s="21"/>
      <c r="M752" s="105"/>
      <c r="N752" s="309"/>
    </row>
    <row r="753" spans="1:14" ht="16.5" customHeight="1">
      <c r="A753" s="94"/>
      <c r="B753" s="95"/>
      <c r="C753" s="316"/>
      <c r="D753" s="266"/>
      <c r="E753" s="316"/>
      <c r="F753" s="251"/>
      <c r="G753" s="266"/>
      <c r="H753" s="251"/>
      <c r="I753" s="266"/>
      <c r="J753" s="378"/>
      <c r="K753" s="63" t="s">
        <v>101</v>
      </c>
      <c r="L753" s="21"/>
      <c r="M753" s="105"/>
      <c r="N753" s="310"/>
    </row>
    <row r="754" spans="1:14">
      <c r="A754" s="94"/>
      <c r="B754" s="95"/>
      <c r="C754" s="315"/>
      <c r="D754" s="265"/>
      <c r="E754" s="315"/>
      <c r="F754" s="250"/>
      <c r="G754" s="265"/>
      <c r="H754" s="250"/>
      <c r="I754" s="265"/>
      <c r="J754" s="376"/>
      <c r="K754" s="63" t="s">
        <v>190</v>
      </c>
      <c r="L754" s="22"/>
      <c r="M754" s="105"/>
      <c r="N754" s="308" t="str">
        <f>IF(OR(M754="",M755="",M756="",M757=""),"",IF(OR(M754="大",M755="大",M756="大",M757="大",M754="不明",M755="不明",M756="不明",M757="不明"),"大",IF(OR(M754="中",M755="中",M756="中",M757="中"),"中",IF(OR(M754="小",M755="小",M756="小",M757="小"),"小","無"))))</f>
        <v/>
      </c>
    </row>
    <row r="755" spans="1:14" ht="16.5" customHeight="1">
      <c r="A755" s="94"/>
      <c r="B755" s="95"/>
      <c r="C755" s="316"/>
      <c r="D755" s="266"/>
      <c r="E755" s="316"/>
      <c r="F755" s="251"/>
      <c r="G755" s="266"/>
      <c r="H755" s="251"/>
      <c r="I755" s="266"/>
      <c r="J755" s="377"/>
      <c r="K755" s="63" t="s">
        <v>99</v>
      </c>
      <c r="L755" s="21"/>
      <c r="M755" s="105"/>
      <c r="N755" s="309"/>
    </row>
    <row r="756" spans="1:14" ht="16.5" customHeight="1">
      <c r="A756" s="94"/>
      <c r="B756" s="95"/>
      <c r="C756" s="316"/>
      <c r="D756" s="266"/>
      <c r="E756" s="316"/>
      <c r="F756" s="251"/>
      <c r="G756" s="266"/>
      <c r="H756" s="251"/>
      <c r="I756" s="266"/>
      <c r="J756" s="377"/>
      <c r="K756" s="63" t="s">
        <v>191</v>
      </c>
      <c r="L756" s="21"/>
      <c r="M756" s="105"/>
      <c r="N756" s="309"/>
    </row>
    <row r="757" spans="1:14" ht="16.5" customHeight="1">
      <c r="A757" s="94"/>
      <c r="B757" s="95"/>
      <c r="C757" s="316"/>
      <c r="D757" s="266"/>
      <c r="E757" s="316"/>
      <c r="F757" s="251"/>
      <c r="G757" s="266"/>
      <c r="H757" s="251"/>
      <c r="I757" s="266"/>
      <c r="J757" s="378"/>
      <c r="K757" s="63" t="s">
        <v>101</v>
      </c>
      <c r="L757" s="21"/>
      <c r="M757" s="105"/>
      <c r="N757" s="310"/>
    </row>
    <row r="758" spans="1:14">
      <c r="A758" s="94"/>
      <c r="B758" s="95"/>
      <c r="C758" s="315"/>
      <c r="D758" s="265"/>
      <c r="E758" s="315"/>
      <c r="F758" s="250"/>
      <c r="G758" s="265"/>
      <c r="H758" s="250"/>
      <c r="I758" s="265"/>
      <c r="J758" s="376"/>
      <c r="K758" s="63" t="s">
        <v>190</v>
      </c>
      <c r="L758" s="22"/>
      <c r="M758" s="105"/>
      <c r="N758" s="308" t="str">
        <f>IF(OR(M758="",M759="",M760="",M761=""),"",IF(OR(M758="大",M759="大",M760="大",M761="大",M758="不明",M759="不明",M760="不明",M761="不明"),"大",IF(OR(M758="中",M759="中",M760="中",M761="中"),"中",IF(OR(M758="小",M759="小",M760="小",M761="小"),"小","無"))))</f>
        <v/>
      </c>
    </row>
    <row r="759" spans="1:14" ht="16.5" customHeight="1">
      <c r="A759" s="94"/>
      <c r="B759" s="95"/>
      <c r="C759" s="316"/>
      <c r="D759" s="266"/>
      <c r="E759" s="316"/>
      <c r="F759" s="251"/>
      <c r="G759" s="266"/>
      <c r="H759" s="251"/>
      <c r="I759" s="266"/>
      <c r="J759" s="377"/>
      <c r="K759" s="63" t="s">
        <v>99</v>
      </c>
      <c r="L759" s="21"/>
      <c r="M759" s="105"/>
      <c r="N759" s="309"/>
    </row>
    <row r="760" spans="1:14" ht="16.5" customHeight="1">
      <c r="A760" s="94"/>
      <c r="B760" s="95"/>
      <c r="C760" s="316"/>
      <c r="D760" s="266"/>
      <c r="E760" s="316"/>
      <c r="F760" s="251"/>
      <c r="G760" s="266"/>
      <c r="H760" s="251"/>
      <c r="I760" s="266"/>
      <c r="J760" s="377"/>
      <c r="K760" s="63" t="s">
        <v>191</v>
      </c>
      <c r="L760" s="21"/>
      <c r="M760" s="105"/>
      <c r="N760" s="309"/>
    </row>
    <row r="761" spans="1:14" ht="16.5" customHeight="1">
      <c r="A761" s="94"/>
      <c r="B761" s="95"/>
      <c r="C761" s="316"/>
      <c r="D761" s="266"/>
      <c r="E761" s="316"/>
      <c r="F761" s="251"/>
      <c r="G761" s="266"/>
      <c r="H761" s="251"/>
      <c r="I761" s="266"/>
      <c r="J761" s="378"/>
      <c r="K761" s="63" t="s">
        <v>101</v>
      </c>
      <c r="L761" s="21"/>
      <c r="M761" s="105"/>
      <c r="N761" s="310"/>
    </row>
    <row r="762" spans="1:14">
      <c r="A762" s="94"/>
      <c r="B762" s="95"/>
      <c r="C762" s="315"/>
      <c r="D762" s="265"/>
      <c r="E762" s="315"/>
      <c r="F762" s="250"/>
      <c r="G762" s="265"/>
      <c r="H762" s="250"/>
      <c r="I762" s="265"/>
      <c r="J762" s="376"/>
      <c r="K762" s="63" t="s">
        <v>190</v>
      </c>
      <c r="L762" s="22"/>
      <c r="M762" s="105"/>
      <c r="N762" s="308" t="str">
        <f>IF(OR(M762="",M763="",M764="",M765=""),"",IF(OR(M762="大",M763="大",M764="大",M765="大",M762="不明",M763="不明",M764="不明",M765="不明"),"大",IF(OR(M762="中",M763="中",M764="中",M765="中"),"中",IF(OR(M762="小",M763="小",M764="小",M765="小"),"小","無"))))</f>
        <v/>
      </c>
    </row>
    <row r="763" spans="1:14" ht="16.5" customHeight="1">
      <c r="A763" s="94"/>
      <c r="B763" s="95"/>
      <c r="C763" s="316"/>
      <c r="D763" s="266"/>
      <c r="E763" s="316"/>
      <c r="F763" s="251"/>
      <c r="G763" s="266"/>
      <c r="H763" s="251"/>
      <c r="I763" s="266"/>
      <c r="J763" s="377"/>
      <c r="K763" s="63" t="s">
        <v>99</v>
      </c>
      <c r="L763" s="21"/>
      <c r="M763" s="105"/>
      <c r="N763" s="309"/>
    </row>
    <row r="764" spans="1:14" ht="16.5" customHeight="1">
      <c r="A764" s="94"/>
      <c r="B764" s="95"/>
      <c r="C764" s="316"/>
      <c r="D764" s="266"/>
      <c r="E764" s="316"/>
      <c r="F764" s="251"/>
      <c r="G764" s="266"/>
      <c r="H764" s="251"/>
      <c r="I764" s="266"/>
      <c r="J764" s="377"/>
      <c r="K764" s="63" t="s">
        <v>191</v>
      </c>
      <c r="L764" s="21"/>
      <c r="M764" s="105"/>
      <c r="N764" s="309"/>
    </row>
    <row r="765" spans="1:14" ht="16.5" customHeight="1">
      <c r="A765" s="94"/>
      <c r="B765" s="95"/>
      <c r="C765" s="317"/>
      <c r="D765" s="267"/>
      <c r="E765" s="317"/>
      <c r="F765" s="252"/>
      <c r="G765" s="267"/>
      <c r="H765" s="252"/>
      <c r="I765" s="267"/>
      <c r="J765" s="378"/>
      <c r="K765" s="63" t="s">
        <v>101</v>
      </c>
      <c r="L765" s="21"/>
      <c r="M765" s="105"/>
      <c r="N765" s="310"/>
    </row>
    <row r="766" spans="1:14">
      <c r="A766" s="94"/>
    </row>
    <row r="767" spans="1:14">
      <c r="A767" s="94"/>
      <c r="L767" s="11"/>
      <c r="M767" s="117" t="s">
        <v>102</v>
      </c>
      <c r="N767" s="114" t="str">
        <f>IF(OR(N704="大",N708="大",N712="大",N716="大",N720="大",N724="大",N728="大",N732="大",N738="大",N742="大",N746="大",N750="大",N754="大",N758="大",N762="大"),"大",IF(OR(N704="中",N708="中",N712="中",N716="中",N720="中",N724="中",N728="中",N732="中",N738="中",N742="中",N746="中",N750="中",N754="中",N758="中",N762="中"),"中",IF(OR(N704="小",N708="小",N712="小",N716="小",N720="小",N724="小",N728="小",N732="小",N738="小",N742="小",N746="小",N750="小",N754="小",N758="小",N762="小"),"小","無")))</f>
        <v>大</v>
      </c>
    </row>
    <row r="768" spans="1:14">
      <c r="A768" s="94"/>
      <c r="B768" s="42"/>
      <c r="C768" s="54" t="s">
        <v>601</v>
      </c>
    </row>
    <row r="769" spans="1:14">
      <c r="A769" s="94"/>
      <c r="B769" s="54"/>
    </row>
    <row r="770" spans="1:14" ht="31.5">
      <c r="A770" s="94"/>
      <c r="B770" s="95"/>
      <c r="C770" s="60" t="s">
        <v>84</v>
      </c>
      <c r="D770" s="60" t="s">
        <v>85</v>
      </c>
      <c r="E770" s="60" t="s">
        <v>121</v>
      </c>
      <c r="F770" s="60" t="s">
        <v>87</v>
      </c>
      <c r="G770" s="60" t="s">
        <v>122</v>
      </c>
      <c r="H770" s="60" t="s">
        <v>277</v>
      </c>
      <c r="I770" s="60" t="s">
        <v>90</v>
      </c>
      <c r="J770" s="60" t="s">
        <v>161</v>
      </c>
      <c r="K770" s="319" t="s">
        <v>92</v>
      </c>
      <c r="L770" s="323"/>
      <c r="M770" s="59" t="s">
        <v>93</v>
      </c>
      <c r="N770" s="60" t="s">
        <v>94</v>
      </c>
    </row>
    <row r="771" spans="1:14" ht="16.5" customHeight="1">
      <c r="A771" s="94"/>
      <c r="B771" s="95"/>
      <c r="C771" s="250" t="s">
        <v>938</v>
      </c>
      <c r="D771" s="265" t="s">
        <v>200</v>
      </c>
      <c r="E771" s="315" t="s">
        <v>164</v>
      </c>
      <c r="F771" s="250" t="s">
        <v>676</v>
      </c>
      <c r="G771" s="315" t="s">
        <v>201</v>
      </c>
      <c r="H771" s="250" t="s">
        <v>938</v>
      </c>
      <c r="I771" s="265" t="s">
        <v>202</v>
      </c>
      <c r="J771" s="321" t="s">
        <v>685</v>
      </c>
      <c r="K771" s="63" t="s">
        <v>203</v>
      </c>
      <c r="L771" s="22" t="s">
        <v>334</v>
      </c>
      <c r="M771" s="105" t="s">
        <v>288</v>
      </c>
      <c r="N771" s="249" t="str">
        <f>IF(OR(M771="",M772="",M773="",M774=""),"",IF(OR(M771="大",M772="大",M773="大",M774="大",M771="不明",M772="不明",M773="不明",M774="不明"),"大",IF(OR(M771="中",M772="中",M773="中",M774="中"),"中",IF(OR(M771="小",M772="小",M773="小",M774="小"),"小","無"))))</f>
        <v>無</v>
      </c>
    </row>
    <row r="772" spans="1:14" ht="31.5" customHeight="1">
      <c r="A772" s="94"/>
      <c r="B772" s="95"/>
      <c r="C772" s="251"/>
      <c r="D772" s="266"/>
      <c r="E772" s="316"/>
      <c r="F772" s="251"/>
      <c r="G772" s="316"/>
      <c r="H772" s="251"/>
      <c r="I772" s="266"/>
      <c r="J772" s="322"/>
      <c r="K772" s="63" t="s">
        <v>99</v>
      </c>
      <c r="L772" s="21" t="s">
        <v>334</v>
      </c>
      <c r="M772" s="105" t="s">
        <v>288</v>
      </c>
      <c r="N772" s="249"/>
    </row>
    <row r="773" spans="1:14" ht="47.25" customHeight="1">
      <c r="A773" s="94"/>
      <c r="B773" s="95"/>
      <c r="C773" s="251"/>
      <c r="D773" s="266"/>
      <c r="E773" s="316"/>
      <c r="F773" s="251"/>
      <c r="G773" s="316"/>
      <c r="H773" s="251"/>
      <c r="I773" s="266"/>
      <c r="J773" s="322"/>
      <c r="K773" s="63" t="s">
        <v>111</v>
      </c>
      <c r="L773" s="21" t="s">
        <v>334</v>
      </c>
      <c r="M773" s="105" t="s">
        <v>288</v>
      </c>
      <c r="N773" s="249"/>
    </row>
    <row r="774" spans="1:14">
      <c r="A774" s="94"/>
      <c r="B774" s="95"/>
      <c r="C774" s="252"/>
      <c r="D774" s="267"/>
      <c r="E774" s="317"/>
      <c r="F774" s="252"/>
      <c r="G774" s="317"/>
      <c r="H774" s="252"/>
      <c r="I774" s="267"/>
      <c r="J774" s="324"/>
      <c r="K774" s="63" t="s">
        <v>101</v>
      </c>
      <c r="L774" s="21" t="s">
        <v>334</v>
      </c>
      <c r="M774" s="105" t="s">
        <v>288</v>
      </c>
      <c r="N774" s="249"/>
    </row>
    <row r="775" spans="1:14" ht="16.5" customHeight="1">
      <c r="A775" s="94"/>
      <c r="B775" s="95"/>
      <c r="C775" s="250" t="s">
        <v>938</v>
      </c>
      <c r="D775" s="265" t="s">
        <v>200</v>
      </c>
      <c r="E775" s="315" t="s">
        <v>164</v>
      </c>
      <c r="F775" s="250" t="s">
        <v>676</v>
      </c>
      <c r="G775" s="315" t="s">
        <v>201</v>
      </c>
      <c r="H775" s="250" t="s">
        <v>938</v>
      </c>
      <c r="I775" s="265" t="s">
        <v>204</v>
      </c>
      <c r="J775" s="321" t="s">
        <v>686</v>
      </c>
      <c r="K775" s="63" t="s">
        <v>203</v>
      </c>
      <c r="L775" s="22" t="s">
        <v>334</v>
      </c>
      <c r="M775" s="105" t="s">
        <v>288</v>
      </c>
      <c r="N775" s="249" t="str">
        <f>IF(OR(M775="",M776="",M777="",M778=""),"",IF(OR(M775="大",M776="大",M777="大",M778="大",M775="不明",M776="不明",M777="不明",M778="不明"),"大",IF(OR(M775="中",M776="中",M777="中",M778="中"),"中",IF(OR(M775="小",M776="小",M777="小",M778="小"),"小","無"))))</f>
        <v>無</v>
      </c>
    </row>
    <row r="776" spans="1:14">
      <c r="A776" s="94"/>
      <c r="B776" s="95"/>
      <c r="C776" s="251"/>
      <c r="D776" s="266"/>
      <c r="E776" s="316"/>
      <c r="F776" s="251"/>
      <c r="G776" s="316"/>
      <c r="H776" s="251"/>
      <c r="I776" s="266"/>
      <c r="J776" s="322"/>
      <c r="K776" s="63" t="s">
        <v>99</v>
      </c>
      <c r="L776" s="21" t="s">
        <v>334</v>
      </c>
      <c r="M776" s="105" t="s">
        <v>288</v>
      </c>
      <c r="N776" s="249"/>
    </row>
    <row r="777" spans="1:14">
      <c r="A777" s="94"/>
      <c r="B777" s="95"/>
      <c r="C777" s="251"/>
      <c r="D777" s="266"/>
      <c r="E777" s="316"/>
      <c r="F777" s="251"/>
      <c r="G777" s="316"/>
      <c r="H777" s="251"/>
      <c r="I777" s="266"/>
      <c r="J777" s="322"/>
      <c r="K777" s="63" t="s">
        <v>111</v>
      </c>
      <c r="L777" s="21" t="s">
        <v>334</v>
      </c>
      <c r="M777" s="105" t="s">
        <v>288</v>
      </c>
      <c r="N777" s="249"/>
    </row>
    <row r="778" spans="1:14">
      <c r="A778" s="94"/>
      <c r="B778" s="95"/>
      <c r="C778" s="252"/>
      <c r="D778" s="267"/>
      <c r="E778" s="317"/>
      <c r="F778" s="252"/>
      <c r="G778" s="317"/>
      <c r="H778" s="252"/>
      <c r="I778" s="267"/>
      <c r="J778" s="324"/>
      <c r="K778" s="63" t="s">
        <v>101</v>
      </c>
      <c r="L778" s="21" t="s">
        <v>334</v>
      </c>
      <c r="M778" s="105" t="s">
        <v>288</v>
      </c>
      <c r="N778" s="249"/>
    </row>
    <row r="779" spans="1:14" ht="16.5" customHeight="1">
      <c r="A779" s="94"/>
      <c r="B779" s="95"/>
      <c r="C779" s="250" t="s">
        <v>943</v>
      </c>
      <c r="D779" s="265" t="s">
        <v>200</v>
      </c>
      <c r="E779" s="315" t="s">
        <v>164</v>
      </c>
      <c r="F779" s="250" t="s">
        <v>676</v>
      </c>
      <c r="G779" s="315" t="s">
        <v>201</v>
      </c>
      <c r="H779" s="250" t="s">
        <v>943</v>
      </c>
      <c r="I779" s="265" t="s">
        <v>202</v>
      </c>
      <c r="J779" s="321" t="s">
        <v>685</v>
      </c>
      <c r="K779" s="63" t="s">
        <v>203</v>
      </c>
      <c r="L779" s="22" t="s">
        <v>334</v>
      </c>
      <c r="M779" s="105" t="s">
        <v>288</v>
      </c>
      <c r="N779" s="249" t="str">
        <f>IF(OR(M779="",M780="",M781="",M782=""),"",IF(OR(M779="大",M780="大",M781="大",M782="大",M779="不明",M780="不明",M781="不明",M782="不明"),"大",IF(OR(M779="中",M780="中",M781="中",M782="中"),"中",IF(OR(M779="小",M780="小",M781="小",M782="小"),"小","無"))))</f>
        <v>無</v>
      </c>
    </row>
    <row r="780" spans="1:14">
      <c r="A780" s="94"/>
      <c r="B780" s="95"/>
      <c r="C780" s="251"/>
      <c r="D780" s="266"/>
      <c r="E780" s="316"/>
      <c r="F780" s="251"/>
      <c r="G780" s="316"/>
      <c r="H780" s="251"/>
      <c r="I780" s="266"/>
      <c r="J780" s="322"/>
      <c r="K780" s="63" t="s">
        <v>99</v>
      </c>
      <c r="L780" s="21" t="s">
        <v>334</v>
      </c>
      <c r="M780" s="105" t="s">
        <v>288</v>
      </c>
      <c r="N780" s="249"/>
    </row>
    <row r="781" spans="1:14">
      <c r="A781" s="94"/>
      <c r="B781" s="95"/>
      <c r="C781" s="251"/>
      <c r="D781" s="266"/>
      <c r="E781" s="316"/>
      <c r="F781" s="251"/>
      <c r="G781" s="316"/>
      <c r="H781" s="251"/>
      <c r="I781" s="266"/>
      <c r="J781" s="322"/>
      <c r="K781" s="63" t="s">
        <v>111</v>
      </c>
      <c r="L781" s="21" t="s">
        <v>334</v>
      </c>
      <c r="M781" s="105" t="s">
        <v>288</v>
      </c>
      <c r="N781" s="249"/>
    </row>
    <row r="782" spans="1:14">
      <c r="A782" s="94"/>
      <c r="B782" s="95"/>
      <c r="C782" s="252"/>
      <c r="D782" s="267"/>
      <c r="E782" s="317"/>
      <c r="F782" s="252"/>
      <c r="G782" s="317"/>
      <c r="H782" s="252"/>
      <c r="I782" s="267"/>
      <c r="J782" s="324"/>
      <c r="K782" s="63" t="s">
        <v>101</v>
      </c>
      <c r="L782" s="21" t="s">
        <v>334</v>
      </c>
      <c r="M782" s="105" t="s">
        <v>288</v>
      </c>
      <c r="N782" s="249"/>
    </row>
    <row r="783" spans="1:14" ht="16.5" customHeight="1">
      <c r="A783" s="94"/>
      <c r="B783" s="95"/>
      <c r="C783" s="250" t="s">
        <v>943</v>
      </c>
      <c r="D783" s="265" t="s">
        <v>200</v>
      </c>
      <c r="E783" s="315" t="s">
        <v>164</v>
      </c>
      <c r="F783" s="250" t="s">
        <v>676</v>
      </c>
      <c r="G783" s="315" t="s">
        <v>201</v>
      </c>
      <c r="H783" s="250" t="s">
        <v>943</v>
      </c>
      <c r="I783" s="265" t="s">
        <v>204</v>
      </c>
      <c r="J783" s="321" t="s">
        <v>686</v>
      </c>
      <c r="K783" s="63" t="s">
        <v>203</v>
      </c>
      <c r="L783" s="22" t="s">
        <v>334</v>
      </c>
      <c r="M783" s="105" t="s">
        <v>288</v>
      </c>
      <c r="N783" s="249" t="str">
        <f>IF(OR(M783="",M784="",M785="",M786=""),"",IF(OR(M783="大",M784="大",M785="大",M786="大",M783="不明",M784="不明",M785="不明",M786="不明"),"大",IF(OR(M783="中",M784="中",M785="中",M786="中"),"中",IF(OR(M783="小",M784="小",M785="小",M786="小"),"小","無"))))</f>
        <v>無</v>
      </c>
    </row>
    <row r="784" spans="1:14">
      <c r="A784" s="94"/>
      <c r="B784" s="95"/>
      <c r="C784" s="251"/>
      <c r="D784" s="266"/>
      <c r="E784" s="316"/>
      <c r="F784" s="251"/>
      <c r="G784" s="316"/>
      <c r="H784" s="251"/>
      <c r="I784" s="266"/>
      <c r="J784" s="322"/>
      <c r="K784" s="63" t="s">
        <v>99</v>
      </c>
      <c r="L784" s="21" t="s">
        <v>334</v>
      </c>
      <c r="M784" s="105" t="s">
        <v>288</v>
      </c>
      <c r="N784" s="249"/>
    </row>
    <row r="785" spans="1:14">
      <c r="A785" s="94"/>
      <c r="B785" s="95"/>
      <c r="C785" s="251"/>
      <c r="D785" s="266"/>
      <c r="E785" s="316"/>
      <c r="F785" s="251"/>
      <c r="G785" s="316"/>
      <c r="H785" s="251"/>
      <c r="I785" s="266"/>
      <c r="J785" s="322"/>
      <c r="K785" s="63" t="s">
        <v>111</v>
      </c>
      <c r="L785" s="21" t="s">
        <v>334</v>
      </c>
      <c r="M785" s="105" t="s">
        <v>288</v>
      </c>
      <c r="N785" s="249"/>
    </row>
    <row r="786" spans="1:14">
      <c r="A786" s="94"/>
      <c r="B786" s="95"/>
      <c r="C786" s="252"/>
      <c r="D786" s="267"/>
      <c r="E786" s="317"/>
      <c r="F786" s="252"/>
      <c r="G786" s="317"/>
      <c r="H786" s="252"/>
      <c r="I786" s="267"/>
      <c r="J786" s="324"/>
      <c r="K786" s="63" t="s">
        <v>101</v>
      </c>
      <c r="L786" s="21" t="s">
        <v>334</v>
      </c>
      <c r="M786" s="105" t="s">
        <v>288</v>
      </c>
      <c r="N786" s="249"/>
    </row>
    <row r="787" spans="1:14" ht="16.5" customHeight="1">
      <c r="A787" s="94"/>
      <c r="B787" s="95"/>
      <c r="C787" s="250" t="s">
        <v>940</v>
      </c>
      <c r="D787" s="265" t="s">
        <v>200</v>
      </c>
      <c r="E787" s="315" t="s">
        <v>164</v>
      </c>
      <c r="F787" s="250" t="s">
        <v>676</v>
      </c>
      <c r="G787" s="315" t="s">
        <v>201</v>
      </c>
      <c r="H787" s="250" t="s">
        <v>940</v>
      </c>
      <c r="I787" s="265" t="s">
        <v>204</v>
      </c>
      <c r="J787" s="321" t="s">
        <v>686</v>
      </c>
      <c r="K787" s="63" t="s">
        <v>203</v>
      </c>
      <c r="L787" s="22" t="s">
        <v>334</v>
      </c>
      <c r="M787" s="105" t="s">
        <v>288</v>
      </c>
      <c r="N787" s="249" t="str">
        <f>IF(OR(M787="",M788="",M789="",M790=""),"",IF(OR(M787="大",M788="大",M789="大",M790="大",M787="不明",M788="不明",M789="不明",M790="不明"),"大",IF(OR(M787="中",M788="中",M789="中",M790="中"),"中",IF(OR(M787="小",M788="小",M789="小",M790="小"),"小","無"))))</f>
        <v>無</v>
      </c>
    </row>
    <row r="788" spans="1:14">
      <c r="A788" s="94"/>
      <c r="B788" s="95"/>
      <c r="C788" s="251"/>
      <c r="D788" s="266"/>
      <c r="E788" s="316"/>
      <c r="F788" s="251"/>
      <c r="G788" s="316"/>
      <c r="H788" s="251"/>
      <c r="I788" s="266"/>
      <c r="J788" s="322"/>
      <c r="K788" s="63" t="s">
        <v>99</v>
      </c>
      <c r="L788" s="21" t="s">
        <v>334</v>
      </c>
      <c r="M788" s="105" t="s">
        <v>288</v>
      </c>
      <c r="N788" s="249"/>
    </row>
    <row r="789" spans="1:14">
      <c r="A789" s="94"/>
      <c r="B789" s="95"/>
      <c r="C789" s="251"/>
      <c r="D789" s="266"/>
      <c r="E789" s="316"/>
      <c r="F789" s="251"/>
      <c r="G789" s="316"/>
      <c r="H789" s="251"/>
      <c r="I789" s="266"/>
      <c r="J789" s="322"/>
      <c r="K789" s="63" t="s">
        <v>111</v>
      </c>
      <c r="L789" s="21" t="s">
        <v>334</v>
      </c>
      <c r="M789" s="105" t="s">
        <v>288</v>
      </c>
      <c r="N789" s="249"/>
    </row>
    <row r="790" spans="1:14">
      <c r="A790" s="94"/>
      <c r="B790" s="95"/>
      <c r="C790" s="252"/>
      <c r="D790" s="267"/>
      <c r="E790" s="317"/>
      <c r="F790" s="252"/>
      <c r="G790" s="317"/>
      <c r="H790" s="252"/>
      <c r="I790" s="267"/>
      <c r="J790" s="324"/>
      <c r="K790" s="63" t="s">
        <v>101</v>
      </c>
      <c r="L790" s="21" t="s">
        <v>334</v>
      </c>
      <c r="M790" s="105" t="s">
        <v>288</v>
      </c>
      <c r="N790" s="249"/>
    </row>
    <row r="791" spans="1:14" ht="16.5" customHeight="1">
      <c r="A791" s="94"/>
      <c r="B791" s="95"/>
      <c r="C791" s="250" t="s">
        <v>940</v>
      </c>
      <c r="D791" s="265" t="s">
        <v>200</v>
      </c>
      <c r="E791" s="315" t="s">
        <v>164</v>
      </c>
      <c r="F791" s="250" t="s">
        <v>676</v>
      </c>
      <c r="G791" s="315" t="s">
        <v>201</v>
      </c>
      <c r="H791" s="250" t="s">
        <v>556</v>
      </c>
      <c r="I791" s="265" t="s">
        <v>205</v>
      </c>
      <c r="J791" s="321" t="s">
        <v>686</v>
      </c>
      <c r="K791" s="63" t="s">
        <v>203</v>
      </c>
      <c r="L791" s="22" t="s">
        <v>334</v>
      </c>
      <c r="M791" s="105" t="s">
        <v>288</v>
      </c>
      <c r="N791" s="249" t="str">
        <f>IF(OR(M791="",M792="",M793="",M794=""),"",IF(OR(M791="大",M792="大",M793="大",M794="大",M791="不明",M792="不明",M793="不明",M794="不明"),"大",IF(OR(M791="中",M792="中",M793="中",M794="中"),"中",IF(OR(M791="小",M792="小",M793="小",M794="小"),"小","無"))))</f>
        <v>無</v>
      </c>
    </row>
    <row r="792" spans="1:14">
      <c r="A792" s="94"/>
      <c r="B792" s="95"/>
      <c r="C792" s="251"/>
      <c r="D792" s="266"/>
      <c r="E792" s="316"/>
      <c r="F792" s="251"/>
      <c r="G792" s="316"/>
      <c r="H792" s="251"/>
      <c r="I792" s="266"/>
      <c r="J792" s="322"/>
      <c r="K792" s="63" t="s">
        <v>99</v>
      </c>
      <c r="L792" s="21" t="s">
        <v>334</v>
      </c>
      <c r="M792" s="105" t="s">
        <v>288</v>
      </c>
      <c r="N792" s="249"/>
    </row>
    <row r="793" spans="1:14">
      <c r="A793" s="94"/>
      <c r="B793" s="95"/>
      <c r="C793" s="251"/>
      <c r="D793" s="266"/>
      <c r="E793" s="316"/>
      <c r="F793" s="251"/>
      <c r="G793" s="316"/>
      <c r="H793" s="251"/>
      <c r="I793" s="266"/>
      <c r="J793" s="322"/>
      <c r="K793" s="63" t="s">
        <v>111</v>
      </c>
      <c r="L793" s="21" t="s">
        <v>334</v>
      </c>
      <c r="M793" s="105" t="s">
        <v>288</v>
      </c>
      <c r="N793" s="249"/>
    </row>
    <row r="794" spans="1:14">
      <c r="A794" s="94"/>
      <c r="B794" s="95"/>
      <c r="C794" s="252"/>
      <c r="D794" s="267"/>
      <c r="E794" s="317"/>
      <c r="F794" s="252"/>
      <c r="G794" s="317"/>
      <c r="H794" s="252"/>
      <c r="I794" s="267"/>
      <c r="J794" s="324"/>
      <c r="K794" s="63" t="s">
        <v>101</v>
      </c>
      <c r="L794" s="21" t="s">
        <v>334</v>
      </c>
      <c r="M794" s="105" t="s">
        <v>288</v>
      </c>
      <c r="N794" s="249"/>
    </row>
    <row r="795" spans="1:14" ht="16.5" customHeight="1">
      <c r="A795" s="94"/>
      <c r="B795" s="95"/>
      <c r="C795" s="250" t="s">
        <v>938</v>
      </c>
      <c r="D795" s="265" t="s">
        <v>200</v>
      </c>
      <c r="E795" s="315" t="s">
        <v>164</v>
      </c>
      <c r="F795" s="250" t="s">
        <v>676</v>
      </c>
      <c r="G795" s="315" t="s">
        <v>201</v>
      </c>
      <c r="H795" s="250" t="s">
        <v>945</v>
      </c>
      <c r="I795" s="265" t="s">
        <v>204</v>
      </c>
      <c r="J795" s="321" t="s">
        <v>686</v>
      </c>
      <c r="K795" s="63" t="s">
        <v>203</v>
      </c>
      <c r="L795" s="22" t="s">
        <v>334</v>
      </c>
      <c r="M795" s="105" t="s">
        <v>288</v>
      </c>
      <c r="N795" s="249" t="str">
        <f>IF(OR(M795="",M796="",M797="",M798=""),"",IF(OR(M795="大",M796="大",M797="大",M798="大",M795="不明",M796="不明",M797="不明",M798="不明"),"大",IF(OR(M795="中",M796="中",M797="中",M798="中"),"中",IF(OR(M795="小",M796="小",M797="小",M798="小"),"小","無"))))</f>
        <v>無</v>
      </c>
    </row>
    <row r="796" spans="1:14">
      <c r="A796" s="94"/>
      <c r="B796" s="95"/>
      <c r="C796" s="251"/>
      <c r="D796" s="266"/>
      <c r="E796" s="316"/>
      <c r="F796" s="251"/>
      <c r="G796" s="316"/>
      <c r="H796" s="251"/>
      <c r="I796" s="266"/>
      <c r="J796" s="322"/>
      <c r="K796" s="63" t="s">
        <v>99</v>
      </c>
      <c r="L796" s="21" t="s">
        <v>334</v>
      </c>
      <c r="M796" s="105" t="s">
        <v>288</v>
      </c>
      <c r="N796" s="249"/>
    </row>
    <row r="797" spans="1:14">
      <c r="A797" s="94"/>
      <c r="B797" s="95"/>
      <c r="C797" s="251"/>
      <c r="D797" s="266"/>
      <c r="E797" s="316"/>
      <c r="F797" s="251"/>
      <c r="G797" s="316"/>
      <c r="H797" s="251"/>
      <c r="I797" s="266"/>
      <c r="J797" s="322"/>
      <c r="K797" s="63" t="s">
        <v>111</v>
      </c>
      <c r="L797" s="21" t="s">
        <v>334</v>
      </c>
      <c r="M797" s="105" t="s">
        <v>288</v>
      </c>
      <c r="N797" s="249"/>
    </row>
    <row r="798" spans="1:14">
      <c r="A798" s="94"/>
      <c r="B798" s="95"/>
      <c r="C798" s="252"/>
      <c r="D798" s="267"/>
      <c r="E798" s="317"/>
      <c r="F798" s="252"/>
      <c r="G798" s="317"/>
      <c r="H798" s="252"/>
      <c r="I798" s="267"/>
      <c r="J798" s="324"/>
      <c r="K798" s="63" t="s">
        <v>101</v>
      </c>
      <c r="L798" s="21" t="s">
        <v>334</v>
      </c>
      <c r="M798" s="105" t="s">
        <v>288</v>
      </c>
      <c r="N798" s="249"/>
    </row>
    <row r="799" spans="1:14" ht="16.5" customHeight="1">
      <c r="A799" s="94"/>
      <c r="B799" s="95"/>
      <c r="C799" s="250" t="s">
        <v>943</v>
      </c>
      <c r="D799" s="265" t="s">
        <v>200</v>
      </c>
      <c r="E799" s="315" t="s">
        <v>164</v>
      </c>
      <c r="F799" s="250" t="s">
        <v>676</v>
      </c>
      <c r="G799" s="315" t="s">
        <v>201</v>
      </c>
      <c r="H799" s="250" t="s">
        <v>945</v>
      </c>
      <c r="I799" s="265" t="s">
        <v>204</v>
      </c>
      <c r="J799" s="321" t="s">
        <v>686</v>
      </c>
      <c r="K799" s="63" t="s">
        <v>203</v>
      </c>
      <c r="L799" s="22" t="s">
        <v>334</v>
      </c>
      <c r="M799" s="105" t="s">
        <v>288</v>
      </c>
      <c r="N799" s="249" t="str">
        <f>IF(OR(M799="",M800="",M801="",M802=""),"",IF(OR(M799="大",M800="大",M801="大",M802="大",M799="不明",M800="不明",M801="不明",M802="不明"),"大",IF(OR(M799="中",M800="中",M801="中",M802="中"),"中",IF(OR(M799="小",M800="小",M801="小",M802="小"),"小","無"))))</f>
        <v>無</v>
      </c>
    </row>
    <row r="800" spans="1:14">
      <c r="A800" s="94"/>
      <c r="B800" s="95"/>
      <c r="C800" s="251"/>
      <c r="D800" s="266"/>
      <c r="E800" s="316"/>
      <c r="F800" s="251"/>
      <c r="G800" s="316"/>
      <c r="H800" s="251"/>
      <c r="I800" s="266"/>
      <c r="J800" s="322"/>
      <c r="K800" s="63" t="s">
        <v>99</v>
      </c>
      <c r="L800" s="21" t="s">
        <v>334</v>
      </c>
      <c r="M800" s="105" t="s">
        <v>288</v>
      </c>
      <c r="N800" s="249"/>
    </row>
    <row r="801" spans="1:14">
      <c r="A801" s="94"/>
      <c r="B801" s="95"/>
      <c r="C801" s="251"/>
      <c r="D801" s="266"/>
      <c r="E801" s="316"/>
      <c r="F801" s="251"/>
      <c r="G801" s="316"/>
      <c r="H801" s="251"/>
      <c r="I801" s="266"/>
      <c r="J801" s="322"/>
      <c r="K801" s="63" t="s">
        <v>111</v>
      </c>
      <c r="L801" s="21" t="s">
        <v>334</v>
      </c>
      <c r="M801" s="105" t="s">
        <v>288</v>
      </c>
      <c r="N801" s="249"/>
    </row>
    <row r="802" spans="1:14">
      <c r="A802" s="94"/>
      <c r="B802" s="95"/>
      <c r="C802" s="252"/>
      <c r="D802" s="267"/>
      <c r="E802" s="317"/>
      <c r="F802" s="252"/>
      <c r="G802" s="317"/>
      <c r="H802" s="252"/>
      <c r="I802" s="267"/>
      <c r="J802" s="324"/>
      <c r="K802" s="63" t="s">
        <v>101</v>
      </c>
      <c r="L802" s="21" t="s">
        <v>334</v>
      </c>
      <c r="M802" s="105" t="s">
        <v>288</v>
      </c>
      <c r="N802" s="249"/>
    </row>
    <row r="803" spans="1:14">
      <c r="A803" s="94"/>
      <c r="B803" s="95"/>
      <c r="C803" s="250"/>
      <c r="D803" s="265"/>
      <c r="E803" s="315"/>
      <c r="F803" s="250"/>
      <c r="G803" s="315"/>
      <c r="H803" s="250"/>
      <c r="I803" s="265"/>
      <c r="J803" s="321"/>
      <c r="K803" s="63" t="s">
        <v>203</v>
      </c>
      <c r="L803" s="22"/>
      <c r="M803" s="105"/>
      <c r="N803" s="249" t="str">
        <f>IF(OR(M803="",M804="",M805="",M806=""),"",IF(OR(M803="大",M804="大",M805="大",M806="大",M803="不明",M804="不明",M805="不明",M806="不明"),"大",IF(OR(M803="中",M804="中",M805="中",M806="中"),"中",IF(OR(M803="小",M804="小",M805="小",M806="小"),"小","無"))))</f>
        <v/>
      </c>
    </row>
    <row r="804" spans="1:14">
      <c r="A804" s="94"/>
      <c r="B804" s="95"/>
      <c r="C804" s="251"/>
      <c r="D804" s="266"/>
      <c r="E804" s="316"/>
      <c r="F804" s="251"/>
      <c r="G804" s="316"/>
      <c r="H804" s="251"/>
      <c r="I804" s="266"/>
      <c r="J804" s="322"/>
      <c r="K804" s="63" t="s">
        <v>99</v>
      </c>
      <c r="L804" s="21"/>
      <c r="M804" s="22"/>
      <c r="N804" s="325"/>
    </row>
    <row r="805" spans="1:14">
      <c r="A805" s="94"/>
      <c r="B805" s="95"/>
      <c r="C805" s="251"/>
      <c r="D805" s="266"/>
      <c r="E805" s="316"/>
      <c r="F805" s="251"/>
      <c r="G805" s="316"/>
      <c r="H805" s="251"/>
      <c r="I805" s="266"/>
      <c r="J805" s="322"/>
      <c r="K805" s="63" t="s">
        <v>111</v>
      </c>
      <c r="L805" s="21"/>
      <c r="M805" s="22"/>
      <c r="N805" s="325"/>
    </row>
    <row r="806" spans="1:14">
      <c r="A806" s="94"/>
      <c r="B806" s="95"/>
      <c r="C806" s="252"/>
      <c r="D806" s="267"/>
      <c r="E806" s="317"/>
      <c r="F806" s="252"/>
      <c r="G806" s="317"/>
      <c r="H806" s="252"/>
      <c r="I806" s="267"/>
      <c r="J806" s="324"/>
      <c r="K806" s="63" t="s">
        <v>101</v>
      </c>
      <c r="L806" s="21"/>
      <c r="M806" s="22"/>
      <c r="N806" s="325"/>
    </row>
    <row r="807" spans="1:14">
      <c r="A807" s="94"/>
      <c r="B807" s="95"/>
      <c r="M807" s="18"/>
    </row>
    <row r="808" spans="1:14" ht="31.5">
      <c r="A808" s="94"/>
      <c r="B808" s="95"/>
      <c r="C808" s="60" t="s">
        <v>84</v>
      </c>
      <c r="D808" s="60" t="s">
        <v>85</v>
      </c>
      <c r="E808" s="60" t="s">
        <v>121</v>
      </c>
      <c r="F808" s="60" t="s">
        <v>87</v>
      </c>
      <c r="G808" s="60" t="s">
        <v>122</v>
      </c>
      <c r="H808" s="60" t="s">
        <v>277</v>
      </c>
      <c r="I808" s="60" t="s">
        <v>90</v>
      </c>
      <c r="J808" s="60" t="s">
        <v>161</v>
      </c>
      <c r="K808" s="319" t="s">
        <v>92</v>
      </c>
      <c r="L808" s="323"/>
      <c r="M808" s="59" t="s">
        <v>93</v>
      </c>
      <c r="N808" s="60" t="s">
        <v>94</v>
      </c>
    </row>
    <row r="809" spans="1:14" ht="16.5" customHeight="1">
      <c r="A809" s="94"/>
      <c r="B809" s="95"/>
      <c r="C809" s="293" t="s">
        <v>938</v>
      </c>
      <c r="D809" s="265" t="s">
        <v>206</v>
      </c>
      <c r="E809" s="265" t="s">
        <v>164</v>
      </c>
      <c r="F809" s="250" t="s">
        <v>676</v>
      </c>
      <c r="G809" s="315" t="s">
        <v>206</v>
      </c>
      <c r="H809" s="265" t="s">
        <v>612</v>
      </c>
      <c r="I809" s="265" t="s">
        <v>208</v>
      </c>
      <c r="J809" s="321" t="s">
        <v>687</v>
      </c>
      <c r="K809" s="63" t="s">
        <v>209</v>
      </c>
      <c r="L809" s="22" t="s">
        <v>334</v>
      </c>
      <c r="M809" s="105" t="s">
        <v>288</v>
      </c>
      <c r="N809" s="249" t="str">
        <f>IF(OR(M809="",M810="",M811="",M812=""),"",IF(OR(M809="大",M810="大",M811="大",M812="大",M809="不明",M810="不明",M811="不明",M812="不明"),"大",IF(OR(M809="中",M810="中",M811="中",M812="中"),"中",IF(OR(M809="小",M810="小",M811="小",M812="小"),"小","無"))))</f>
        <v>大</v>
      </c>
    </row>
    <row r="810" spans="1:14" ht="31.5">
      <c r="A810" s="94"/>
      <c r="B810" s="95"/>
      <c r="C810" s="294"/>
      <c r="D810" s="266"/>
      <c r="E810" s="266"/>
      <c r="F810" s="251"/>
      <c r="G810" s="316"/>
      <c r="H810" s="266"/>
      <c r="I810" s="266"/>
      <c r="J810" s="322"/>
      <c r="K810" s="63" t="s">
        <v>99</v>
      </c>
      <c r="L810" s="21" t="s">
        <v>688</v>
      </c>
      <c r="M810" s="105" t="s">
        <v>291</v>
      </c>
      <c r="N810" s="249"/>
    </row>
    <row r="811" spans="1:14">
      <c r="A811" s="94"/>
      <c r="B811" s="95"/>
      <c r="C811" s="294"/>
      <c r="D811" s="266"/>
      <c r="E811" s="266"/>
      <c r="F811" s="251"/>
      <c r="G811" s="316"/>
      <c r="H811" s="266"/>
      <c r="I811" s="266"/>
      <c r="J811" s="322"/>
      <c r="K811" s="63" t="s">
        <v>111</v>
      </c>
      <c r="L811" s="21" t="s">
        <v>689</v>
      </c>
      <c r="M811" s="105" t="s">
        <v>339</v>
      </c>
      <c r="N811" s="249"/>
    </row>
    <row r="812" spans="1:14">
      <c r="A812" s="94"/>
      <c r="B812" s="95"/>
      <c r="C812" s="294"/>
      <c r="D812" s="266"/>
      <c r="E812" s="266"/>
      <c r="F812" s="251"/>
      <c r="G812" s="316"/>
      <c r="H812" s="266"/>
      <c r="I812" s="266"/>
      <c r="J812" s="322"/>
      <c r="K812" s="63" t="s">
        <v>210</v>
      </c>
      <c r="L812" s="21" t="s">
        <v>334</v>
      </c>
      <c r="M812" s="105" t="s">
        <v>288</v>
      </c>
      <c r="N812" s="249"/>
    </row>
    <row r="813" spans="1:14" ht="16.5" customHeight="1">
      <c r="A813" s="94"/>
      <c r="B813" s="95"/>
      <c r="C813" s="293" t="s">
        <v>938</v>
      </c>
      <c r="D813" s="265" t="s">
        <v>206</v>
      </c>
      <c r="E813" s="265" t="s">
        <v>164</v>
      </c>
      <c r="F813" s="250" t="s">
        <v>676</v>
      </c>
      <c r="G813" s="315" t="s">
        <v>206</v>
      </c>
      <c r="H813" s="250" t="s">
        <v>938</v>
      </c>
      <c r="I813" s="265" t="s">
        <v>211</v>
      </c>
      <c r="J813" s="321" t="s">
        <v>690</v>
      </c>
      <c r="K813" s="63" t="s">
        <v>209</v>
      </c>
      <c r="L813" s="22" t="s">
        <v>334</v>
      </c>
      <c r="M813" s="105" t="s">
        <v>288</v>
      </c>
      <c r="N813" s="249" t="str">
        <f>IF(OR(M813="",M814="",M815="",M816=""),"",IF(OR(M813="大",M814="大",M815="大",M816="大",M813="不明",M814="不明",M815="不明",M816="不明"),"大",IF(OR(M813="中",M814="中",M815="中",M816="中"),"中",IF(OR(M813="小",M814="小",M815="小",M816="小"),"小","無"))))</f>
        <v>大</v>
      </c>
    </row>
    <row r="814" spans="1:14">
      <c r="A814" s="94"/>
      <c r="B814" s="95"/>
      <c r="C814" s="294"/>
      <c r="D814" s="266"/>
      <c r="E814" s="266"/>
      <c r="F814" s="251"/>
      <c r="G814" s="316"/>
      <c r="H814" s="251"/>
      <c r="I814" s="266"/>
      <c r="J814" s="322"/>
      <c r="K814" s="63" t="s">
        <v>99</v>
      </c>
      <c r="L814" s="21" t="s">
        <v>691</v>
      </c>
      <c r="M814" s="105" t="s">
        <v>339</v>
      </c>
      <c r="N814" s="249"/>
    </row>
    <row r="815" spans="1:14">
      <c r="A815" s="94"/>
      <c r="B815" s="95"/>
      <c r="C815" s="294"/>
      <c r="D815" s="266"/>
      <c r="E815" s="266"/>
      <c r="F815" s="251"/>
      <c r="G815" s="316"/>
      <c r="H815" s="251"/>
      <c r="I815" s="266"/>
      <c r="J815" s="322"/>
      <c r="K815" s="63" t="s">
        <v>111</v>
      </c>
      <c r="L815" s="21" t="s">
        <v>692</v>
      </c>
      <c r="M815" s="105" t="s">
        <v>339</v>
      </c>
      <c r="N815" s="249"/>
    </row>
    <row r="816" spans="1:14">
      <c r="A816" s="94"/>
      <c r="B816" s="95"/>
      <c r="C816" s="294"/>
      <c r="D816" s="267"/>
      <c r="E816" s="267"/>
      <c r="F816" s="251"/>
      <c r="G816" s="317"/>
      <c r="H816" s="252"/>
      <c r="I816" s="267"/>
      <c r="J816" s="322"/>
      <c r="K816" s="63" t="s">
        <v>210</v>
      </c>
      <c r="L816" s="21" t="s">
        <v>334</v>
      </c>
      <c r="M816" s="105" t="s">
        <v>288</v>
      </c>
      <c r="N816" s="249"/>
    </row>
    <row r="817" spans="1:14" ht="16.5" customHeight="1">
      <c r="A817" s="94"/>
      <c r="B817" s="95"/>
      <c r="C817" s="290" t="s">
        <v>946</v>
      </c>
      <c r="D817" s="265" t="s">
        <v>206</v>
      </c>
      <c r="E817" s="265" t="s">
        <v>164</v>
      </c>
      <c r="F817" s="250" t="s">
        <v>676</v>
      </c>
      <c r="G817" s="315" t="s">
        <v>206</v>
      </c>
      <c r="H817" s="265" t="s">
        <v>615</v>
      </c>
      <c r="I817" s="265" t="s">
        <v>208</v>
      </c>
      <c r="J817" s="321" t="s">
        <v>687</v>
      </c>
      <c r="K817" s="63" t="s">
        <v>209</v>
      </c>
      <c r="L817" s="22" t="s">
        <v>334</v>
      </c>
      <c r="M817" s="105" t="s">
        <v>288</v>
      </c>
      <c r="N817" s="249" t="str">
        <f>IF(OR(M817="",M818="",M819="",M820=""),"",IF(OR(M817="大",M818="大",M819="大",M820="大",M817="不明",M818="不明",M819="不明",M820="不明"),"大",IF(OR(M817="中",M818="中",M819="中",M820="中"),"中",IF(OR(M817="小",M818="小",M819="小",M820="小"),"小","無"))))</f>
        <v>大</v>
      </c>
    </row>
    <row r="818" spans="1:14" ht="31.5">
      <c r="A818" s="94"/>
      <c r="B818" s="95"/>
      <c r="C818" s="291"/>
      <c r="D818" s="266"/>
      <c r="E818" s="266"/>
      <c r="F818" s="251"/>
      <c r="G818" s="316"/>
      <c r="H818" s="266"/>
      <c r="I818" s="266"/>
      <c r="J818" s="322"/>
      <c r="K818" s="63" t="s">
        <v>99</v>
      </c>
      <c r="L818" s="21" t="s">
        <v>688</v>
      </c>
      <c r="M818" s="105" t="s">
        <v>339</v>
      </c>
      <c r="N818" s="249"/>
    </row>
    <row r="819" spans="1:14">
      <c r="A819" s="94"/>
      <c r="B819" s="95"/>
      <c r="C819" s="291"/>
      <c r="D819" s="266"/>
      <c r="E819" s="266"/>
      <c r="F819" s="251"/>
      <c r="G819" s="316"/>
      <c r="H819" s="266"/>
      <c r="I819" s="266"/>
      <c r="J819" s="322"/>
      <c r="K819" s="63" t="s">
        <v>111</v>
      </c>
      <c r="L819" s="21" t="s">
        <v>689</v>
      </c>
      <c r="M819" s="105" t="s">
        <v>339</v>
      </c>
      <c r="N819" s="249"/>
    </row>
    <row r="820" spans="1:14">
      <c r="A820" s="94"/>
      <c r="B820" s="95"/>
      <c r="C820" s="292"/>
      <c r="D820" s="266"/>
      <c r="E820" s="267"/>
      <c r="F820" s="251"/>
      <c r="G820" s="317"/>
      <c r="H820" s="266"/>
      <c r="I820" s="266"/>
      <c r="J820" s="322"/>
      <c r="K820" s="63" t="s">
        <v>210</v>
      </c>
      <c r="L820" s="21" t="s">
        <v>334</v>
      </c>
      <c r="M820" s="105" t="s">
        <v>288</v>
      </c>
      <c r="N820" s="249"/>
    </row>
    <row r="821" spans="1:14" ht="16.5" customHeight="1">
      <c r="A821" s="94"/>
      <c r="B821" s="95"/>
      <c r="C821" s="290" t="s">
        <v>946</v>
      </c>
      <c r="D821" s="265" t="s">
        <v>206</v>
      </c>
      <c r="E821" s="265" t="s">
        <v>164</v>
      </c>
      <c r="F821" s="250" t="s">
        <v>676</v>
      </c>
      <c r="G821" s="315" t="s">
        <v>206</v>
      </c>
      <c r="H821" s="250" t="s">
        <v>938</v>
      </c>
      <c r="I821" s="265" t="s">
        <v>211</v>
      </c>
      <c r="J821" s="321" t="s">
        <v>690</v>
      </c>
      <c r="K821" s="63" t="s">
        <v>209</v>
      </c>
      <c r="L821" s="22" t="s">
        <v>334</v>
      </c>
      <c r="M821" s="105" t="s">
        <v>288</v>
      </c>
      <c r="N821" s="249" t="str">
        <f>IF(OR(M821="",M822="",M823="",M824=""),"",IF(OR(M821="大",M822="大",M823="大",M824="大",M821="不明",M822="不明",M823="不明",M824="不明"),"大",IF(OR(M821="中",M822="中",M823="中",M824="中"),"中",IF(OR(M821="小",M822="小",M823="小",M824="小"),"小","無"))))</f>
        <v>大</v>
      </c>
    </row>
    <row r="822" spans="1:14">
      <c r="A822" s="94"/>
      <c r="B822" s="95"/>
      <c r="C822" s="291"/>
      <c r="D822" s="266"/>
      <c r="E822" s="266"/>
      <c r="F822" s="251"/>
      <c r="G822" s="316"/>
      <c r="H822" s="251"/>
      <c r="I822" s="266"/>
      <c r="J822" s="322"/>
      <c r="K822" s="63" t="s">
        <v>99</v>
      </c>
      <c r="L822" s="21" t="s">
        <v>691</v>
      </c>
      <c r="M822" s="105" t="s">
        <v>339</v>
      </c>
      <c r="N822" s="249"/>
    </row>
    <row r="823" spans="1:14" ht="31.5" customHeight="1">
      <c r="A823" s="94"/>
      <c r="B823" s="95"/>
      <c r="C823" s="291"/>
      <c r="D823" s="266"/>
      <c r="E823" s="266"/>
      <c r="F823" s="251"/>
      <c r="G823" s="316"/>
      <c r="H823" s="251"/>
      <c r="I823" s="266"/>
      <c r="J823" s="322"/>
      <c r="K823" s="63" t="s">
        <v>111</v>
      </c>
      <c r="L823" s="21" t="s">
        <v>692</v>
      </c>
      <c r="M823" s="105" t="s">
        <v>339</v>
      </c>
      <c r="N823" s="249"/>
    </row>
    <row r="824" spans="1:14">
      <c r="A824" s="94"/>
      <c r="B824" s="95"/>
      <c r="C824" s="292"/>
      <c r="D824" s="266"/>
      <c r="E824" s="267"/>
      <c r="F824" s="251"/>
      <c r="G824" s="316"/>
      <c r="H824" s="252"/>
      <c r="I824" s="267"/>
      <c r="J824" s="322"/>
      <c r="K824" s="63" t="s">
        <v>210</v>
      </c>
      <c r="L824" s="21" t="s">
        <v>334</v>
      </c>
      <c r="M824" s="105" t="s">
        <v>288</v>
      </c>
      <c r="N824" s="249"/>
    </row>
    <row r="825" spans="1:14" ht="16.5" customHeight="1">
      <c r="A825" s="94"/>
      <c r="B825" s="95"/>
      <c r="C825" s="290" t="s">
        <v>940</v>
      </c>
      <c r="D825" s="265" t="s">
        <v>206</v>
      </c>
      <c r="E825" s="265" t="s">
        <v>164</v>
      </c>
      <c r="F825" s="250" t="s">
        <v>676</v>
      </c>
      <c r="G825" s="315" t="s">
        <v>206</v>
      </c>
      <c r="H825" s="265" t="s">
        <v>612</v>
      </c>
      <c r="I825" s="265" t="s">
        <v>212</v>
      </c>
      <c r="J825" s="321" t="s">
        <v>693</v>
      </c>
      <c r="K825" s="63" t="s">
        <v>209</v>
      </c>
      <c r="L825" s="22" t="s">
        <v>334</v>
      </c>
      <c r="M825" s="105" t="s">
        <v>288</v>
      </c>
      <c r="N825" s="249" t="str">
        <f>IF(OR(M825="",M826="",M827="",M828=""),"",IF(OR(M825="大",M826="大",M827="大",M828="大",M825="不明",M826="不明",M827="不明",M828="不明"),"大",IF(OR(M825="中",M826="中",M827="中",M828="中"),"中",IF(OR(M825="小",M826="小",M827="小",M828="小"),"小","無"))))</f>
        <v>小</v>
      </c>
    </row>
    <row r="826" spans="1:14">
      <c r="A826" s="94"/>
      <c r="B826" s="95"/>
      <c r="C826" s="291"/>
      <c r="D826" s="266"/>
      <c r="E826" s="266"/>
      <c r="F826" s="251"/>
      <c r="G826" s="316"/>
      <c r="H826" s="266"/>
      <c r="I826" s="266"/>
      <c r="J826" s="322"/>
      <c r="K826" s="63" t="s">
        <v>99</v>
      </c>
      <c r="L826" s="21" t="s">
        <v>334</v>
      </c>
      <c r="M826" s="105" t="s">
        <v>288</v>
      </c>
      <c r="N826" s="249"/>
    </row>
    <row r="827" spans="1:14">
      <c r="A827" s="94"/>
      <c r="B827" s="95"/>
      <c r="C827" s="291"/>
      <c r="D827" s="266"/>
      <c r="E827" s="266"/>
      <c r="F827" s="251"/>
      <c r="G827" s="316"/>
      <c r="H827" s="266"/>
      <c r="I827" s="266"/>
      <c r="J827" s="322"/>
      <c r="K827" s="63" t="s">
        <v>111</v>
      </c>
      <c r="L827" s="21" t="s">
        <v>559</v>
      </c>
      <c r="M827" s="105" t="s">
        <v>314</v>
      </c>
      <c r="N827" s="249"/>
    </row>
    <row r="828" spans="1:14">
      <c r="A828" s="94"/>
      <c r="B828" s="95"/>
      <c r="C828" s="292"/>
      <c r="D828" s="267"/>
      <c r="E828" s="267"/>
      <c r="F828" s="251"/>
      <c r="G828" s="317"/>
      <c r="H828" s="267"/>
      <c r="I828" s="267"/>
      <c r="J828" s="322"/>
      <c r="K828" s="63" t="s">
        <v>210</v>
      </c>
      <c r="L828" s="21" t="s">
        <v>334</v>
      </c>
      <c r="M828" s="105" t="s">
        <v>288</v>
      </c>
      <c r="N828" s="249"/>
    </row>
    <row r="829" spans="1:14" ht="16.5" customHeight="1">
      <c r="A829" s="94"/>
      <c r="B829" s="95"/>
      <c r="C829" s="290" t="s">
        <v>940</v>
      </c>
      <c r="D829" s="265" t="s">
        <v>206</v>
      </c>
      <c r="E829" s="265" t="s">
        <v>164</v>
      </c>
      <c r="F829" s="250" t="s">
        <v>676</v>
      </c>
      <c r="G829" s="315" t="s">
        <v>206</v>
      </c>
      <c r="H829" s="250" t="s">
        <v>938</v>
      </c>
      <c r="I829" s="265" t="s">
        <v>211</v>
      </c>
      <c r="J829" s="321" t="s">
        <v>690</v>
      </c>
      <c r="K829" s="63" t="s">
        <v>209</v>
      </c>
      <c r="L829" s="22" t="s">
        <v>334</v>
      </c>
      <c r="M829" s="105" t="s">
        <v>288</v>
      </c>
      <c r="N829" s="249" t="str">
        <f>IF(OR(M829="",M830="",M831="",M832=""),"",IF(OR(M829="大",M830="大",M831="大",M832="大",M829="不明",M830="不明",M831="不明",M832="不明"),"大",IF(OR(M829="中",M830="中",M831="中",M832="中"),"中",IF(OR(M829="小",M830="小",M831="小",M832="小"),"小","無"))))</f>
        <v>大</v>
      </c>
    </row>
    <row r="830" spans="1:14">
      <c r="A830" s="94"/>
      <c r="B830" s="95"/>
      <c r="C830" s="291"/>
      <c r="D830" s="266"/>
      <c r="E830" s="266"/>
      <c r="F830" s="251"/>
      <c r="G830" s="316"/>
      <c r="H830" s="251"/>
      <c r="I830" s="266"/>
      <c r="J830" s="322"/>
      <c r="K830" s="63" t="s">
        <v>99</v>
      </c>
      <c r="L830" s="21" t="s">
        <v>691</v>
      </c>
      <c r="M830" s="105" t="s">
        <v>339</v>
      </c>
      <c r="N830" s="249"/>
    </row>
    <row r="831" spans="1:14" ht="31.5" customHeight="1">
      <c r="A831" s="94"/>
      <c r="B831" s="95"/>
      <c r="C831" s="291"/>
      <c r="D831" s="266"/>
      <c r="E831" s="266"/>
      <c r="F831" s="251"/>
      <c r="G831" s="316"/>
      <c r="H831" s="251"/>
      <c r="I831" s="266"/>
      <c r="J831" s="322"/>
      <c r="K831" s="63" t="s">
        <v>111</v>
      </c>
      <c r="L831" s="21" t="s">
        <v>692</v>
      </c>
      <c r="M831" s="105" t="s">
        <v>339</v>
      </c>
      <c r="N831" s="249"/>
    </row>
    <row r="832" spans="1:14">
      <c r="A832" s="94"/>
      <c r="B832" s="95"/>
      <c r="C832" s="292"/>
      <c r="D832" s="267"/>
      <c r="E832" s="267"/>
      <c r="F832" s="251"/>
      <c r="G832" s="317"/>
      <c r="H832" s="252"/>
      <c r="I832" s="267"/>
      <c r="J832" s="322"/>
      <c r="K832" s="63" t="s">
        <v>210</v>
      </c>
      <c r="L832" s="21" t="s">
        <v>334</v>
      </c>
      <c r="M832" s="105" t="s">
        <v>288</v>
      </c>
      <c r="N832" s="249"/>
    </row>
    <row r="833" spans="1:14" ht="16.5" customHeight="1">
      <c r="A833" s="94"/>
      <c r="B833" s="95"/>
      <c r="C833" s="293" t="s">
        <v>938</v>
      </c>
      <c r="D833" s="265" t="s">
        <v>206</v>
      </c>
      <c r="E833" s="265" t="s">
        <v>164</v>
      </c>
      <c r="F833" s="250" t="s">
        <v>676</v>
      </c>
      <c r="G833" s="315" t="s">
        <v>206</v>
      </c>
      <c r="H833" s="250" t="s">
        <v>940</v>
      </c>
      <c r="I833" s="265" t="s">
        <v>212</v>
      </c>
      <c r="J833" s="321" t="s">
        <v>693</v>
      </c>
      <c r="K833" s="63" t="s">
        <v>209</v>
      </c>
      <c r="L833" s="22" t="s">
        <v>334</v>
      </c>
      <c r="M833" s="105" t="s">
        <v>288</v>
      </c>
      <c r="N833" s="249" t="str">
        <f>IF(OR(M833="",M834="",M835="",M836=""),"",IF(OR(M833="大",M834="大",M835="大",M836="大",M833="不明",M834="不明",M835="不明",M836="不明"),"大",IF(OR(M833="中",M834="中",M835="中",M836="中"),"中",IF(OR(M833="小",M834="小",M835="小",M836="小"),"小","無"))))</f>
        <v>小</v>
      </c>
    </row>
    <row r="834" spans="1:14" ht="47.25" customHeight="1">
      <c r="A834" s="94"/>
      <c r="B834" s="95"/>
      <c r="C834" s="294"/>
      <c r="D834" s="266"/>
      <c r="E834" s="266"/>
      <c r="F834" s="251"/>
      <c r="G834" s="316"/>
      <c r="H834" s="251"/>
      <c r="I834" s="266"/>
      <c r="J834" s="322"/>
      <c r="K834" s="63" t="s">
        <v>99</v>
      </c>
      <c r="L834" s="21" t="s">
        <v>334</v>
      </c>
      <c r="M834" s="105" t="s">
        <v>288</v>
      </c>
      <c r="N834" s="249"/>
    </row>
    <row r="835" spans="1:14">
      <c r="A835" s="94"/>
      <c r="B835" s="95"/>
      <c r="C835" s="294"/>
      <c r="D835" s="266"/>
      <c r="E835" s="266"/>
      <c r="F835" s="251"/>
      <c r="G835" s="316"/>
      <c r="H835" s="251"/>
      <c r="I835" s="266"/>
      <c r="J835" s="322"/>
      <c r="K835" s="63" t="s">
        <v>111</v>
      </c>
      <c r="L835" s="21" t="s">
        <v>559</v>
      </c>
      <c r="M835" s="105" t="s">
        <v>314</v>
      </c>
      <c r="N835" s="249"/>
    </row>
    <row r="836" spans="1:14">
      <c r="A836" s="94"/>
      <c r="B836" s="95"/>
      <c r="C836" s="294"/>
      <c r="D836" s="267"/>
      <c r="E836" s="267"/>
      <c r="F836" s="251"/>
      <c r="G836" s="317"/>
      <c r="H836" s="252"/>
      <c r="I836" s="267"/>
      <c r="J836" s="322"/>
      <c r="K836" s="63" t="s">
        <v>210</v>
      </c>
      <c r="L836" s="21" t="s">
        <v>334</v>
      </c>
      <c r="M836" s="105" t="s">
        <v>288</v>
      </c>
      <c r="N836" s="249"/>
    </row>
    <row r="837" spans="1:14" ht="16.5" customHeight="1">
      <c r="A837" s="94"/>
      <c r="B837" s="95"/>
      <c r="C837" s="293" t="s">
        <v>938</v>
      </c>
      <c r="D837" s="265" t="s">
        <v>206</v>
      </c>
      <c r="E837" s="265" t="s">
        <v>164</v>
      </c>
      <c r="F837" s="250" t="s">
        <v>676</v>
      </c>
      <c r="G837" s="315" t="s">
        <v>206</v>
      </c>
      <c r="H837" s="250" t="s">
        <v>939</v>
      </c>
      <c r="I837" s="265" t="s">
        <v>212</v>
      </c>
      <c r="J837" s="321" t="s">
        <v>693</v>
      </c>
      <c r="K837" s="63" t="s">
        <v>209</v>
      </c>
      <c r="L837" s="22" t="s">
        <v>334</v>
      </c>
      <c r="M837" s="105" t="s">
        <v>288</v>
      </c>
      <c r="N837" s="249" t="str">
        <f>IF(OR(M837="",M838="",M839="",M840=""),"",IF(OR(M837="大",M838="大",M839="大",M840="大",M837="不明",M838="不明",M839="不明",M840="不明"),"大",IF(OR(M837="中",M838="中",M839="中",M840="中"),"中",IF(OR(M837="小",M838="小",M839="小",M840="小"),"小","無"))))</f>
        <v>小</v>
      </c>
    </row>
    <row r="838" spans="1:14" ht="47.25" customHeight="1">
      <c r="A838" s="94"/>
      <c r="B838" s="95"/>
      <c r="C838" s="294"/>
      <c r="D838" s="266"/>
      <c r="E838" s="266"/>
      <c r="F838" s="251"/>
      <c r="G838" s="316"/>
      <c r="H838" s="251"/>
      <c r="I838" s="266"/>
      <c r="J838" s="322"/>
      <c r="K838" s="63" t="s">
        <v>99</v>
      </c>
      <c r="L838" s="21" t="s">
        <v>334</v>
      </c>
      <c r="M838" s="105" t="s">
        <v>288</v>
      </c>
      <c r="N838" s="249"/>
    </row>
    <row r="839" spans="1:14">
      <c r="A839" s="94"/>
      <c r="B839" s="95"/>
      <c r="C839" s="294"/>
      <c r="D839" s="266"/>
      <c r="E839" s="266"/>
      <c r="F839" s="251"/>
      <c r="G839" s="316"/>
      <c r="H839" s="251"/>
      <c r="I839" s="266"/>
      <c r="J839" s="322"/>
      <c r="K839" s="63" t="s">
        <v>111</v>
      </c>
      <c r="L839" s="21" t="s">
        <v>559</v>
      </c>
      <c r="M839" s="105" t="s">
        <v>314</v>
      </c>
      <c r="N839" s="249"/>
    </row>
    <row r="840" spans="1:14">
      <c r="A840" s="94"/>
      <c r="B840" s="95"/>
      <c r="C840" s="295"/>
      <c r="D840" s="267"/>
      <c r="E840" s="267"/>
      <c r="F840" s="252"/>
      <c r="G840" s="317"/>
      <c r="H840" s="252"/>
      <c r="I840" s="267"/>
      <c r="J840" s="324"/>
      <c r="K840" s="63" t="s">
        <v>210</v>
      </c>
      <c r="L840" s="21" t="s">
        <v>334</v>
      </c>
      <c r="M840" s="105" t="s">
        <v>288</v>
      </c>
      <c r="N840" s="249"/>
    </row>
    <row r="841" spans="1:14">
      <c r="A841" s="94"/>
    </row>
    <row r="842" spans="1:14">
      <c r="A842" s="94"/>
      <c r="M842" s="107" t="s">
        <v>102</v>
      </c>
      <c r="N842" s="106" t="str">
        <f>IF(COUNTIF(N771:N841, "大") &gt; 0, "大", IF(COUNTIF(N771:N841, "中") &gt; 0, "中", IF(COUNTIF(N771:N841, "小") &gt; 0, "小", IF(COUNTIF(N771:N841, "無") &gt; 0, "無", ""))))</f>
        <v>大</v>
      </c>
    </row>
    <row r="843" spans="1:14">
      <c r="A843" s="94"/>
      <c r="B843" s="42"/>
      <c r="C843" s="54" t="s">
        <v>619</v>
      </c>
    </row>
    <row r="844" spans="1:14">
      <c r="A844" s="94"/>
      <c r="B844" s="54"/>
    </row>
    <row r="845" spans="1:14" ht="31.5">
      <c r="A845" s="94"/>
      <c r="B845" s="95"/>
      <c r="C845" s="60" t="s">
        <v>84</v>
      </c>
      <c r="D845" s="60" t="s">
        <v>85</v>
      </c>
      <c r="E845" s="60" t="s">
        <v>121</v>
      </c>
      <c r="F845" s="60" t="s">
        <v>87</v>
      </c>
      <c r="G845" s="60" t="s">
        <v>122</v>
      </c>
      <c r="H845" s="60" t="s">
        <v>277</v>
      </c>
      <c r="I845" s="60" t="s">
        <v>90</v>
      </c>
      <c r="J845" s="61" t="s">
        <v>161</v>
      </c>
      <c r="K845" s="319" t="s">
        <v>92</v>
      </c>
      <c r="L845" s="320"/>
      <c r="M845" s="59" t="s">
        <v>93</v>
      </c>
      <c r="N845" s="60" t="s">
        <v>94</v>
      </c>
    </row>
    <row r="846" spans="1:14" ht="16.5" customHeight="1">
      <c r="A846" s="94"/>
      <c r="B846" s="95"/>
      <c r="C846" s="293" t="s">
        <v>947</v>
      </c>
      <c r="D846" s="265" t="s">
        <v>215</v>
      </c>
      <c r="E846" s="315" t="s">
        <v>164</v>
      </c>
      <c r="F846" s="250" t="s">
        <v>676</v>
      </c>
      <c r="G846" s="265" t="s">
        <v>215</v>
      </c>
      <c r="H846" s="250" t="s">
        <v>938</v>
      </c>
      <c r="I846" s="265" t="s">
        <v>216</v>
      </c>
      <c r="J846" s="376"/>
      <c r="K846" s="21" t="s">
        <v>217</v>
      </c>
      <c r="L846" s="22" t="s">
        <v>334</v>
      </c>
      <c r="M846" s="105" t="s">
        <v>288</v>
      </c>
      <c r="N846" s="308" t="str">
        <f>IF(OR(M846="",M847="",M848="",M849=""),"",IF(OR(M846="大",M847="大",M848="大",M849="大",M846="不明",M847="不明",M848="不明",M849="不明"),"大",IF(OR(M846="中",M847="中",M848="中",M849="中"),"中",IF(OR(M846="小",M847="小",M848="小",M849="小"),"小","無"))))</f>
        <v>小</v>
      </c>
    </row>
    <row r="847" spans="1:14">
      <c r="A847" s="94"/>
      <c r="B847" s="95"/>
      <c r="C847" s="294"/>
      <c r="D847" s="266"/>
      <c r="E847" s="316"/>
      <c r="F847" s="251"/>
      <c r="G847" s="266"/>
      <c r="H847" s="251"/>
      <c r="I847" s="266"/>
      <c r="J847" s="377"/>
      <c r="K847" s="21" t="s">
        <v>99</v>
      </c>
      <c r="L847" s="21" t="s">
        <v>694</v>
      </c>
      <c r="M847" s="105" t="s">
        <v>314</v>
      </c>
      <c r="N847" s="309"/>
    </row>
    <row r="848" spans="1:14" ht="16.5" customHeight="1">
      <c r="A848" s="94"/>
      <c r="B848" s="95"/>
      <c r="C848" s="294"/>
      <c r="D848" s="266"/>
      <c r="E848" s="316"/>
      <c r="F848" s="251"/>
      <c r="G848" s="266"/>
      <c r="H848" s="251"/>
      <c r="I848" s="266"/>
      <c r="J848" s="377"/>
      <c r="K848" s="21" t="s">
        <v>191</v>
      </c>
      <c r="L848" s="21" t="s">
        <v>334</v>
      </c>
      <c r="M848" s="105" t="s">
        <v>288</v>
      </c>
      <c r="N848" s="309"/>
    </row>
    <row r="849" spans="1:14" ht="16.5" customHeight="1">
      <c r="A849" s="94"/>
      <c r="B849" s="95"/>
      <c r="C849" s="294"/>
      <c r="D849" s="266"/>
      <c r="E849" s="316"/>
      <c r="F849" s="252"/>
      <c r="G849" s="266"/>
      <c r="H849" s="251"/>
      <c r="I849" s="266"/>
      <c r="J849" s="378"/>
      <c r="K849" s="21" t="s">
        <v>210</v>
      </c>
      <c r="L849" s="21" t="s">
        <v>334</v>
      </c>
      <c r="M849" s="105" t="s">
        <v>288</v>
      </c>
      <c r="N849" s="310"/>
    </row>
    <row r="850" spans="1:14" ht="16.5" customHeight="1">
      <c r="A850" s="94"/>
      <c r="B850" s="95"/>
      <c r="C850" s="290" t="s">
        <v>948</v>
      </c>
      <c r="D850" s="265" t="s">
        <v>215</v>
      </c>
      <c r="E850" s="315" t="s">
        <v>164</v>
      </c>
      <c r="F850" s="250" t="s">
        <v>676</v>
      </c>
      <c r="G850" s="265" t="s">
        <v>215</v>
      </c>
      <c r="H850" s="250" t="s">
        <v>943</v>
      </c>
      <c r="I850" s="265" t="s">
        <v>216</v>
      </c>
      <c r="J850" s="376"/>
      <c r="K850" s="21" t="s">
        <v>217</v>
      </c>
      <c r="L850" s="22" t="s">
        <v>334</v>
      </c>
      <c r="M850" s="105" t="s">
        <v>288</v>
      </c>
      <c r="N850" s="308" t="str">
        <f>IF(OR(M850="",M851="",M852="",M853=""),"",IF(OR(M850="大",M851="大",M852="大",M853="大",M850="不明",M851="不明",M852="不明",M853="不明"),"大",IF(OR(M850="中",M851="中",M852="中",M853="中"),"中",IF(OR(M850="小",M851="小",M852="小",M853="小"),"小","無"))))</f>
        <v>小</v>
      </c>
    </row>
    <row r="851" spans="1:14">
      <c r="A851" s="94"/>
      <c r="B851" s="95"/>
      <c r="C851" s="291"/>
      <c r="D851" s="266"/>
      <c r="E851" s="316"/>
      <c r="F851" s="251"/>
      <c r="G851" s="266"/>
      <c r="H851" s="251"/>
      <c r="I851" s="266"/>
      <c r="J851" s="377"/>
      <c r="K851" s="21" t="s">
        <v>99</v>
      </c>
      <c r="L851" s="21" t="s">
        <v>694</v>
      </c>
      <c r="M851" s="105" t="s">
        <v>314</v>
      </c>
      <c r="N851" s="309"/>
    </row>
    <row r="852" spans="1:14" ht="16.5" customHeight="1">
      <c r="A852" s="94"/>
      <c r="B852" s="95"/>
      <c r="C852" s="291"/>
      <c r="D852" s="266"/>
      <c r="E852" s="316"/>
      <c r="F852" s="251"/>
      <c r="G852" s="266"/>
      <c r="H852" s="251"/>
      <c r="I852" s="266"/>
      <c r="J852" s="377"/>
      <c r="K852" s="21" t="s">
        <v>191</v>
      </c>
      <c r="L852" s="21" t="s">
        <v>334</v>
      </c>
      <c r="M852" s="105" t="s">
        <v>288</v>
      </c>
      <c r="N852" s="309"/>
    </row>
    <row r="853" spans="1:14" ht="16.5" customHeight="1">
      <c r="A853" s="94"/>
      <c r="B853" s="95"/>
      <c r="C853" s="291"/>
      <c r="D853" s="266"/>
      <c r="E853" s="316"/>
      <c r="F853" s="252"/>
      <c r="G853" s="266"/>
      <c r="H853" s="251"/>
      <c r="I853" s="266"/>
      <c r="J853" s="378"/>
      <c r="K853" s="21" t="s">
        <v>210</v>
      </c>
      <c r="L853" s="21" t="s">
        <v>334</v>
      </c>
      <c r="M853" s="105" t="s">
        <v>288</v>
      </c>
      <c r="N853" s="310"/>
    </row>
    <row r="854" spans="1:14" ht="16.5" customHeight="1">
      <c r="A854" s="94"/>
      <c r="B854" s="95"/>
      <c r="C854" s="293" t="s">
        <v>947</v>
      </c>
      <c r="D854" s="265" t="s">
        <v>215</v>
      </c>
      <c r="E854" s="315" t="s">
        <v>164</v>
      </c>
      <c r="F854" s="250" t="s">
        <v>676</v>
      </c>
      <c r="G854" s="265" t="s">
        <v>215</v>
      </c>
      <c r="H854" s="250" t="s">
        <v>949</v>
      </c>
      <c r="I854" s="265" t="s">
        <v>216</v>
      </c>
      <c r="J854" s="381"/>
      <c r="K854" s="21" t="s">
        <v>217</v>
      </c>
      <c r="L854" s="22" t="s">
        <v>334</v>
      </c>
      <c r="M854" s="105" t="s">
        <v>288</v>
      </c>
      <c r="N854" s="308" t="str">
        <f>IF(OR(M854="",M855="",M856="",M857=""),"",IF(OR(M854="大",M855="大",M856="大",M857="大",M854="不明",M855="不明",M856="不明",M857="不明"),"大",IF(OR(M854="中",M855="中",M856="中",M857="中"),"中",IF(OR(M854="小",M855="小",M856="小",M857="小"),"小","無"))))</f>
        <v>中</v>
      </c>
    </row>
    <row r="855" spans="1:14" ht="31.5">
      <c r="A855" s="94"/>
      <c r="B855" s="95"/>
      <c r="C855" s="294"/>
      <c r="D855" s="266"/>
      <c r="E855" s="316"/>
      <c r="F855" s="251"/>
      <c r="G855" s="266"/>
      <c r="H855" s="251"/>
      <c r="I855" s="266"/>
      <c r="J855" s="377"/>
      <c r="K855" s="21" t="s">
        <v>99</v>
      </c>
      <c r="L855" s="21" t="s">
        <v>695</v>
      </c>
      <c r="M855" s="105" t="s">
        <v>291</v>
      </c>
      <c r="N855" s="309"/>
    </row>
    <row r="856" spans="1:14" ht="16.5" customHeight="1">
      <c r="A856" s="94"/>
      <c r="B856" s="95"/>
      <c r="C856" s="294"/>
      <c r="D856" s="266"/>
      <c r="E856" s="316"/>
      <c r="F856" s="251"/>
      <c r="G856" s="266"/>
      <c r="H856" s="251"/>
      <c r="I856" s="266"/>
      <c r="J856" s="377"/>
      <c r="K856" s="21" t="s">
        <v>191</v>
      </c>
      <c r="L856" s="21" t="s">
        <v>334</v>
      </c>
      <c r="M856" s="105" t="s">
        <v>288</v>
      </c>
      <c r="N856" s="309"/>
    </row>
    <row r="857" spans="1:14" ht="16.5" customHeight="1">
      <c r="A857" s="94"/>
      <c r="B857" s="95"/>
      <c r="C857" s="294"/>
      <c r="D857" s="266"/>
      <c r="E857" s="316"/>
      <c r="F857" s="252"/>
      <c r="G857" s="266"/>
      <c r="H857" s="251"/>
      <c r="I857" s="266"/>
      <c r="J857" s="378"/>
      <c r="K857" s="21" t="s">
        <v>210</v>
      </c>
      <c r="L857" s="21" t="s">
        <v>334</v>
      </c>
      <c r="M857" s="105" t="s">
        <v>288</v>
      </c>
      <c r="N857" s="310"/>
    </row>
    <row r="858" spans="1:14" ht="16.5" customHeight="1">
      <c r="A858" s="94"/>
      <c r="B858" s="95"/>
      <c r="C858" s="290" t="s">
        <v>948</v>
      </c>
      <c r="D858" s="265" t="s">
        <v>215</v>
      </c>
      <c r="E858" s="315" t="s">
        <v>164</v>
      </c>
      <c r="F858" s="250" t="s">
        <v>676</v>
      </c>
      <c r="G858" s="265" t="s">
        <v>215</v>
      </c>
      <c r="H858" s="250" t="s">
        <v>949</v>
      </c>
      <c r="I858" s="265" t="s">
        <v>216</v>
      </c>
      <c r="J858" s="376"/>
      <c r="K858" s="21" t="s">
        <v>217</v>
      </c>
      <c r="L858" s="22" t="s">
        <v>334</v>
      </c>
      <c r="M858" s="105" t="s">
        <v>288</v>
      </c>
      <c r="N858" s="308" t="str">
        <f>IF(OR(M858="",M859="",M860="",M861=""),"",IF(OR(M858="大",M859="大",M860="大",M861="大",M858="不明",M859="不明",M860="不明",M861="不明"),"大",IF(OR(M858="中",M859="中",M860="中",M861="中"),"中",IF(OR(M858="小",M859="小",M860="小",M861="小"),"小","無"))))</f>
        <v>中</v>
      </c>
    </row>
    <row r="859" spans="1:14" ht="31.5">
      <c r="A859" s="94"/>
      <c r="B859" s="95"/>
      <c r="C859" s="291"/>
      <c r="D859" s="266"/>
      <c r="E859" s="316"/>
      <c r="F859" s="251"/>
      <c r="G859" s="266"/>
      <c r="H859" s="251"/>
      <c r="I859" s="266"/>
      <c r="J859" s="377"/>
      <c r="K859" s="21" t="s">
        <v>99</v>
      </c>
      <c r="L859" s="21" t="s">
        <v>695</v>
      </c>
      <c r="M859" s="105" t="s">
        <v>291</v>
      </c>
      <c r="N859" s="309"/>
    </row>
    <row r="860" spans="1:14" ht="16.5" customHeight="1">
      <c r="A860" s="94"/>
      <c r="B860" s="95"/>
      <c r="C860" s="291"/>
      <c r="D860" s="266"/>
      <c r="E860" s="316"/>
      <c r="F860" s="251"/>
      <c r="G860" s="266"/>
      <c r="H860" s="251"/>
      <c r="I860" s="266"/>
      <c r="J860" s="377"/>
      <c r="K860" s="21" t="s">
        <v>191</v>
      </c>
      <c r="L860" s="21" t="s">
        <v>334</v>
      </c>
      <c r="M860" s="105" t="s">
        <v>288</v>
      </c>
      <c r="N860" s="309"/>
    </row>
    <row r="861" spans="1:14" ht="16.5" customHeight="1">
      <c r="A861" s="94"/>
      <c r="B861" s="95"/>
      <c r="C861" s="291"/>
      <c r="D861" s="266"/>
      <c r="E861" s="316"/>
      <c r="F861" s="252"/>
      <c r="G861" s="266"/>
      <c r="H861" s="251"/>
      <c r="I861" s="266"/>
      <c r="J861" s="378"/>
      <c r="K861" s="21" t="s">
        <v>210</v>
      </c>
      <c r="L861" s="21" t="s">
        <v>334</v>
      </c>
      <c r="M861" s="105" t="s">
        <v>288</v>
      </c>
      <c r="N861" s="310"/>
    </row>
    <row r="862" spans="1:14" ht="16.5" customHeight="1">
      <c r="A862" s="94"/>
      <c r="B862" s="95"/>
      <c r="C862" s="293" t="s">
        <v>947</v>
      </c>
      <c r="D862" s="265" t="s">
        <v>215</v>
      </c>
      <c r="E862" s="315" t="s">
        <v>164</v>
      </c>
      <c r="F862" s="250" t="s">
        <v>676</v>
      </c>
      <c r="G862" s="265" t="s">
        <v>215</v>
      </c>
      <c r="H862" s="265" t="s">
        <v>620</v>
      </c>
      <c r="I862" s="265" t="s">
        <v>216</v>
      </c>
      <c r="J862" s="376"/>
      <c r="K862" s="21" t="s">
        <v>217</v>
      </c>
      <c r="L862" s="22" t="s">
        <v>334</v>
      </c>
      <c r="M862" s="105" t="s">
        <v>288</v>
      </c>
      <c r="N862" s="308" t="str">
        <f>IF(OR(M862="",M863="",M864="",M865=""),"",IF(OR(M862="大",M863="大",M864="大",M865="大",M862="不明",M863="不明",M864="不明",M865="不明"),"大",IF(OR(M862="中",M863="中",M864="中",M865="中"),"中",IF(OR(M862="小",M863="小",M864="小",M865="小"),"小","無"))))</f>
        <v>無</v>
      </c>
    </row>
    <row r="863" spans="1:14">
      <c r="A863" s="94"/>
      <c r="B863" s="95"/>
      <c r="C863" s="294"/>
      <c r="D863" s="266"/>
      <c r="E863" s="316"/>
      <c r="F863" s="251"/>
      <c r="G863" s="266"/>
      <c r="H863" s="266"/>
      <c r="I863" s="266"/>
      <c r="J863" s="377"/>
      <c r="K863" s="21" t="s">
        <v>99</v>
      </c>
      <c r="L863" s="21" t="s">
        <v>334</v>
      </c>
      <c r="M863" s="105" t="s">
        <v>288</v>
      </c>
      <c r="N863" s="309"/>
    </row>
    <row r="864" spans="1:14">
      <c r="A864" s="94"/>
      <c r="B864" s="95"/>
      <c r="C864" s="294"/>
      <c r="D864" s="266"/>
      <c r="E864" s="316"/>
      <c r="F864" s="251"/>
      <c r="G864" s="266"/>
      <c r="H864" s="266"/>
      <c r="I864" s="266"/>
      <c r="J864" s="377"/>
      <c r="K864" s="21" t="s">
        <v>191</v>
      </c>
      <c r="L864" s="21" t="s">
        <v>334</v>
      </c>
      <c r="M864" s="105" t="s">
        <v>288</v>
      </c>
      <c r="N864" s="309"/>
    </row>
    <row r="865" spans="1:14" ht="16.5" customHeight="1">
      <c r="A865" s="94"/>
      <c r="B865" s="95"/>
      <c r="C865" s="294"/>
      <c r="D865" s="266"/>
      <c r="E865" s="316"/>
      <c r="F865" s="252"/>
      <c r="G865" s="266"/>
      <c r="H865" s="266"/>
      <c r="I865" s="266"/>
      <c r="J865" s="378"/>
      <c r="K865" s="21" t="s">
        <v>210</v>
      </c>
      <c r="L865" s="21" t="s">
        <v>334</v>
      </c>
      <c r="M865" s="105" t="s">
        <v>288</v>
      </c>
      <c r="N865" s="310"/>
    </row>
    <row r="866" spans="1:14" ht="16.5" customHeight="1">
      <c r="A866" s="94"/>
      <c r="B866" s="95"/>
      <c r="C866" s="290" t="s">
        <v>948</v>
      </c>
      <c r="D866" s="265" t="s">
        <v>215</v>
      </c>
      <c r="E866" s="315" t="s">
        <v>164</v>
      </c>
      <c r="F866" s="250" t="s">
        <v>676</v>
      </c>
      <c r="G866" s="265" t="s">
        <v>215</v>
      </c>
      <c r="H866" s="265" t="s">
        <v>621</v>
      </c>
      <c r="I866" s="265" t="s">
        <v>216</v>
      </c>
      <c r="J866" s="376"/>
      <c r="K866" s="21" t="s">
        <v>217</v>
      </c>
      <c r="L866" s="22" t="s">
        <v>334</v>
      </c>
      <c r="M866" s="105" t="s">
        <v>288</v>
      </c>
      <c r="N866" s="308" t="str">
        <f>IF(OR(M866="",M867="",M868="",M869=""),"",IF(OR(M866="大",M867="大",M868="大",M869="大",M866="不明",M867="不明",M868="不明",M869="不明"),"大",IF(OR(M866="中",M867="中",M868="中",M869="中"),"中",IF(OR(M866="小",M867="小",M868="小",M869="小"),"小","無"))))</f>
        <v>無</v>
      </c>
    </row>
    <row r="867" spans="1:14">
      <c r="A867" s="94"/>
      <c r="B867" s="95"/>
      <c r="C867" s="291"/>
      <c r="D867" s="266"/>
      <c r="E867" s="316"/>
      <c r="F867" s="251"/>
      <c r="G867" s="266"/>
      <c r="H867" s="266"/>
      <c r="I867" s="266"/>
      <c r="J867" s="377"/>
      <c r="K867" s="21" t="s">
        <v>99</v>
      </c>
      <c r="L867" s="21" t="s">
        <v>334</v>
      </c>
      <c r="M867" s="105" t="s">
        <v>288</v>
      </c>
      <c r="N867" s="309"/>
    </row>
    <row r="868" spans="1:14">
      <c r="A868" s="94"/>
      <c r="B868" s="95"/>
      <c r="C868" s="291"/>
      <c r="D868" s="266"/>
      <c r="E868" s="316"/>
      <c r="F868" s="251"/>
      <c r="G868" s="266"/>
      <c r="H868" s="266"/>
      <c r="I868" s="266"/>
      <c r="J868" s="377"/>
      <c r="K868" s="21" t="s">
        <v>191</v>
      </c>
      <c r="L868" s="21" t="s">
        <v>334</v>
      </c>
      <c r="M868" s="105" t="s">
        <v>288</v>
      </c>
      <c r="N868" s="309"/>
    </row>
    <row r="869" spans="1:14" ht="16.5" customHeight="1">
      <c r="A869" s="94"/>
      <c r="B869" s="95"/>
      <c r="C869" s="291"/>
      <c r="D869" s="266"/>
      <c r="E869" s="316"/>
      <c r="F869" s="252"/>
      <c r="G869" s="266"/>
      <c r="H869" s="266"/>
      <c r="I869" s="266"/>
      <c r="J869" s="378"/>
      <c r="K869" s="21" t="s">
        <v>210</v>
      </c>
      <c r="L869" s="21" t="s">
        <v>334</v>
      </c>
      <c r="M869" s="105" t="s">
        <v>288</v>
      </c>
      <c r="N869" s="310"/>
    </row>
    <row r="870" spans="1:14">
      <c r="A870" s="94"/>
      <c r="B870" s="95"/>
      <c r="C870" s="293"/>
      <c r="D870" s="265"/>
      <c r="E870" s="315"/>
      <c r="F870" s="250"/>
      <c r="G870" s="265"/>
      <c r="H870" s="250"/>
      <c r="I870" s="265"/>
      <c r="J870" s="376"/>
      <c r="K870" s="21" t="s">
        <v>217</v>
      </c>
      <c r="L870" s="22"/>
      <c r="M870" s="105"/>
      <c r="N870" s="308" t="str">
        <f>IF(OR(M870="",M871="",M872="",M873=""),"",IF(OR(M870="大",M871="大",M872="大",M873="大",M870="不明",M871="不明",M872="不明",M873="不明"),"大",IF(OR(M870="中",M871="中",M872="中",M873="中"),"中",IF(OR(M870="小",M871="小",M872="小",M873="小"),"小","無"))))</f>
        <v/>
      </c>
    </row>
    <row r="871" spans="1:14" ht="16.5" customHeight="1">
      <c r="A871" s="94"/>
      <c r="B871" s="95"/>
      <c r="C871" s="294"/>
      <c r="D871" s="266"/>
      <c r="E871" s="316"/>
      <c r="F871" s="251"/>
      <c r="G871" s="266"/>
      <c r="H871" s="251"/>
      <c r="I871" s="266"/>
      <c r="J871" s="377"/>
      <c r="K871" s="21" t="s">
        <v>99</v>
      </c>
      <c r="L871" s="21"/>
      <c r="M871" s="105"/>
      <c r="N871" s="309"/>
    </row>
    <row r="872" spans="1:14" ht="16.5" customHeight="1">
      <c r="A872" s="94"/>
      <c r="B872" s="95"/>
      <c r="C872" s="294"/>
      <c r="D872" s="266"/>
      <c r="E872" s="316"/>
      <c r="F872" s="251"/>
      <c r="G872" s="266"/>
      <c r="H872" s="251"/>
      <c r="I872" s="266"/>
      <c r="J872" s="377"/>
      <c r="K872" s="21" t="s">
        <v>191</v>
      </c>
      <c r="L872" s="21"/>
      <c r="M872" s="105"/>
      <c r="N872" s="309"/>
    </row>
    <row r="873" spans="1:14" ht="16.5" customHeight="1">
      <c r="A873" s="94"/>
      <c r="B873" s="95"/>
      <c r="C873" s="295"/>
      <c r="D873" s="267"/>
      <c r="E873" s="317"/>
      <c r="F873" s="252"/>
      <c r="G873" s="267"/>
      <c r="H873" s="252"/>
      <c r="I873" s="267"/>
      <c r="J873" s="378"/>
      <c r="K873" s="21" t="s">
        <v>210</v>
      </c>
      <c r="L873" s="21"/>
      <c r="M873" s="105"/>
      <c r="N873" s="310"/>
    </row>
    <row r="874" spans="1:14">
      <c r="A874" s="94"/>
    </row>
    <row r="875" spans="1:14">
      <c r="A875" s="94"/>
      <c r="L875" s="11"/>
      <c r="M875" s="117" t="s">
        <v>102</v>
      </c>
      <c r="N875" s="114" t="str">
        <f>IF(OR(N846="大",N850="大",N854="大",N858="大",N862="大",N866="大",N870="大"),"大",IF(OR(N846="中",N850="中",N854="中",N858="中",N862="中",N866="中",N870="中"),"中",IF(OR(N846="小",N850="小",N854="小",N858="小",N862="小",N866="小",N870="小"),"小","無")))</f>
        <v>中</v>
      </c>
    </row>
    <row r="876" spans="1:14">
      <c r="A876" s="94"/>
      <c r="B876" s="42"/>
      <c r="C876" s="54" t="s">
        <v>622</v>
      </c>
    </row>
    <row r="877" spans="1:14">
      <c r="A877" s="94"/>
      <c r="B877" s="54"/>
    </row>
    <row r="878" spans="1:14" ht="31.5">
      <c r="A878" s="94"/>
      <c r="B878" s="95"/>
      <c r="C878" s="60" t="s">
        <v>84</v>
      </c>
      <c r="D878" s="60" t="s">
        <v>85</v>
      </c>
      <c r="E878" s="60" t="s">
        <v>121</v>
      </c>
      <c r="F878" s="60" t="s">
        <v>87</v>
      </c>
      <c r="G878" s="60" t="s">
        <v>122</v>
      </c>
      <c r="H878" s="60" t="s">
        <v>277</v>
      </c>
      <c r="I878" s="60" t="s">
        <v>90</v>
      </c>
      <c r="J878" s="61" t="s">
        <v>161</v>
      </c>
      <c r="K878" s="319" t="s">
        <v>92</v>
      </c>
      <c r="L878" s="320"/>
      <c r="M878" s="59" t="s">
        <v>93</v>
      </c>
      <c r="N878" s="60" t="s">
        <v>94</v>
      </c>
    </row>
    <row r="879" spans="1:14" ht="16.5" customHeight="1">
      <c r="A879" s="94"/>
      <c r="B879" s="95"/>
      <c r="C879" s="293" t="s">
        <v>938</v>
      </c>
      <c r="D879" s="265" t="s">
        <v>221</v>
      </c>
      <c r="E879" s="315" t="s">
        <v>164</v>
      </c>
      <c r="F879" s="250" t="s">
        <v>676</v>
      </c>
      <c r="G879" s="265" t="s">
        <v>222</v>
      </c>
      <c r="H879" s="250" t="s">
        <v>938</v>
      </c>
      <c r="I879" s="265" t="s">
        <v>223</v>
      </c>
      <c r="J879" s="376"/>
      <c r="K879" s="21" t="s">
        <v>98</v>
      </c>
      <c r="L879" s="22" t="s">
        <v>334</v>
      </c>
      <c r="M879" s="105" t="s">
        <v>288</v>
      </c>
      <c r="N879" s="308" t="str">
        <f>IF(OR(M879="",M880="",M881="",M882=""),"",IF(OR(M879="大",M880="大",M881="大",M882="大",M879="不明",M880="不明",M881="不明",M882="不明"),"大",IF(OR(M879="中",M880="中",M881="中",M882="中"),"中",IF(OR(M879="小",M880="小",M881="小",M882="小"),"小","無"))))</f>
        <v>小</v>
      </c>
    </row>
    <row r="880" spans="1:14">
      <c r="A880" s="94"/>
      <c r="B880" s="95"/>
      <c r="C880" s="294"/>
      <c r="D880" s="266"/>
      <c r="E880" s="316"/>
      <c r="F880" s="251"/>
      <c r="G880" s="266"/>
      <c r="H880" s="251"/>
      <c r="I880" s="266"/>
      <c r="J880" s="377"/>
      <c r="K880" s="21" t="s">
        <v>99</v>
      </c>
      <c r="L880" s="21" t="s">
        <v>696</v>
      </c>
      <c r="M880" s="105" t="s">
        <v>314</v>
      </c>
      <c r="N880" s="309"/>
    </row>
    <row r="881" spans="1:14">
      <c r="A881" s="94"/>
      <c r="B881" s="95"/>
      <c r="C881" s="294"/>
      <c r="D881" s="266"/>
      <c r="E881" s="316"/>
      <c r="F881" s="251"/>
      <c r="G881" s="266"/>
      <c r="H881" s="251"/>
      <c r="I881" s="266"/>
      <c r="J881" s="377"/>
      <c r="K881" s="21" t="s">
        <v>111</v>
      </c>
      <c r="L881" s="21" t="s">
        <v>334</v>
      </c>
      <c r="M881" s="105" t="s">
        <v>288</v>
      </c>
      <c r="N881" s="309"/>
    </row>
    <row r="882" spans="1:14" ht="16.5" customHeight="1">
      <c r="A882" s="94"/>
      <c r="B882" s="95"/>
      <c r="C882" s="294"/>
      <c r="D882" s="266"/>
      <c r="E882" s="316"/>
      <c r="F882" s="251"/>
      <c r="G882" s="266"/>
      <c r="H882" s="251"/>
      <c r="I882" s="266"/>
      <c r="J882" s="378"/>
      <c r="K882" s="21" t="s">
        <v>101</v>
      </c>
      <c r="L882" s="21" t="s">
        <v>334</v>
      </c>
      <c r="M882" s="105" t="s">
        <v>288</v>
      </c>
      <c r="N882" s="310"/>
    </row>
    <row r="883" spans="1:14" ht="16.5" customHeight="1">
      <c r="A883" s="94"/>
      <c r="B883" s="95"/>
      <c r="C883" s="290" t="s">
        <v>943</v>
      </c>
      <c r="D883" s="265" t="s">
        <v>221</v>
      </c>
      <c r="E883" s="315" t="s">
        <v>164</v>
      </c>
      <c r="F883" s="250" t="s">
        <v>676</v>
      </c>
      <c r="G883" s="265" t="s">
        <v>222</v>
      </c>
      <c r="H883" s="250" t="s">
        <v>943</v>
      </c>
      <c r="I883" s="265" t="s">
        <v>223</v>
      </c>
      <c r="J883" s="376"/>
      <c r="K883" s="21" t="s">
        <v>98</v>
      </c>
      <c r="L883" s="22" t="s">
        <v>334</v>
      </c>
      <c r="M883" s="105" t="s">
        <v>288</v>
      </c>
      <c r="N883" s="308" t="str">
        <f>IF(OR(M883="",M884="",M885="",M886=""),"",IF(OR(M883="大",M884="大",M885="大",M886="大",M883="不明",M884="不明",M885="不明",M886="不明"),"大",IF(OR(M883="中",M884="中",M885="中",M886="中"),"中",IF(OR(M883="小",M884="小",M885="小",M886="小"),"小","無"))))</f>
        <v>小</v>
      </c>
    </row>
    <row r="884" spans="1:14">
      <c r="A884" s="94"/>
      <c r="B884" s="95"/>
      <c r="C884" s="291"/>
      <c r="D884" s="266"/>
      <c r="E884" s="316"/>
      <c r="F884" s="251"/>
      <c r="G884" s="266"/>
      <c r="H884" s="251"/>
      <c r="I884" s="266"/>
      <c r="J884" s="377"/>
      <c r="K884" s="21" t="s">
        <v>99</v>
      </c>
      <c r="L884" s="21" t="s">
        <v>696</v>
      </c>
      <c r="M884" s="105" t="s">
        <v>314</v>
      </c>
      <c r="N884" s="309"/>
    </row>
    <row r="885" spans="1:14">
      <c r="A885" s="94"/>
      <c r="B885" s="95"/>
      <c r="C885" s="291"/>
      <c r="D885" s="266"/>
      <c r="E885" s="316"/>
      <c r="F885" s="251"/>
      <c r="G885" s="266"/>
      <c r="H885" s="251"/>
      <c r="I885" s="266"/>
      <c r="J885" s="377"/>
      <c r="K885" s="21" t="s">
        <v>111</v>
      </c>
      <c r="L885" s="21" t="s">
        <v>334</v>
      </c>
      <c r="M885" s="105" t="s">
        <v>288</v>
      </c>
      <c r="N885" s="309"/>
    </row>
    <row r="886" spans="1:14" ht="16.5" customHeight="1">
      <c r="A886" s="94"/>
      <c r="B886" s="95"/>
      <c r="C886" s="291"/>
      <c r="D886" s="266"/>
      <c r="E886" s="316"/>
      <c r="F886" s="251"/>
      <c r="G886" s="266"/>
      <c r="H886" s="251"/>
      <c r="I886" s="266"/>
      <c r="J886" s="378"/>
      <c r="K886" s="21" t="s">
        <v>101</v>
      </c>
      <c r="L886" s="21" t="s">
        <v>334</v>
      </c>
      <c r="M886" s="105" t="s">
        <v>288</v>
      </c>
      <c r="N886" s="310"/>
    </row>
    <row r="887" spans="1:14" ht="16.5" customHeight="1">
      <c r="A887" s="94"/>
      <c r="B887" s="95"/>
      <c r="C887" s="290" t="s">
        <v>940</v>
      </c>
      <c r="D887" s="265" t="s">
        <v>221</v>
      </c>
      <c r="E887" s="315" t="s">
        <v>164</v>
      </c>
      <c r="F887" s="250" t="s">
        <v>676</v>
      </c>
      <c r="G887" s="265" t="s">
        <v>222</v>
      </c>
      <c r="H887" s="250" t="s">
        <v>940</v>
      </c>
      <c r="I887" s="265" t="s">
        <v>223</v>
      </c>
      <c r="J887" s="381"/>
      <c r="K887" s="21" t="s">
        <v>98</v>
      </c>
      <c r="L887" s="22" t="s">
        <v>334</v>
      </c>
      <c r="M887" s="105" t="s">
        <v>288</v>
      </c>
      <c r="N887" s="308" t="str">
        <f>IF(OR(M887="",M888="",M889="",M890=""),"",IF(OR(M887="大",M888="大",M889="大",M890="大",M887="不明",M888="不明",M889="不明",M890="不明"),"大",IF(OR(M887="中",M888="中",M889="中",M890="中"),"中",IF(OR(M887="小",M888="小",M889="小",M890="小"),"小","無"))))</f>
        <v>小</v>
      </c>
    </row>
    <row r="888" spans="1:14">
      <c r="A888" s="94"/>
      <c r="B888" s="95"/>
      <c r="C888" s="291"/>
      <c r="D888" s="266"/>
      <c r="E888" s="316"/>
      <c r="F888" s="251"/>
      <c r="G888" s="266"/>
      <c r="H888" s="251"/>
      <c r="I888" s="266"/>
      <c r="J888" s="377"/>
      <c r="K888" s="21" t="s">
        <v>99</v>
      </c>
      <c r="L888" s="21" t="s">
        <v>696</v>
      </c>
      <c r="M888" s="105" t="s">
        <v>314</v>
      </c>
      <c r="N888" s="309"/>
    </row>
    <row r="889" spans="1:14">
      <c r="A889" s="94"/>
      <c r="B889" s="95"/>
      <c r="C889" s="291"/>
      <c r="D889" s="266"/>
      <c r="E889" s="316"/>
      <c r="F889" s="251"/>
      <c r="G889" s="266"/>
      <c r="H889" s="251"/>
      <c r="I889" s="266"/>
      <c r="J889" s="377"/>
      <c r="K889" s="21" t="s">
        <v>111</v>
      </c>
      <c r="L889" s="21" t="s">
        <v>334</v>
      </c>
      <c r="M889" s="105" t="s">
        <v>288</v>
      </c>
      <c r="N889" s="309"/>
    </row>
    <row r="890" spans="1:14" ht="16.5" customHeight="1">
      <c r="A890" s="94"/>
      <c r="B890" s="95"/>
      <c r="C890" s="291"/>
      <c r="D890" s="266"/>
      <c r="E890" s="316"/>
      <c r="F890" s="251"/>
      <c r="G890" s="266"/>
      <c r="H890" s="251"/>
      <c r="I890" s="266"/>
      <c r="J890" s="378"/>
      <c r="K890" s="21" t="s">
        <v>101</v>
      </c>
      <c r="L890" s="21" t="s">
        <v>334</v>
      </c>
      <c r="M890" s="105" t="s">
        <v>288</v>
      </c>
      <c r="N890" s="310"/>
    </row>
    <row r="891" spans="1:14">
      <c r="A891" s="94"/>
      <c r="B891" s="95"/>
      <c r="C891" s="293"/>
      <c r="D891" s="265"/>
      <c r="E891" s="315"/>
      <c r="F891" s="250"/>
      <c r="G891" s="265"/>
      <c r="H891" s="250"/>
      <c r="I891" s="265"/>
      <c r="J891" s="376"/>
      <c r="K891" s="21" t="s">
        <v>98</v>
      </c>
      <c r="L891" s="22"/>
      <c r="M891" s="105"/>
      <c r="N891" s="308" t="str">
        <f>IF(OR(M891="",M892="",M893="",M894=""),"",IF(OR(M891="大",M892="大",M893="大",M894="大",M891="不明",M892="不明",M893="不明",M894="不明"),"大",IF(OR(M891="中",M892="中",M893="中",M894="中"),"中",IF(OR(M891="小",M892="小",M893="小",M894="小"),"小","無"))))</f>
        <v/>
      </c>
    </row>
    <row r="892" spans="1:14" ht="16.5" customHeight="1">
      <c r="A892" s="94"/>
      <c r="B892" s="95"/>
      <c r="C892" s="294"/>
      <c r="D892" s="266"/>
      <c r="E892" s="316"/>
      <c r="F892" s="251"/>
      <c r="G892" s="266"/>
      <c r="H892" s="251"/>
      <c r="I892" s="266"/>
      <c r="J892" s="377"/>
      <c r="K892" s="21" t="s">
        <v>99</v>
      </c>
      <c r="L892" s="21"/>
      <c r="M892" s="105"/>
      <c r="N892" s="309"/>
    </row>
    <row r="893" spans="1:14" ht="16.5" customHeight="1">
      <c r="A893" s="94"/>
      <c r="B893" s="95"/>
      <c r="C893" s="294"/>
      <c r="D893" s="266"/>
      <c r="E893" s="316"/>
      <c r="F893" s="251"/>
      <c r="G893" s="266"/>
      <c r="H893" s="251"/>
      <c r="I893" s="266"/>
      <c r="J893" s="377"/>
      <c r="K893" s="21" t="s">
        <v>111</v>
      </c>
      <c r="L893" s="21"/>
      <c r="M893" s="105"/>
      <c r="N893" s="309"/>
    </row>
    <row r="894" spans="1:14" ht="16.5" customHeight="1">
      <c r="A894" s="94"/>
      <c r="B894" s="95"/>
      <c r="C894" s="294"/>
      <c r="D894" s="266"/>
      <c r="E894" s="316"/>
      <c r="F894" s="251"/>
      <c r="G894" s="266"/>
      <c r="H894" s="251"/>
      <c r="I894" s="266"/>
      <c r="J894" s="378"/>
      <c r="K894" s="21" t="s">
        <v>101</v>
      </c>
      <c r="L894" s="21"/>
      <c r="M894" s="105"/>
      <c r="N894" s="310"/>
    </row>
    <row r="895" spans="1:14">
      <c r="A895" s="94"/>
      <c r="B895" s="95"/>
      <c r="C895" s="293"/>
      <c r="D895" s="265"/>
      <c r="E895" s="315"/>
      <c r="F895" s="250"/>
      <c r="G895" s="265"/>
      <c r="H895" s="250"/>
      <c r="I895" s="265"/>
      <c r="J895" s="376"/>
      <c r="K895" s="21" t="s">
        <v>98</v>
      </c>
      <c r="L895" s="22"/>
      <c r="M895" s="105"/>
      <c r="N895" s="308" t="str">
        <f>IF(OR(M895="",M896="",M897="",M898=""),"",IF(OR(M895="大",M896="大",M897="大",M898="大",M895="不明",M896="不明",M897="不明",M898="不明"),"大",IF(OR(M895="中",M896="中",M897="中",M898="中"),"中",IF(OR(M895="小",M896="小",M897="小",M898="小"),"小","無"))))</f>
        <v/>
      </c>
    </row>
    <row r="896" spans="1:14" ht="16.5" customHeight="1">
      <c r="A896" s="94"/>
      <c r="B896" s="95"/>
      <c r="C896" s="294"/>
      <c r="D896" s="266"/>
      <c r="E896" s="316"/>
      <c r="F896" s="251"/>
      <c r="G896" s="266"/>
      <c r="H896" s="251"/>
      <c r="I896" s="266"/>
      <c r="J896" s="377"/>
      <c r="K896" s="21" t="s">
        <v>99</v>
      </c>
      <c r="L896" s="21"/>
      <c r="M896" s="105"/>
      <c r="N896" s="309"/>
    </row>
    <row r="897" spans="1:14" ht="16.5" customHeight="1">
      <c r="A897" s="94"/>
      <c r="B897" s="95"/>
      <c r="C897" s="294"/>
      <c r="D897" s="266"/>
      <c r="E897" s="316"/>
      <c r="F897" s="251"/>
      <c r="G897" s="266"/>
      <c r="H897" s="251"/>
      <c r="I897" s="266"/>
      <c r="J897" s="377"/>
      <c r="K897" s="21" t="s">
        <v>111</v>
      </c>
      <c r="L897" s="21"/>
      <c r="M897" s="105"/>
      <c r="N897" s="309"/>
    </row>
    <row r="898" spans="1:14" ht="16.5" customHeight="1">
      <c r="A898" s="94"/>
      <c r="B898" s="95"/>
      <c r="C898" s="294"/>
      <c r="D898" s="266"/>
      <c r="E898" s="316"/>
      <c r="F898" s="251"/>
      <c r="G898" s="266"/>
      <c r="H898" s="251"/>
      <c r="I898" s="266"/>
      <c r="J898" s="378"/>
      <c r="K898" s="21" t="s">
        <v>101</v>
      </c>
      <c r="L898" s="21"/>
      <c r="M898" s="105"/>
      <c r="N898" s="310"/>
    </row>
    <row r="899" spans="1:14">
      <c r="A899" s="94"/>
      <c r="B899" s="95"/>
      <c r="C899" s="293"/>
      <c r="D899" s="265"/>
      <c r="E899" s="315"/>
      <c r="F899" s="250"/>
      <c r="G899" s="265"/>
      <c r="H899" s="250"/>
      <c r="I899" s="265"/>
      <c r="J899" s="376"/>
      <c r="K899" s="21" t="s">
        <v>98</v>
      </c>
      <c r="L899" s="22"/>
      <c r="M899" s="105"/>
      <c r="N899" s="308" t="str">
        <f>IF(OR(M899="",M900="",M901="",M902=""),"",IF(OR(M899="大",M900="大",M901="大",M902="大",M899="不明",M900="不明",M901="不明",M902="不明"),"大",IF(OR(M899="中",M900="中",M901="中",M902="中"),"中",IF(OR(M899="小",M900="小",M901="小",M902="小"),"小","無"))))</f>
        <v/>
      </c>
    </row>
    <row r="900" spans="1:14" ht="16.5" customHeight="1">
      <c r="A900" s="94"/>
      <c r="B900" s="95"/>
      <c r="C900" s="294"/>
      <c r="D900" s="266"/>
      <c r="E900" s="316"/>
      <c r="F900" s="251"/>
      <c r="G900" s="266"/>
      <c r="H900" s="251"/>
      <c r="I900" s="266"/>
      <c r="J900" s="377"/>
      <c r="K900" s="21" t="s">
        <v>99</v>
      </c>
      <c r="L900" s="21"/>
      <c r="M900" s="105"/>
      <c r="N900" s="309"/>
    </row>
    <row r="901" spans="1:14" ht="16.5" customHeight="1">
      <c r="A901" s="94"/>
      <c r="B901" s="95"/>
      <c r="C901" s="294"/>
      <c r="D901" s="266"/>
      <c r="E901" s="316"/>
      <c r="F901" s="251"/>
      <c r="G901" s="266"/>
      <c r="H901" s="251"/>
      <c r="I901" s="266"/>
      <c r="J901" s="377"/>
      <c r="K901" s="21" t="s">
        <v>111</v>
      </c>
      <c r="L901" s="21"/>
      <c r="M901" s="105"/>
      <c r="N901" s="309"/>
    </row>
    <row r="902" spans="1:14" ht="16.5" customHeight="1">
      <c r="A902" s="94"/>
      <c r="B902" s="95"/>
      <c r="C902" s="294"/>
      <c r="D902" s="266"/>
      <c r="E902" s="316"/>
      <c r="F902" s="251"/>
      <c r="G902" s="266"/>
      <c r="H902" s="251"/>
      <c r="I902" s="266"/>
      <c r="J902" s="378"/>
      <c r="K902" s="21" t="s">
        <v>101</v>
      </c>
      <c r="L902" s="21"/>
      <c r="M902" s="105"/>
      <c r="N902" s="310"/>
    </row>
    <row r="903" spans="1:14">
      <c r="A903" s="94"/>
      <c r="B903" s="95"/>
      <c r="C903" s="293"/>
      <c r="D903" s="265"/>
      <c r="E903" s="315"/>
      <c r="F903" s="250"/>
      <c r="G903" s="265"/>
      <c r="H903" s="250"/>
      <c r="I903" s="265"/>
      <c r="J903" s="376"/>
      <c r="K903" s="21" t="s">
        <v>98</v>
      </c>
      <c r="L903" s="22"/>
      <c r="M903" s="105"/>
      <c r="N903" s="308" t="str">
        <f>IF(OR(M903="",M904="",M905="",M906=""),"",IF(OR(M903="大",M904="大",M905="大",M906="大",M903="不明",M904="不明",M905="不明",M906="不明"),"大",IF(OR(M903="中",M904="中",M905="中",M906="中"),"中",IF(OR(M903="小",M904="小",M905="小",M906="小"),"小","無"))))</f>
        <v/>
      </c>
    </row>
    <row r="904" spans="1:14" ht="16.5" customHeight="1">
      <c r="A904" s="94"/>
      <c r="B904" s="95"/>
      <c r="C904" s="294"/>
      <c r="D904" s="266"/>
      <c r="E904" s="316"/>
      <c r="F904" s="251"/>
      <c r="G904" s="266"/>
      <c r="H904" s="251"/>
      <c r="I904" s="266"/>
      <c r="J904" s="377"/>
      <c r="K904" s="21" t="s">
        <v>99</v>
      </c>
      <c r="L904" s="21"/>
      <c r="M904" s="105"/>
      <c r="N904" s="309"/>
    </row>
    <row r="905" spans="1:14" ht="16.5" customHeight="1">
      <c r="A905" s="94"/>
      <c r="B905" s="95"/>
      <c r="C905" s="294"/>
      <c r="D905" s="266"/>
      <c r="E905" s="316"/>
      <c r="F905" s="251"/>
      <c r="G905" s="266"/>
      <c r="H905" s="251"/>
      <c r="I905" s="266"/>
      <c r="J905" s="377"/>
      <c r="K905" s="21" t="s">
        <v>111</v>
      </c>
      <c r="L905" s="21"/>
      <c r="M905" s="105"/>
      <c r="N905" s="309"/>
    </row>
    <row r="906" spans="1:14" ht="16.5" customHeight="1">
      <c r="A906" s="94"/>
      <c r="B906" s="95"/>
      <c r="C906" s="295"/>
      <c r="D906" s="267"/>
      <c r="E906" s="317"/>
      <c r="F906" s="252"/>
      <c r="G906" s="267"/>
      <c r="H906" s="252"/>
      <c r="I906" s="267"/>
      <c r="J906" s="378"/>
      <c r="K906" s="21" t="s">
        <v>101</v>
      </c>
      <c r="L906" s="21"/>
      <c r="M906" s="105"/>
      <c r="N906" s="310"/>
    </row>
    <row r="907" spans="1:14">
      <c r="A907" s="94"/>
    </row>
    <row r="908" spans="1:14">
      <c r="A908" s="94"/>
      <c r="L908" s="11"/>
      <c r="M908" s="117" t="s">
        <v>102</v>
      </c>
      <c r="N908" s="106" t="str">
        <f>IF(OR(N879="大",N883="大",N887="大",N891="大",N895="大",N899="大",N903="大"),"大",IF(OR(N879="中",N883="中",N887="中",N891="中",N895="中",N899="中",N903="中"),"中",IF(OR(N879="小",N883="小",N887="小",N891="小",N895="小",N899="小",N903="小"),"小","無")))</f>
        <v>小</v>
      </c>
    </row>
    <row r="909" spans="1:14">
      <c r="A909" s="94"/>
      <c r="B909" s="42"/>
      <c r="C909" s="54" t="s">
        <v>624</v>
      </c>
    </row>
    <row r="910" spans="1:14">
      <c r="A910" s="94"/>
      <c r="B910" s="54"/>
    </row>
    <row r="911" spans="1:14" ht="31.5">
      <c r="A911" s="94"/>
      <c r="B911" s="95"/>
      <c r="C911" s="60" t="s">
        <v>84</v>
      </c>
      <c r="D911" s="60" t="s">
        <v>85</v>
      </c>
      <c r="E911" s="60" t="s">
        <v>121</v>
      </c>
      <c r="F911" s="60" t="s">
        <v>87</v>
      </c>
      <c r="G911" s="60" t="s">
        <v>122</v>
      </c>
      <c r="H911" s="60" t="s">
        <v>277</v>
      </c>
      <c r="I911" s="60" t="s">
        <v>90</v>
      </c>
      <c r="J911" s="61" t="s">
        <v>161</v>
      </c>
      <c r="K911" s="319" t="s">
        <v>92</v>
      </c>
      <c r="L911" s="320"/>
      <c r="M911" s="59" t="s">
        <v>93</v>
      </c>
      <c r="N911" s="60" t="s">
        <v>94</v>
      </c>
    </row>
    <row r="912" spans="1:14">
      <c r="A912" s="94"/>
      <c r="B912" s="95"/>
      <c r="C912" s="290" t="s">
        <v>940</v>
      </c>
      <c r="D912" s="265" t="s">
        <v>226</v>
      </c>
      <c r="E912" s="265" t="s">
        <v>227</v>
      </c>
      <c r="F912" s="265" t="s">
        <v>228</v>
      </c>
      <c r="G912" s="265" t="s">
        <v>229</v>
      </c>
      <c r="H912" s="290" t="s">
        <v>940</v>
      </c>
      <c r="I912" s="265" t="s">
        <v>230</v>
      </c>
      <c r="J912" s="376"/>
      <c r="K912" s="21" t="s">
        <v>98</v>
      </c>
      <c r="L912" s="22" t="s">
        <v>334</v>
      </c>
      <c r="M912" s="105" t="s">
        <v>288</v>
      </c>
      <c r="N912" s="308" t="str">
        <f>IF(OR(M912="",M913="",M914="",M915=""),"",IF(OR(M912="大",M913="大",M914="大",M915="大",M912="不明",M913="不明",M914="不明",M915="不明"),"大",IF(OR(M912="中",M913="中",M914="中",M915="中"),"中",IF(OR(M912="小",M913="小",M914="小",M915="小"),"小","無"))))</f>
        <v>小</v>
      </c>
    </row>
    <row r="913" spans="1:14" ht="16.5" customHeight="1">
      <c r="A913" s="94"/>
      <c r="B913" s="95"/>
      <c r="C913" s="291"/>
      <c r="D913" s="266"/>
      <c r="E913" s="266"/>
      <c r="F913" s="266"/>
      <c r="G913" s="266"/>
      <c r="H913" s="291"/>
      <c r="I913" s="266"/>
      <c r="J913" s="377"/>
      <c r="K913" s="21" t="s">
        <v>99</v>
      </c>
      <c r="L913" s="21" t="s">
        <v>696</v>
      </c>
      <c r="M913" s="105" t="s">
        <v>314</v>
      </c>
      <c r="N913" s="309"/>
    </row>
    <row r="914" spans="1:14" ht="16.5" customHeight="1">
      <c r="A914" s="94"/>
      <c r="B914" s="95"/>
      <c r="C914" s="291"/>
      <c r="D914" s="266"/>
      <c r="E914" s="266"/>
      <c r="F914" s="266"/>
      <c r="G914" s="266"/>
      <c r="H914" s="291"/>
      <c r="I914" s="266"/>
      <c r="J914" s="377"/>
      <c r="K914" s="21" t="s">
        <v>191</v>
      </c>
      <c r="L914" s="21" t="s">
        <v>334</v>
      </c>
      <c r="M914" s="105" t="s">
        <v>288</v>
      </c>
      <c r="N914" s="309"/>
    </row>
    <row r="915" spans="1:14" ht="16.5" customHeight="1">
      <c r="A915" s="94"/>
      <c r="B915" s="95"/>
      <c r="C915" s="291"/>
      <c r="D915" s="266"/>
      <c r="E915" s="266"/>
      <c r="F915" s="266"/>
      <c r="G915" s="266"/>
      <c r="H915" s="291"/>
      <c r="I915" s="266"/>
      <c r="J915" s="378"/>
      <c r="K915" s="21" t="s">
        <v>101</v>
      </c>
      <c r="L915" s="21" t="s">
        <v>334</v>
      </c>
      <c r="M915" s="105" t="s">
        <v>288</v>
      </c>
      <c r="N915" s="310"/>
    </row>
    <row r="916" spans="1:14">
      <c r="A916" s="94"/>
      <c r="B916" s="95"/>
      <c r="C916" s="290" t="s">
        <v>938</v>
      </c>
      <c r="D916" s="265" t="s">
        <v>226</v>
      </c>
      <c r="E916" s="265" t="s">
        <v>227</v>
      </c>
      <c r="F916" s="265" t="s">
        <v>228</v>
      </c>
      <c r="G916" s="265" t="s">
        <v>229</v>
      </c>
      <c r="H916" s="290" t="s">
        <v>938</v>
      </c>
      <c r="I916" s="265" t="s">
        <v>230</v>
      </c>
      <c r="J916" s="376"/>
      <c r="K916" s="21" t="s">
        <v>98</v>
      </c>
      <c r="L916" s="22" t="s">
        <v>334</v>
      </c>
      <c r="M916" s="105" t="s">
        <v>288</v>
      </c>
      <c r="N916" s="308" t="str">
        <f>IF(OR(M916="",M917="",M918="",M919=""),"",IF(OR(M916="大",M917="大",M918="大",M919="大",M916="不明",M917="不明",M918="不明",M919="不明"),"大",IF(OR(M916="中",M917="中",M918="中",M919="中"),"中",IF(OR(M916="小",M917="小",M918="小",M919="小"),"小","無"))))</f>
        <v>小</v>
      </c>
    </row>
    <row r="917" spans="1:14" ht="16.5" customHeight="1">
      <c r="A917" s="94"/>
      <c r="B917" s="95"/>
      <c r="C917" s="291"/>
      <c r="D917" s="266"/>
      <c r="E917" s="266"/>
      <c r="F917" s="266"/>
      <c r="G917" s="266"/>
      <c r="H917" s="291"/>
      <c r="I917" s="266"/>
      <c r="J917" s="377"/>
      <c r="K917" s="21" t="s">
        <v>99</v>
      </c>
      <c r="L917" s="21" t="s">
        <v>696</v>
      </c>
      <c r="M917" s="105" t="s">
        <v>314</v>
      </c>
      <c r="N917" s="309"/>
    </row>
    <row r="918" spans="1:14" ht="16.5" customHeight="1">
      <c r="A918" s="94"/>
      <c r="B918" s="95"/>
      <c r="C918" s="291"/>
      <c r="D918" s="266"/>
      <c r="E918" s="266"/>
      <c r="F918" s="266"/>
      <c r="G918" s="266"/>
      <c r="H918" s="291"/>
      <c r="I918" s="266"/>
      <c r="J918" s="377"/>
      <c r="K918" s="21" t="s">
        <v>191</v>
      </c>
      <c r="L918" s="21" t="s">
        <v>334</v>
      </c>
      <c r="M918" s="105" t="s">
        <v>288</v>
      </c>
      <c r="N918" s="309"/>
    </row>
    <row r="919" spans="1:14" ht="16.5" customHeight="1">
      <c r="A919" s="94"/>
      <c r="B919" s="95"/>
      <c r="C919" s="291"/>
      <c r="D919" s="266"/>
      <c r="E919" s="266"/>
      <c r="F919" s="266"/>
      <c r="G919" s="266"/>
      <c r="H919" s="291"/>
      <c r="I919" s="266"/>
      <c r="J919" s="378"/>
      <c r="K919" s="21" t="s">
        <v>101</v>
      </c>
      <c r="L919" s="21" t="s">
        <v>334</v>
      </c>
      <c r="M919" s="105" t="s">
        <v>288</v>
      </c>
      <c r="N919" s="310"/>
    </row>
    <row r="920" spans="1:14">
      <c r="A920" s="94"/>
      <c r="B920" s="95"/>
      <c r="C920" s="290" t="s">
        <v>939</v>
      </c>
      <c r="D920" s="265" t="s">
        <v>226</v>
      </c>
      <c r="E920" s="265" t="s">
        <v>227</v>
      </c>
      <c r="F920" s="265" t="s">
        <v>228</v>
      </c>
      <c r="G920" s="265" t="s">
        <v>229</v>
      </c>
      <c r="H920" s="290" t="s">
        <v>939</v>
      </c>
      <c r="I920" s="265" t="s">
        <v>230</v>
      </c>
      <c r="J920" s="381"/>
      <c r="K920" s="21" t="s">
        <v>98</v>
      </c>
      <c r="L920" s="22" t="s">
        <v>334</v>
      </c>
      <c r="M920" s="105" t="s">
        <v>288</v>
      </c>
      <c r="N920" s="308" t="str">
        <f>IF(OR(M920="",M921="",M922="",M923=""),"",IF(OR(M920="大",M921="大",M922="大",M923="大",M920="不明",M921="不明",M922="不明",M923="不明"),"大",IF(OR(M920="中",M921="中",M922="中",M923="中"),"中",IF(OR(M920="小",M921="小",M922="小",M923="小"),"小","無"))))</f>
        <v>小</v>
      </c>
    </row>
    <row r="921" spans="1:14" ht="16.5" customHeight="1">
      <c r="A921" s="94"/>
      <c r="B921" s="95"/>
      <c r="C921" s="291"/>
      <c r="D921" s="266"/>
      <c r="E921" s="266"/>
      <c r="F921" s="266"/>
      <c r="G921" s="266"/>
      <c r="H921" s="291"/>
      <c r="I921" s="266"/>
      <c r="J921" s="377"/>
      <c r="K921" s="21" t="s">
        <v>99</v>
      </c>
      <c r="L921" s="21" t="s">
        <v>696</v>
      </c>
      <c r="M921" s="105" t="s">
        <v>314</v>
      </c>
      <c r="N921" s="309"/>
    </row>
    <row r="922" spans="1:14" ht="16.5" customHeight="1">
      <c r="A922" s="94"/>
      <c r="B922" s="95"/>
      <c r="C922" s="291"/>
      <c r="D922" s="266"/>
      <c r="E922" s="266"/>
      <c r="F922" s="266"/>
      <c r="G922" s="266"/>
      <c r="H922" s="291"/>
      <c r="I922" s="266"/>
      <c r="J922" s="377"/>
      <c r="K922" s="21" t="s">
        <v>191</v>
      </c>
      <c r="L922" s="21" t="s">
        <v>334</v>
      </c>
      <c r="M922" s="105" t="s">
        <v>288</v>
      </c>
      <c r="N922" s="309"/>
    </row>
    <row r="923" spans="1:14" ht="16.5" customHeight="1">
      <c r="A923" s="94"/>
      <c r="B923" s="95"/>
      <c r="C923" s="291"/>
      <c r="D923" s="266"/>
      <c r="E923" s="266"/>
      <c r="F923" s="266"/>
      <c r="G923" s="266"/>
      <c r="H923" s="291"/>
      <c r="I923" s="266"/>
      <c r="J923" s="378"/>
      <c r="K923" s="21" t="s">
        <v>101</v>
      </c>
      <c r="L923" s="21" t="s">
        <v>334</v>
      </c>
      <c r="M923" s="105" t="s">
        <v>288</v>
      </c>
      <c r="N923" s="310"/>
    </row>
    <row r="924" spans="1:14">
      <c r="A924" s="94"/>
      <c r="B924" s="95"/>
      <c r="C924" s="290"/>
      <c r="D924" s="265"/>
      <c r="E924" s="265"/>
      <c r="F924" s="265"/>
      <c r="G924" s="265"/>
      <c r="H924" s="290"/>
      <c r="I924" s="265"/>
      <c r="J924" s="376"/>
      <c r="K924" s="21" t="s">
        <v>98</v>
      </c>
      <c r="L924" s="22"/>
      <c r="M924" s="105"/>
      <c r="N924" s="308" t="str">
        <f>IF(OR(M924="",M925="",M926="",M927=""),"",IF(OR(M924="大",M925="大",M926="大",M927="大",M924="不明",M925="不明",M926="不明",M927="不明"),"大",IF(OR(M924="中",M925="中",M926="中",M927="中"),"中",IF(OR(M924="小",M925="小",M926="小",M927="小"),"小","無"))))</f>
        <v/>
      </c>
    </row>
    <row r="925" spans="1:14" ht="16.5" customHeight="1">
      <c r="A925" s="94"/>
      <c r="B925" s="95"/>
      <c r="C925" s="291"/>
      <c r="D925" s="266"/>
      <c r="E925" s="266"/>
      <c r="F925" s="266"/>
      <c r="G925" s="266"/>
      <c r="H925" s="291"/>
      <c r="I925" s="266"/>
      <c r="J925" s="377"/>
      <c r="K925" s="21" t="s">
        <v>99</v>
      </c>
      <c r="L925" s="21"/>
      <c r="M925" s="105"/>
      <c r="N925" s="309"/>
    </row>
    <row r="926" spans="1:14" ht="16.5" customHeight="1">
      <c r="A926" s="94"/>
      <c r="B926" s="95"/>
      <c r="C926" s="291"/>
      <c r="D926" s="266"/>
      <c r="E926" s="266"/>
      <c r="F926" s="266"/>
      <c r="G926" s="266"/>
      <c r="H926" s="291"/>
      <c r="I926" s="266"/>
      <c r="J926" s="377"/>
      <c r="K926" s="21" t="s">
        <v>191</v>
      </c>
      <c r="L926" s="21"/>
      <c r="M926" s="105"/>
      <c r="N926" s="309"/>
    </row>
    <row r="927" spans="1:14" ht="16.5" customHeight="1">
      <c r="A927" s="94"/>
      <c r="B927" s="95"/>
      <c r="C927" s="291"/>
      <c r="D927" s="266"/>
      <c r="E927" s="266"/>
      <c r="F927" s="266"/>
      <c r="G927" s="266"/>
      <c r="H927" s="291"/>
      <c r="I927" s="266"/>
      <c r="J927" s="378"/>
      <c r="K927" s="21" t="s">
        <v>101</v>
      </c>
      <c r="L927" s="21"/>
      <c r="M927" s="105"/>
      <c r="N927" s="310"/>
    </row>
    <row r="928" spans="1:14">
      <c r="A928" s="94"/>
      <c r="B928" s="95"/>
      <c r="C928" s="290"/>
      <c r="D928" s="265"/>
      <c r="E928" s="265"/>
      <c r="F928" s="265"/>
      <c r="G928" s="265"/>
      <c r="H928" s="290"/>
      <c r="I928" s="265"/>
      <c r="J928" s="376"/>
      <c r="K928" s="21" t="s">
        <v>98</v>
      </c>
      <c r="L928" s="22"/>
      <c r="M928" s="105"/>
      <c r="N928" s="308" t="str">
        <f>IF(OR(M928="",M929="",M930="",M931=""),"",IF(OR(M928="大",M929="大",M930="大",M931="大",M928="不明",M929="不明",M930="不明",M931="不明"),"大",IF(OR(M928="中",M929="中",M930="中",M931="中"),"中",IF(OR(M928="小",M929="小",M930="小",M931="小"),"小","無"))))</f>
        <v/>
      </c>
    </row>
    <row r="929" spans="1:14" ht="16.5" customHeight="1">
      <c r="A929" s="94"/>
      <c r="B929" s="95"/>
      <c r="C929" s="291"/>
      <c r="D929" s="266"/>
      <c r="E929" s="266"/>
      <c r="F929" s="266"/>
      <c r="G929" s="266"/>
      <c r="H929" s="291"/>
      <c r="I929" s="266"/>
      <c r="J929" s="377"/>
      <c r="K929" s="21" t="s">
        <v>99</v>
      </c>
      <c r="L929" s="21"/>
      <c r="M929" s="105"/>
      <c r="N929" s="309"/>
    </row>
    <row r="930" spans="1:14" ht="16.5" customHeight="1">
      <c r="A930" s="94"/>
      <c r="B930" s="95"/>
      <c r="C930" s="291"/>
      <c r="D930" s="266"/>
      <c r="E930" s="266"/>
      <c r="F930" s="266"/>
      <c r="G930" s="266"/>
      <c r="H930" s="291"/>
      <c r="I930" s="266"/>
      <c r="J930" s="377"/>
      <c r="K930" s="21" t="s">
        <v>191</v>
      </c>
      <c r="L930" s="21"/>
      <c r="M930" s="105"/>
      <c r="N930" s="309"/>
    </row>
    <row r="931" spans="1:14" ht="16.5" customHeight="1">
      <c r="A931" s="94"/>
      <c r="B931" s="95"/>
      <c r="C931" s="291"/>
      <c r="D931" s="266"/>
      <c r="E931" s="266"/>
      <c r="F931" s="266"/>
      <c r="G931" s="266"/>
      <c r="H931" s="291"/>
      <c r="I931" s="266"/>
      <c r="J931" s="378"/>
      <c r="K931" s="21" t="s">
        <v>101</v>
      </c>
      <c r="L931" s="21"/>
      <c r="M931" s="105"/>
      <c r="N931" s="310"/>
    </row>
    <row r="932" spans="1:14">
      <c r="A932" s="94"/>
      <c r="B932" s="95"/>
      <c r="C932" s="290"/>
      <c r="D932" s="265"/>
      <c r="E932" s="265"/>
      <c r="F932" s="265"/>
      <c r="G932" s="265"/>
      <c r="H932" s="290"/>
      <c r="I932" s="265"/>
      <c r="J932" s="376"/>
      <c r="K932" s="21" t="s">
        <v>98</v>
      </c>
      <c r="L932" s="22"/>
      <c r="M932" s="105"/>
      <c r="N932" s="308" t="str">
        <f>IF(OR(M932="",M933="",M934="",M935=""),"",IF(OR(M932="大",M933="大",M934="大",M935="大",M932="不明",M933="不明",M934="不明",M935="不明"),"大",IF(OR(M932="中",M933="中",M934="中",M935="中"),"中",IF(OR(M932="小",M933="小",M934="小",M935="小"),"小","無"))))</f>
        <v/>
      </c>
    </row>
    <row r="933" spans="1:14" ht="16.5" customHeight="1">
      <c r="A933" s="94"/>
      <c r="B933" s="95"/>
      <c r="C933" s="291"/>
      <c r="D933" s="266"/>
      <c r="E933" s="266"/>
      <c r="F933" s="266"/>
      <c r="G933" s="266"/>
      <c r="H933" s="291"/>
      <c r="I933" s="266"/>
      <c r="J933" s="377"/>
      <c r="K933" s="21" t="s">
        <v>99</v>
      </c>
      <c r="L933" s="21"/>
      <c r="M933" s="105"/>
      <c r="N933" s="309"/>
    </row>
    <row r="934" spans="1:14" ht="16.5" customHeight="1">
      <c r="A934" s="94"/>
      <c r="B934" s="95"/>
      <c r="C934" s="291"/>
      <c r="D934" s="266"/>
      <c r="E934" s="266"/>
      <c r="F934" s="266"/>
      <c r="G934" s="266"/>
      <c r="H934" s="291"/>
      <c r="I934" s="266"/>
      <c r="J934" s="377"/>
      <c r="K934" s="21" t="s">
        <v>191</v>
      </c>
      <c r="L934" s="21"/>
      <c r="M934" s="105"/>
      <c r="N934" s="309"/>
    </row>
    <row r="935" spans="1:14" ht="16.5" customHeight="1">
      <c r="A935" s="94"/>
      <c r="B935" s="95"/>
      <c r="C935" s="291"/>
      <c r="D935" s="266"/>
      <c r="E935" s="266"/>
      <c r="F935" s="266"/>
      <c r="G935" s="266"/>
      <c r="H935" s="291"/>
      <c r="I935" s="266"/>
      <c r="J935" s="378"/>
      <c r="K935" s="21" t="s">
        <v>101</v>
      </c>
      <c r="L935" s="21"/>
      <c r="M935" s="105"/>
      <c r="N935" s="310"/>
    </row>
    <row r="936" spans="1:14">
      <c r="A936" s="94"/>
      <c r="B936" s="95"/>
      <c r="C936" s="290"/>
      <c r="D936" s="265"/>
      <c r="E936" s="265"/>
      <c r="F936" s="265"/>
      <c r="G936" s="265"/>
      <c r="H936" s="290"/>
      <c r="I936" s="265"/>
      <c r="J936" s="376"/>
      <c r="K936" s="21" t="s">
        <v>98</v>
      </c>
      <c r="L936" s="22"/>
      <c r="M936" s="105"/>
      <c r="N936" s="308" t="str">
        <f>IF(OR(M936="",M937="",M938="",M939=""),"",IF(OR(M936="大",M937="大",M938="大",M939="大",M936="不明",M937="不明",M938="不明",M939="不明"),"大",IF(OR(M936="中",M937="中",M938="中",M939="中"),"中",IF(OR(M936="小",M937="小",M938="小",M939="小"),"小","無"))))</f>
        <v/>
      </c>
    </row>
    <row r="937" spans="1:14" ht="16.5" customHeight="1">
      <c r="A937" s="94"/>
      <c r="B937" s="95"/>
      <c r="C937" s="291"/>
      <c r="D937" s="266"/>
      <c r="E937" s="266"/>
      <c r="F937" s="266"/>
      <c r="G937" s="266"/>
      <c r="H937" s="291"/>
      <c r="I937" s="266"/>
      <c r="J937" s="377"/>
      <c r="K937" s="21" t="s">
        <v>99</v>
      </c>
      <c r="L937" s="21"/>
      <c r="M937" s="105"/>
      <c r="N937" s="309"/>
    </row>
    <row r="938" spans="1:14" ht="16.5" customHeight="1">
      <c r="A938" s="94"/>
      <c r="B938" s="95"/>
      <c r="C938" s="291"/>
      <c r="D938" s="266"/>
      <c r="E938" s="266"/>
      <c r="F938" s="266"/>
      <c r="G938" s="266"/>
      <c r="H938" s="291"/>
      <c r="I938" s="266"/>
      <c r="J938" s="377"/>
      <c r="K938" s="21" t="s">
        <v>191</v>
      </c>
      <c r="L938" s="21"/>
      <c r="M938" s="105"/>
      <c r="N938" s="309"/>
    </row>
    <row r="939" spans="1:14" ht="16.5" customHeight="1">
      <c r="A939" s="94"/>
      <c r="B939" s="95"/>
      <c r="C939" s="292"/>
      <c r="D939" s="267"/>
      <c r="E939" s="267"/>
      <c r="F939" s="267"/>
      <c r="G939" s="267"/>
      <c r="H939" s="292"/>
      <c r="I939" s="267"/>
      <c r="J939" s="378"/>
      <c r="K939" s="21" t="s">
        <v>101</v>
      </c>
      <c r="L939" s="21"/>
      <c r="M939" s="105"/>
      <c r="N939" s="310"/>
    </row>
    <row r="940" spans="1:14">
      <c r="A940" s="94"/>
    </row>
    <row r="941" spans="1:14">
      <c r="A941" s="94"/>
      <c r="L941" s="11"/>
      <c r="M941" s="117" t="s">
        <v>102</v>
      </c>
      <c r="N941" s="106" t="str">
        <f>IF(OR(N912="大",N916="大",N920="大",N924="大",N928="大",N932="大",N936="大"),"大",IF(OR(N912="中",N916="中",N920="中",N924="中",N928="中",N932="中",N936="中"),"中",IF(OR(N912="小",N916="小",N920="小",N924="小",N928="小",N932="小",N936="小"),"小","無")))</f>
        <v>小</v>
      </c>
    </row>
    <row r="942" spans="1:14">
      <c r="A942" s="94"/>
      <c r="B942" s="42"/>
      <c r="C942" s="54" t="s">
        <v>627</v>
      </c>
    </row>
    <row r="943" spans="1:14">
      <c r="A943" s="94"/>
      <c r="B943" s="54"/>
    </row>
    <row r="944" spans="1:14" ht="31.5">
      <c r="A944" s="94"/>
      <c r="B944" s="95"/>
      <c r="C944" s="60" t="s">
        <v>84</v>
      </c>
      <c r="D944" s="60" t="s">
        <v>85</v>
      </c>
      <c r="E944" s="60" t="s">
        <v>121</v>
      </c>
      <c r="F944" s="60" t="s">
        <v>87</v>
      </c>
      <c r="G944" s="60" t="s">
        <v>122</v>
      </c>
      <c r="H944" s="60" t="s">
        <v>277</v>
      </c>
      <c r="I944" s="60" t="s">
        <v>90</v>
      </c>
      <c r="J944" s="61" t="s">
        <v>161</v>
      </c>
      <c r="K944" s="319" t="s">
        <v>92</v>
      </c>
      <c r="L944" s="320"/>
      <c r="M944" s="59" t="s">
        <v>93</v>
      </c>
      <c r="N944" s="60" t="s">
        <v>94</v>
      </c>
    </row>
    <row r="945" spans="1:14" ht="16.5" customHeight="1">
      <c r="A945" s="94"/>
      <c r="B945" s="95"/>
      <c r="C945" s="290" t="s">
        <v>949</v>
      </c>
      <c r="D945" s="265" t="s">
        <v>233</v>
      </c>
      <c r="E945" s="315" t="s">
        <v>164</v>
      </c>
      <c r="F945" s="250" t="s">
        <v>676</v>
      </c>
      <c r="G945" s="265" t="s">
        <v>234</v>
      </c>
      <c r="H945" s="290" t="s">
        <v>938</v>
      </c>
      <c r="I945" s="265" t="s">
        <v>235</v>
      </c>
      <c r="J945" s="376"/>
      <c r="K945" s="21" t="s">
        <v>98</v>
      </c>
      <c r="L945" s="22" t="s">
        <v>334</v>
      </c>
      <c r="M945" s="105" t="s">
        <v>288</v>
      </c>
      <c r="N945" s="308" t="str">
        <f>IF(OR(M945="",M946="",M947="",M948=""),"",IF(OR(M945="大",M946="大",M947="大",M948="大",M945="不明",M946="不明",M947="不明",M948="不明"),"大",IF(OR(M945="中",M946="中",M947="中",M948="中"),"中",IF(OR(M945="小",M946="小",M947="小",M948="小"),"小","無"))))</f>
        <v>小</v>
      </c>
    </row>
    <row r="946" spans="1:14" ht="16.5" customHeight="1">
      <c r="A946" s="94"/>
      <c r="B946" s="95"/>
      <c r="C946" s="291"/>
      <c r="D946" s="266"/>
      <c r="E946" s="316"/>
      <c r="F946" s="251"/>
      <c r="G946" s="266"/>
      <c r="H946" s="291"/>
      <c r="I946" s="266"/>
      <c r="J946" s="377"/>
      <c r="K946" s="21" t="s">
        <v>99</v>
      </c>
      <c r="L946" s="21" t="s">
        <v>696</v>
      </c>
      <c r="M946" s="105" t="s">
        <v>314</v>
      </c>
      <c r="N946" s="309"/>
    </row>
    <row r="947" spans="1:14" ht="16.5" customHeight="1">
      <c r="A947" s="94"/>
      <c r="B947" s="95"/>
      <c r="C947" s="291"/>
      <c r="D947" s="266"/>
      <c r="E947" s="316"/>
      <c r="F947" s="251"/>
      <c r="G947" s="266"/>
      <c r="H947" s="291"/>
      <c r="I947" s="266"/>
      <c r="J947" s="377"/>
      <c r="K947" s="21" t="s">
        <v>191</v>
      </c>
      <c r="L947" s="21" t="s">
        <v>697</v>
      </c>
      <c r="M947" s="105" t="s">
        <v>314</v>
      </c>
      <c r="N947" s="309"/>
    </row>
    <row r="948" spans="1:14" ht="16.5" customHeight="1">
      <c r="A948" s="94"/>
      <c r="B948" s="95"/>
      <c r="C948" s="291"/>
      <c r="D948" s="266"/>
      <c r="E948" s="316"/>
      <c r="F948" s="251"/>
      <c r="G948" s="266"/>
      <c r="H948" s="291"/>
      <c r="I948" s="266"/>
      <c r="J948" s="378"/>
      <c r="K948" s="21" t="s">
        <v>101</v>
      </c>
      <c r="L948" s="21" t="s">
        <v>334</v>
      </c>
      <c r="M948" s="105" t="s">
        <v>288</v>
      </c>
      <c r="N948" s="310"/>
    </row>
    <row r="949" spans="1:14" ht="16.5" customHeight="1">
      <c r="A949" s="94"/>
      <c r="B949" s="95"/>
      <c r="C949" s="290" t="s">
        <v>949</v>
      </c>
      <c r="D949" s="265" t="s">
        <v>233</v>
      </c>
      <c r="E949" s="315" t="s">
        <v>164</v>
      </c>
      <c r="F949" s="250" t="s">
        <v>676</v>
      </c>
      <c r="G949" s="265" t="s">
        <v>234</v>
      </c>
      <c r="H949" s="290" t="s">
        <v>943</v>
      </c>
      <c r="I949" s="265" t="s">
        <v>235</v>
      </c>
      <c r="J949" s="376"/>
      <c r="K949" s="21" t="s">
        <v>98</v>
      </c>
      <c r="L949" s="22" t="s">
        <v>334</v>
      </c>
      <c r="M949" s="105" t="s">
        <v>288</v>
      </c>
      <c r="N949" s="308" t="str">
        <f>IF(OR(M949="",M950="",M951="",M952=""),"",IF(OR(M949="大",M950="大",M951="大",M952="大",M949="不明",M950="不明",M951="不明",M952="不明"),"大",IF(OR(M949="中",M950="中",M951="中",M952="中"),"中",IF(OR(M949="小",M950="小",M951="小",M952="小"),"小","無"))))</f>
        <v>小</v>
      </c>
    </row>
    <row r="950" spans="1:14" ht="16.5" customHeight="1">
      <c r="A950" s="94"/>
      <c r="B950" s="95"/>
      <c r="C950" s="291"/>
      <c r="D950" s="266"/>
      <c r="E950" s="316"/>
      <c r="F950" s="251"/>
      <c r="G950" s="266"/>
      <c r="H950" s="291"/>
      <c r="I950" s="266"/>
      <c r="J950" s="377"/>
      <c r="K950" s="21" t="s">
        <v>99</v>
      </c>
      <c r="L950" s="21" t="s">
        <v>696</v>
      </c>
      <c r="M950" s="105" t="s">
        <v>314</v>
      </c>
      <c r="N950" s="309"/>
    </row>
    <row r="951" spans="1:14" ht="16.5" customHeight="1">
      <c r="A951" s="94"/>
      <c r="B951" s="95"/>
      <c r="C951" s="291"/>
      <c r="D951" s="266"/>
      <c r="E951" s="316"/>
      <c r="F951" s="251"/>
      <c r="G951" s="266"/>
      <c r="H951" s="291"/>
      <c r="I951" s="266"/>
      <c r="J951" s="377"/>
      <c r="K951" s="21" t="s">
        <v>191</v>
      </c>
      <c r="L951" s="21" t="s">
        <v>697</v>
      </c>
      <c r="M951" s="105" t="s">
        <v>314</v>
      </c>
      <c r="N951" s="309"/>
    </row>
    <row r="952" spans="1:14" ht="16.5" customHeight="1">
      <c r="A952" s="94"/>
      <c r="B952" s="95"/>
      <c r="C952" s="291"/>
      <c r="D952" s="266"/>
      <c r="E952" s="316"/>
      <c r="F952" s="251"/>
      <c r="G952" s="266"/>
      <c r="H952" s="291"/>
      <c r="I952" s="266"/>
      <c r="J952" s="378"/>
      <c r="K952" s="21" t="s">
        <v>101</v>
      </c>
      <c r="L952" s="21" t="s">
        <v>334</v>
      </c>
      <c r="M952" s="105" t="s">
        <v>288</v>
      </c>
      <c r="N952" s="310"/>
    </row>
    <row r="953" spans="1:14" ht="16.5" customHeight="1">
      <c r="A953" s="94"/>
      <c r="B953" s="95"/>
      <c r="C953" s="290" t="s">
        <v>680</v>
      </c>
      <c r="D953" s="265" t="s">
        <v>233</v>
      </c>
      <c r="E953" s="315" t="s">
        <v>164</v>
      </c>
      <c r="F953" s="250" t="s">
        <v>676</v>
      </c>
      <c r="G953" s="265" t="s">
        <v>234</v>
      </c>
      <c r="H953" s="290" t="s">
        <v>940</v>
      </c>
      <c r="I953" s="265" t="s">
        <v>235</v>
      </c>
      <c r="J953" s="381"/>
      <c r="K953" s="21" t="s">
        <v>98</v>
      </c>
      <c r="L953" s="22" t="s">
        <v>334</v>
      </c>
      <c r="M953" s="105" t="s">
        <v>288</v>
      </c>
      <c r="N953" s="308" t="str">
        <f>IF(OR(M953="",M954="",M955="",M956=""),"",IF(OR(M953="大",M954="大",M955="大",M956="大",M953="不明",M954="不明",M955="不明",M956="不明"),"大",IF(OR(M953="中",M954="中",M955="中",M956="中"),"中",IF(OR(M953="小",M954="小",M955="小",M956="小"),"小","無"))))</f>
        <v>小</v>
      </c>
    </row>
    <row r="954" spans="1:14" ht="16.5" customHeight="1">
      <c r="A954" s="94"/>
      <c r="B954" s="95"/>
      <c r="C954" s="291"/>
      <c r="D954" s="266"/>
      <c r="E954" s="316"/>
      <c r="F954" s="251"/>
      <c r="G954" s="266"/>
      <c r="H954" s="291"/>
      <c r="I954" s="266"/>
      <c r="J954" s="377"/>
      <c r="K954" s="21" t="s">
        <v>99</v>
      </c>
      <c r="L954" s="21" t="s">
        <v>696</v>
      </c>
      <c r="M954" s="105" t="s">
        <v>314</v>
      </c>
      <c r="N954" s="309"/>
    </row>
    <row r="955" spans="1:14" ht="16.5" customHeight="1">
      <c r="A955" s="94"/>
      <c r="B955" s="95"/>
      <c r="C955" s="291"/>
      <c r="D955" s="266"/>
      <c r="E955" s="316"/>
      <c r="F955" s="251"/>
      <c r="G955" s="266"/>
      <c r="H955" s="291"/>
      <c r="I955" s="266"/>
      <c r="J955" s="377"/>
      <c r="K955" s="21" t="s">
        <v>191</v>
      </c>
      <c r="L955" s="21" t="s">
        <v>697</v>
      </c>
      <c r="M955" s="105" t="s">
        <v>314</v>
      </c>
      <c r="N955" s="309"/>
    </row>
    <row r="956" spans="1:14" ht="16.5" customHeight="1">
      <c r="A956" s="94"/>
      <c r="B956" s="95"/>
      <c r="C956" s="291"/>
      <c r="D956" s="266"/>
      <c r="E956" s="316"/>
      <c r="F956" s="251"/>
      <c r="G956" s="266"/>
      <c r="H956" s="291"/>
      <c r="I956" s="266"/>
      <c r="J956" s="378"/>
      <c r="K956" s="21" t="s">
        <v>101</v>
      </c>
      <c r="L956" s="21" t="s">
        <v>334</v>
      </c>
      <c r="M956" s="105" t="s">
        <v>288</v>
      </c>
      <c r="N956" s="310"/>
    </row>
    <row r="957" spans="1:14" ht="16.5" customHeight="1">
      <c r="A957" s="94"/>
      <c r="B957" s="95"/>
      <c r="C957" s="290" t="s">
        <v>680</v>
      </c>
      <c r="D957" s="265" t="s">
        <v>233</v>
      </c>
      <c r="E957" s="315" t="s">
        <v>164</v>
      </c>
      <c r="F957" s="250" t="s">
        <v>676</v>
      </c>
      <c r="G957" s="265" t="s">
        <v>234</v>
      </c>
      <c r="H957" s="290" t="s">
        <v>943</v>
      </c>
      <c r="I957" s="265" t="s">
        <v>235</v>
      </c>
      <c r="J957" s="376"/>
      <c r="K957" s="21" t="s">
        <v>98</v>
      </c>
      <c r="L957" s="22" t="s">
        <v>334</v>
      </c>
      <c r="M957" s="105" t="s">
        <v>288</v>
      </c>
      <c r="N957" s="308" t="str">
        <f>IF(OR(M957="",M958="",M959="",M960=""),"",IF(OR(M957="大",M958="大",M959="大",M960="大",M957="不明",M958="不明",M959="不明",M960="不明"),"大",IF(OR(M957="中",M958="中",M959="中",M960="中"),"中",IF(OR(M957="小",M958="小",M959="小",M960="小"),"小","無"))))</f>
        <v>小</v>
      </c>
    </row>
    <row r="958" spans="1:14" ht="16.5" customHeight="1">
      <c r="A958" s="94"/>
      <c r="B958" s="95"/>
      <c r="C958" s="291"/>
      <c r="D958" s="266"/>
      <c r="E958" s="316"/>
      <c r="F958" s="251"/>
      <c r="G958" s="266"/>
      <c r="H958" s="291"/>
      <c r="I958" s="266"/>
      <c r="J958" s="377"/>
      <c r="K958" s="21" t="s">
        <v>99</v>
      </c>
      <c r="L958" s="21" t="s">
        <v>696</v>
      </c>
      <c r="M958" s="105" t="s">
        <v>314</v>
      </c>
      <c r="N958" s="309"/>
    </row>
    <row r="959" spans="1:14" ht="16.5" customHeight="1">
      <c r="A959" s="94"/>
      <c r="B959" s="95"/>
      <c r="C959" s="291"/>
      <c r="D959" s="266"/>
      <c r="E959" s="316"/>
      <c r="F959" s="251"/>
      <c r="G959" s="266"/>
      <c r="H959" s="291"/>
      <c r="I959" s="266"/>
      <c r="J959" s="377"/>
      <c r="K959" s="21" t="s">
        <v>191</v>
      </c>
      <c r="L959" s="21" t="s">
        <v>697</v>
      </c>
      <c r="M959" s="105" t="s">
        <v>314</v>
      </c>
      <c r="N959" s="309"/>
    </row>
    <row r="960" spans="1:14" ht="16.5" customHeight="1">
      <c r="A960" s="94"/>
      <c r="B960" s="95"/>
      <c r="C960" s="291"/>
      <c r="D960" s="266"/>
      <c r="E960" s="316"/>
      <c r="F960" s="251"/>
      <c r="G960" s="266"/>
      <c r="H960" s="291"/>
      <c r="I960" s="266"/>
      <c r="J960" s="378"/>
      <c r="K960" s="21" t="s">
        <v>101</v>
      </c>
      <c r="L960" s="21" t="s">
        <v>334</v>
      </c>
      <c r="M960" s="105" t="s">
        <v>288</v>
      </c>
      <c r="N960" s="310"/>
    </row>
    <row r="961" spans="1:14" ht="16.5" customHeight="1">
      <c r="A961" s="94"/>
      <c r="B961" s="95"/>
      <c r="C961" s="290" t="s">
        <v>680</v>
      </c>
      <c r="D961" s="265" t="s">
        <v>233</v>
      </c>
      <c r="E961" s="315" t="s">
        <v>164</v>
      </c>
      <c r="F961" s="250" t="s">
        <v>676</v>
      </c>
      <c r="G961" s="265" t="s">
        <v>234</v>
      </c>
      <c r="H961" s="290" t="s">
        <v>938</v>
      </c>
      <c r="I961" s="265" t="s">
        <v>235</v>
      </c>
      <c r="J961" s="376"/>
      <c r="K961" s="21" t="s">
        <v>98</v>
      </c>
      <c r="L961" s="22" t="s">
        <v>334</v>
      </c>
      <c r="M961" s="105" t="s">
        <v>288</v>
      </c>
      <c r="N961" s="308" t="str">
        <f>IF(OR(M961="",M962="",M963="",M964=""),"",IF(OR(M961="大",M962="大",M963="大",M964="大",M961="不明",M962="不明",M963="不明",M964="不明"),"大",IF(OR(M961="中",M962="中",M963="中",M964="中"),"中",IF(OR(M961="小",M962="小",M963="小",M964="小"),"小","無"))))</f>
        <v>小</v>
      </c>
    </row>
    <row r="962" spans="1:14" ht="16.5" customHeight="1">
      <c r="A962" s="94"/>
      <c r="B962" s="95"/>
      <c r="C962" s="291"/>
      <c r="D962" s="266"/>
      <c r="E962" s="316"/>
      <c r="F962" s="251"/>
      <c r="G962" s="266"/>
      <c r="H962" s="291"/>
      <c r="I962" s="266"/>
      <c r="J962" s="377"/>
      <c r="K962" s="21" t="s">
        <v>99</v>
      </c>
      <c r="L962" s="21" t="s">
        <v>696</v>
      </c>
      <c r="M962" s="105" t="s">
        <v>314</v>
      </c>
      <c r="N962" s="309"/>
    </row>
    <row r="963" spans="1:14" ht="16.5" customHeight="1">
      <c r="A963" s="94"/>
      <c r="B963" s="95"/>
      <c r="C963" s="291"/>
      <c r="D963" s="266"/>
      <c r="E963" s="316"/>
      <c r="F963" s="251"/>
      <c r="G963" s="266"/>
      <c r="H963" s="291"/>
      <c r="I963" s="266"/>
      <c r="J963" s="377"/>
      <c r="K963" s="21" t="s">
        <v>191</v>
      </c>
      <c r="L963" s="21" t="s">
        <v>697</v>
      </c>
      <c r="M963" s="105" t="s">
        <v>314</v>
      </c>
      <c r="N963" s="309"/>
    </row>
    <row r="964" spans="1:14" ht="16.5" customHeight="1">
      <c r="A964" s="94"/>
      <c r="B964" s="95"/>
      <c r="C964" s="291"/>
      <c r="D964" s="266"/>
      <c r="E964" s="316"/>
      <c r="F964" s="251"/>
      <c r="G964" s="266"/>
      <c r="H964" s="291"/>
      <c r="I964" s="266"/>
      <c r="J964" s="378"/>
      <c r="K964" s="21" t="s">
        <v>101</v>
      </c>
      <c r="L964" s="21" t="s">
        <v>334</v>
      </c>
      <c r="M964" s="105" t="s">
        <v>288</v>
      </c>
      <c r="N964" s="310"/>
    </row>
    <row r="965" spans="1:14" ht="16.5" customHeight="1">
      <c r="A965" s="94"/>
      <c r="B965" s="95"/>
      <c r="C965" s="290" t="s">
        <v>680</v>
      </c>
      <c r="D965" s="265" t="s">
        <v>233</v>
      </c>
      <c r="E965" s="315" t="s">
        <v>164</v>
      </c>
      <c r="F965" s="250" t="s">
        <v>676</v>
      </c>
      <c r="G965" s="265" t="s">
        <v>234</v>
      </c>
      <c r="H965" s="290" t="s">
        <v>938</v>
      </c>
      <c r="I965" s="265" t="s">
        <v>235</v>
      </c>
      <c r="J965" s="376"/>
      <c r="K965" s="21" t="s">
        <v>98</v>
      </c>
      <c r="L965" s="22" t="s">
        <v>334</v>
      </c>
      <c r="M965" s="105" t="s">
        <v>288</v>
      </c>
      <c r="N965" s="308" t="str">
        <f>IF(OR(M965="",M966="",M967="",M968=""),"",IF(OR(M965="大",M966="大",M967="大",M968="大",M965="不明",M966="不明",M967="不明",M968="不明"),"大",IF(OR(M965="中",M966="中",M967="中",M968="中"),"中",IF(OR(M965="小",M966="小",M967="小",M968="小"),"小","無"))))</f>
        <v>小</v>
      </c>
    </row>
    <row r="966" spans="1:14" ht="16.5" customHeight="1">
      <c r="A966" s="94"/>
      <c r="B966" s="95"/>
      <c r="C966" s="291"/>
      <c r="D966" s="266"/>
      <c r="E966" s="316"/>
      <c r="F966" s="251"/>
      <c r="G966" s="266"/>
      <c r="H966" s="291"/>
      <c r="I966" s="266"/>
      <c r="J966" s="377"/>
      <c r="K966" s="21" t="s">
        <v>99</v>
      </c>
      <c r="L966" s="21" t="s">
        <v>696</v>
      </c>
      <c r="M966" s="105" t="s">
        <v>314</v>
      </c>
      <c r="N966" s="309"/>
    </row>
    <row r="967" spans="1:14" ht="16.5" customHeight="1">
      <c r="A967" s="94"/>
      <c r="B967" s="95"/>
      <c r="C967" s="291"/>
      <c r="D967" s="266"/>
      <c r="E967" s="316"/>
      <c r="F967" s="251"/>
      <c r="G967" s="266"/>
      <c r="H967" s="291"/>
      <c r="I967" s="266"/>
      <c r="J967" s="377"/>
      <c r="K967" s="21" t="s">
        <v>191</v>
      </c>
      <c r="L967" s="21" t="s">
        <v>697</v>
      </c>
      <c r="M967" s="105" t="s">
        <v>314</v>
      </c>
      <c r="N967" s="309"/>
    </row>
    <row r="968" spans="1:14" ht="16.5" customHeight="1">
      <c r="A968" s="94"/>
      <c r="B968" s="95"/>
      <c r="C968" s="291"/>
      <c r="D968" s="266"/>
      <c r="E968" s="316"/>
      <c r="F968" s="251"/>
      <c r="G968" s="266"/>
      <c r="H968" s="291"/>
      <c r="I968" s="266"/>
      <c r="J968" s="378"/>
      <c r="K968" s="21" t="s">
        <v>101</v>
      </c>
      <c r="L968" s="21" t="s">
        <v>334</v>
      </c>
      <c r="M968" s="105" t="s">
        <v>288</v>
      </c>
      <c r="N968" s="310"/>
    </row>
    <row r="969" spans="1:14">
      <c r="A969" s="94"/>
      <c r="B969" s="95"/>
      <c r="C969" s="290"/>
      <c r="D969" s="265"/>
      <c r="E969" s="315"/>
      <c r="F969" s="250"/>
      <c r="G969" s="265"/>
      <c r="H969" s="290"/>
      <c r="I969" s="265"/>
      <c r="J969" s="376"/>
      <c r="K969" s="21" t="s">
        <v>98</v>
      </c>
      <c r="L969" s="22"/>
      <c r="M969" s="105"/>
      <c r="N969" s="308" t="str">
        <f>IF(OR(M969="",M970="",M971="",M972=""),"",IF(OR(M969="大",M970="大",M971="大",M972="大",M969="不明",M970="不明",M971="不明",M972="不明"),"大",IF(OR(M969="中",M970="中",M971="中",M972="中"),"中",IF(OR(M969="小",M970="小",M971="小",M972="小"),"小","無"))))</f>
        <v/>
      </c>
    </row>
    <row r="970" spans="1:14" ht="16.5" customHeight="1">
      <c r="A970" s="94"/>
      <c r="B970" s="95"/>
      <c r="C970" s="291"/>
      <c r="D970" s="266"/>
      <c r="E970" s="316"/>
      <c r="F970" s="251"/>
      <c r="G970" s="266"/>
      <c r="H970" s="291"/>
      <c r="I970" s="266"/>
      <c r="J970" s="377"/>
      <c r="K970" s="21" t="s">
        <v>99</v>
      </c>
      <c r="L970" s="21"/>
      <c r="M970" s="105"/>
      <c r="N970" s="309"/>
    </row>
    <row r="971" spans="1:14" ht="16.5" customHeight="1">
      <c r="A971" s="94"/>
      <c r="B971" s="95"/>
      <c r="C971" s="291"/>
      <c r="D971" s="266"/>
      <c r="E971" s="316"/>
      <c r="F971" s="251"/>
      <c r="G971" s="266"/>
      <c r="H971" s="291"/>
      <c r="I971" s="266"/>
      <c r="J971" s="377"/>
      <c r="K971" s="21" t="s">
        <v>191</v>
      </c>
      <c r="L971" s="21"/>
      <c r="M971" s="105"/>
      <c r="N971" s="309"/>
    </row>
    <row r="972" spans="1:14" ht="16.5" customHeight="1">
      <c r="A972" s="94"/>
      <c r="B972" s="95"/>
      <c r="C972" s="292"/>
      <c r="D972" s="267"/>
      <c r="E972" s="317"/>
      <c r="F972" s="252"/>
      <c r="G972" s="267"/>
      <c r="H972" s="292"/>
      <c r="I972" s="267"/>
      <c r="J972" s="378"/>
      <c r="K972" s="21" t="s">
        <v>101</v>
      </c>
      <c r="L972" s="21"/>
      <c r="M972" s="105"/>
      <c r="N972" s="310"/>
    </row>
    <row r="973" spans="1:14">
      <c r="A973" s="94"/>
    </row>
    <row r="974" spans="1:14">
      <c r="A974" s="94"/>
      <c r="L974" s="11"/>
      <c r="M974" s="117" t="s">
        <v>102</v>
      </c>
      <c r="N974" s="106" t="str">
        <f>IF(OR(N945="大",N949="大",N953="大",N957="大",N961="大",N965="大",N969="大"),"大",IF(OR(N945="中",N949="中",N953="中",N957="中",N961="中",N965="中",N969="中"),"中",IF(OR(N945="小",N949="小",N953="小",N957="小",N961="小",N965="小",N969="小"),"小","無")))</f>
        <v>小</v>
      </c>
    </row>
    <row r="975" spans="1:14">
      <c r="A975" s="94"/>
      <c r="B975" s="42"/>
      <c r="C975" s="54" t="s">
        <v>631</v>
      </c>
    </row>
    <row r="976" spans="1:14">
      <c r="A976" s="94"/>
      <c r="B976" s="54"/>
    </row>
    <row r="977" spans="1:14" ht="31.5">
      <c r="A977" s="94"/>
      <c r="B977" s="95"/>
      <c r="C977" s="60" t="s">
        <v>84</v>
      </c>
      <c r="D977" s="60" t="s">
        <v>85</v>
      </c>
      <c r="E977" s="60" t="s">
        <v>121</v>
      </c>
      <c r="F977" s="60" t="s">
        <v>87</v>
      </c>
      <c r="G977" s="60" t="s">
        <v>122</v>
      </c>
      <c r="H977" s="60" t="s">
        <v>277</v>
      </c>
      <c r="I977" s="60" t="s">
        <v>90</v>
      </c>
      <c r="J977" s="61" t="s">
        <v>161</v>
      </c>
      <c r="K977" s="319" t="s">
        <v>92</v>
      </c>
      <c r="L977" s="320"/>
      <c r="M977" s="59" t="s">
        <v>93</v>
      </c>
      <c r="N977" s="60" t="s">
        <v>94</v>
      </c>
    </row>
    <row r="978" spans="1:14" ht="16.5" customHeight="1">
      <c r="A978" s="94"/>
      <c r="B978" s="95"/>
      <c r="C978" s="250" t="s">
        <v>938</v>
      </c>
      <c r="D978" s="265" t="s">
        <v>238</v>
      </c>
      <c r="E978" s="315" t="s">
        <v>164</v>
      </c>
      <c r="F978" s="250" t="s">
        <v>676</v>
      </c>
      <c r="G978" s="265" t="s">
        <v>239</v>
      </c>
      <c r="H978" s="290" t="s">
        <v>949</v>
      </c>
      <c r="I978" s="265" t="s">
        <v>240</v>
      </c>
      <c r="J978" s="376"/>
      <c r="K978" s="21" t="s">
        <v>209</v>
      </c>
      <c r="L978" s="22" t="s">
        <v>334</v>
      </c>
      <c r="M978" s="105" t="s">
        <v>288</v>
      </c>
      <c r="N978" s="308" t="str">
        <f>IF(OR(M978="",M979="",M980="",M981=""),"",IF(OR(M978="大",M979="大",M980="大",M981="大",M978="不明",M979="不明",M980="不明",M981="不明"),"大",IF(OR(M978="中",M979="中",M980="中",M981="中"),"中",IF(OR(M978="小",M979="小",M980="小",M981="小"),"小","無"))))</f>
        <v>小</v>
      </c>
    </row>
    <row r="979" spans="1:14">
      <c r="A979" s="94"/>
      <c r="B979" s="95"/>
      <c r="C979" s="251"/>
      <c r="D979" s="266"/>
      <c r="E979" s="316"/>
      <c r="F979" s="251"/>
      <c r="G979" s="266"/>
      <c r="H979" s="291"/>
      <c r="I979" s="266"/>
      <c r="J979" s="377"/>
      <c r="K979" s="21" t="s">
        <v>99</v>
      </c>
      <c r="L979" s="21" t="s">
        <v>694</v>
      </c>
      <c r="M979" s="105" t="s">
        <v>314</v>
      </c>
      <c r="N979" s="309"/>
    </row>
    <row r="980" spans="1:14" ht="16.5" customHeight="1">
      <c r="A980" s="94"/>
      <c r="B980" s="95"/>
      <c r="C980" s="251"/>
      <c r="D980" s="266"/>
      <c r="E980" s="316"/>
      <c r="F980" s="251"/>
      <c r="G980" s="266"/>
      <c r="H980" s="291"/>
      <c r="I980" s="266"/>
      <c r="J980" s="377"/>
      <c r="K980" s="21" t="s">
        <v>100</v>
      </c>
      <c r="L980" s="21" t="s">
        <v>697</v>
      </c>
      <c r="M980" s="105" t="s">
        <v>314</v>
      </c>
      <c r="N980" s="309"/>
    </row>
    <row r="981" spans="1:14" ht="16.5" customHeight="1">
      <c r="A981" s="94"/>
      <c r="B981" s="95"/>
      <c r="C981" s="251"/>
      <c r="D981" s="266"/>
      <c r="E981" s="316"/>
      <c r="F981" s="251"/>
      <c r="G981" s="266"/>
      <c r="H981" s="291"/>
      <c r="I981" s="266"/>
      <c r="J981" s="378"/>
      <c r="K981" s="21" t="s">
        <v>101</v>
      </c>
      <c r="L981" s="21" t="s">
        <v>334</v>
      </c>
      <c r="M981" s="105" t="s">
        <v>288</v>
      </c>
      <c r="N981" s="310"/>
    </row>
    <row r="982" spans="1:14" ht="16.5" customHeight="1">
      <c r="A982" s="94"/>
      <c r="B982" s="95"/>
      <c r="C982" s="250" t="s">
        <v>938</v>
      </c>
      <c r="D982" s="265" t="s">
        <v>238</v>
      </c>
      <c r="E982" s="315" t="s">
        <v>164</v>
      </c>
      <c r="F982" s="250" t="s">
        <v>676</v>
      </c>
      <c r="G982" s="265" t="s">
        <v>241</v>
      </c>
      <c r="H982" s="290" t="s">
        <v>949</v>
      </c>
      <c r="I982" s="265" t="s">
        <v>242</v>
      </c>
      <c r="J982" s="376"/>
      <c r="K982" s="21" t="s">
        <v>209</v>
      </c>
      <c r="L982" s="22" t="s">
        <v>334</v>
      </c>
      <c r="M982" s="105" t="s">
        <v>288</v>
      </c>
      <c r="N982" s="308" t="str">
        <f>IF(OR(M982="",M983="",M984="",M985=""),"",IF(OR(M982="大",M983="大",M984="大",M985="大",M982="不明",M983="不明",M984="不明",M985="不明"),"大",IF(OR(M982="中",M983="中",M984="中",M985="中"),"中",IF(OR(M982="小",M983="小",M984="小",M985="小"),"小","無"))))</f>
        <v>小</v>
      </c>
    </row>
    <row r="983" spans="1:14" ht="16.5" customHeight="1">
      <c r="A983" s="94"/>
      <c r="B983" s="95"/>
      <c r="C983" s="251"/>
      <c r="D983" s="266"/>
      <c r="E983" s="316"/>
      <c r="F983" s="251"/>
      <c r="G983" s="266"/>
      <c r="H983" s="291"/>
      <c r="I983" s="266"/>
      <c r="J983" s="377"/>
      <c r="K983" s="21" t="s">
        <v>99</v>
      </c>
      <c r="L983" s="21" t="s">
        <v>694</v>
      </c>
      <c r="M983" s="105" t="s">
        <v>314</v>
      </c>
      <c r="N983" s="309"/>
    </row>
    <row r="984" spans="1:14" ht="16.5" customHeight="1">
      <c r="A984" s="94"/>
      <c r="B984" s="95"/>
      <c r="C984" s="251"/>
      <c r="D984" s="266"/>
      <c r="E984" s="316"/>
      <c r="F984" s="251"/>
      <c r="G984" s="266"/>
      <c r="H984" s="291"/>
      <c r="I984" s="266"/>
      <c r="J984" s="377"/>
      <c r="K984" s="21" t="s">
        <v>100</v>
      </c>
      <c r="L984" s="21" t="s">
        <v>697</v>
      </c>
      <c r="M984" s="105" t="s">
        <v>314</v>
      </c>
      <c r="N984" s="309"/>
    </row>
    <row r="985" spans="1:14" ht="16.5" customHeight="1">
      <c r="A985" s="94"/>
      <c r="B985" s="95"/>
      <c r="C985" s="251"/>
      <c r="D985" s="266"/>
      <c r="E985" s="316"/>
      <c r="F985" s="251"/>
      <c r="G985" s="266"/>
      <c r="H985" s="291"/>
      <c r="I985" s="266"/>
      <c r="J985" s="378"/>
      <c r="K985" s="21" t="s">
        <v>101</v>
      </c>
      <c r="L985" s="21" t="s">
        <v>334</v>
      </c>
      <c r="M985" s="105" t="s">
        <v>288</v>
      </c>
      <c r="N985" s="310"/>
    </row>
    <row r="986" spans="1:14" ht="16.5" customHeight="1">
      <c r="A986" s="94"/>
      <c r="B986" s="95"/>
      <c r="C986" s="250" t="s">
        <v>939</v>
      </c>
      <c r="D986" s="265" t="s">
        <v>238</v>
      </c>
      <c r="E986" s="315" t="s">
        <v>164</v>
      </c>
      <c r="F986" s="250" t="s">
        <v>676</v>
      </c>
      <c r="G986" s="265" t="s">
        <v>239</v>
      </c>
      <c r="H986" s="290" t="s">
        <v>949</v>
      </c>
      <c r="I986" s="265" t="s">
        <v>240</v>
      </c>
      <c r="J986" s="381"/>
      <c r="K986" s="21" t="s">
        <v>209</v>
      </c>
      <c r="L986" s="22" t="s">
        <v>334</v>
      </c>
      <c r="M986" s="105" t="s">
        <v>288</v>
      </c>
      <c r="N986" s="308" t="str">
        <f>IF(OR(M986="",M987="",M988="",M989=""),"",IF(OR(M986="大",M987="大",M988="大",M989="大",M986="不明",M987="不明",M988="不明",M989="不明"),"大",IF(OR(M986="中",M987="中",M988="中",M989="中"),"中",IF(OR(M986="小",M987="小",M988="小",M989="小"),"小","無"))))</f>
        <v>小</v>
      </c>
    </row>
    <row r="987" spans="1:14">
      <c r="A987" s="94"/>
      <c r="B987" s="95"/>
      <c r="C987" s="251"/>
      <c r="D987" s="266"/>
      <c r="E987" s="316"/>
      <c r="F987" s="251"/>
      <c r="G987" s="266"/>
      <c r="H987" s="291"/>
      <c r="I987" s="266"/>
      <c r="J987" s="377"/>
      <c r="K987" s="21" t="s">
        <v>99</v>
      </c>
      <c r="L987" s="21" t="s">
        <v>694</v>
      </c>
      <c r="M987" s="105" t="s">
        <v>314</v>
      </c>
      <c r="N987" s="309"/>
    </row>
    <row r="988" spans="1:14" ht="16.5" customHeight="1">
      <c r="A988" s="94"/>
      <c r="B988" s="95"/>
      <c r="C988" s="251"/>
      <c r="D988" s="266"/>
      <c r="E988" s="316"/>
      <c r="F988" s="251"/>
      <c r="G988" s="266"/>
      <c r="H988" s="291"/>
      <c r="I988" s="266"/>
      <c r="J988" s="377"/>
      <c r="K988" s="21" t="s">
        <v>100</v>
      </c>
      <c r="L988" s="21" t="s">
        <v>697</v>
      </c>
      <c r="M988" s="105" t="s">
        <v>314</v>
      </c>
      <c r="N988" s="309"/>
    </row>
    <row r="989" spans="1:14" ht="16.5" customHeight="1">
      <c r="A989" s="94"/>
      <c r="B989" s="95"/>
      <c r="C989" s="251"/>
      <c r="D989" s="266"/>
      <c r="E989" s="316"/>
      <c r="F989" s="251"/>
      <c r="G989" s="266"/>
      <c r="H989" s="291"/>
      <c r="I989" s="266"/>
      <c r="J989" s="378"/>
      <c r="K989" s="21" t="s">
        <v>101</v>
      </c>
      <c r="L989" s="21" t="s">
        <v>334</v>
      </c>
      <c r="M989" s="105" t="s">
        <v>288</v>
      </c>
      <c r="N989" s="310"/>
    </row>
    <row r="990" spans="1:14" ht="16.5" customHeight="1">
      <c r="A990" s="94"/>
      <c r="B990" s="95"/>
      <c r="C990" s="250" t="s">
        <v>939</v>
      </c>
      <c r="D990" s="265" t="s">
        <v>238</v>
      </c>
      <c r="E990" s="315" t="s">
        <v>164</v>
      </c>
      <c r="F990" s="250" t="s">
        <v>676</v>
      </c>
      <c r="G990" s="265" t="s">
        <v>241</v>
      </c>
      <c r="H990" s="290" t="s">
        <v>949</v>
      </c>
      <c r="I990" s="265" t="s">
        <v>242</v>
      </c>
      <c r="J990" s="376"/>
      <c r="K990" s="21" t="s">
        <v>209</v>
      </c>
      <c r="L990" s="22" t="s">
        <v>334</v>
      </c>
      <c r="M990" s="105" t="s">
        <v>288</v>
      </c>
      <c r="N990" s="308" t="str">
        <f>IF(OR(M990="",M991="",M992="",M993=""),"",IF(OR(M990="大",M991="大",M992="大",M993="大",M990="不明",M991="不明",M992="不明",M993="不明"),"大",IF(OR(M990="中",M991="中",M992="中",M993="中"),"中",IF(OR(M990="小",M991="小",M992="小",M993="小"),"小","無"))))</f>
        <v>小</v>
      </c>
    </row>
    <row r="991" spans="1:14" ht="16.5" customHeight="1">
      <c r="A991" s="94"/>
      <c r="B991" s="95"/>
      <c r="C991" s="251"/>
      <c r="D991" s="266"/>
      <c r="E991" s="316"/>
      <c r="F991" s="251"/>
      <c r="G991" s="266"/>
      <c r="H991" s="291"/>
      <c r="I991" s="266"/>
      <c r="J991" s="377"/>
      <c r="K991" s="21" t="s">
        <v>99</v>
      </c>
      <c r="L991" s="21" t="s">
        <v>694</v>
      </c>
      <c r="M991" s="105" t="s">
        <v>314</v>
      </c>
      <c r="N991" s="309"/>
    </row>
    <row r="992" spans="1:14" ht="16.5" customHeight="1">
      <c r="A992" s="94"/>
      <c r="B992" s="95"/>
      <c r="C992" s="251"/>
      <c r="D992" s="266"/>
      <c r="E992" s="316"/>
      <c r="F992" s="251"/>
      <c r="G992" s="266"/>
      <c r="H992" s="291"/>
      <c r="I992" s="266"/>
      <c r="J992" s="377"/>
      <c r="K992" s="21" t="s">
        <v>100</v>
      </c>
      <c r="L992" s="21" t="s">
        <v>697</v>
      </c>
      <c r="M992" s="105" t="s">
        <v>314</v>
      </c>
      <c r="N992" s="309"/>
    </row>
    <row r="993" spans="1:14" ht="16.5" customHeight="1">
      <c r="A993" s="94"/>
      <c r="B993" s="95"/>
      <c r="C993" s="251"/>
      <c r="D993" s="266"/>
      <c r="E993" s="316"/>
      <c r="F993" s="251"/>
      <c r="G993" s="266"/>
      <c r="H993" s="291"/>
      <c r="I993" s="266"/>
      <c r="J993" s="378"/>
      <c r="K993" s="21" t="s">
        <v>101</v>
      </c>
      <c r="L993" s="21" t="s">
        <v>334</v>
      </c>
      <c r="M993" s="105" t="s">
        <v>288</v>
      </c>
      <c r="N993" s="310"/>
    </row>
    <row r="994" spans="1:14">
      <c r="A994" s="94"/>
      <c r="B994" s="95"/>
      <c r="C994" s="250"/>
      <c r="D994" s="265"/>
      <c r="E994" s="315"/>
      <c r="F994" s="250"/>
      <c r="G994" s="265"/>
      <c r="H994" s="290"/>
      <c r="I994" s="265"/>
      <c r="J994" s="376"/>
      <c r="K994" s="21" t="s">
        <v>209</v>
      </c>
      <c r="L994" s="22"/>
      <c r="M994" s="105"/>
      <c r="N994" s="308" t="str">
        <f>IF(OR(M994="",M995="",M996="",M997=""),"",IF(OR(M994="大",M995="大",M996="大",M997="大",M994="不明",M995="不明",M996="不明",M997="不明"),"大",IF(OR(M994="中",M995="中",M996="中",M997="中"),"中",IF(OR(M994="小",M995="小",M996="小",M997="小"),"小","無"))))</f>
        <v/>
      </c>
    </row>
    <row r="995" spans="1:14" ht="16.5" customHeight="1">
      <c r="A995" s="94"/>
      <c r="B995" s="95"/>
      <c r="C995" s="251"/>
      <c r="D995" s="266"/>
      <c r="E995" s="316"/>
      <c r="F995" s="251"/>
      <c r="G995" s="266"/>
      <c r="H995" s="291"/>
      <c r="I995" s="266"/>
      <c r="J995" s="377"/>
      <c r="K995" s="21" t="s">
        <v>99</v>
      </c>
      <c r="L995" s="21"/>
      <c r="M995" s="105"/>
      <c r="N995" s="309"/>
    </row>
    <row r="996" spans="1:14" ht="16.5" customHeight="1">
      <c r="A996" s="94"/>
      <c r="B996" s="95"/>
      <c r="C996" s="251"/>
      <c r="D996" s="266"/>
      <c r="E996" s="316"/>
      <c r="F996" s="251"/>
      <c r="G996" s="266"/>
      <c r="H996" s="291"/>
      <c r="I996" s="266"/>
      <c r="J996" s="377"/>
      <c r="K996" s="21" t="s">
        <v>100</v>
      </c>
      <c r="L996" s="21"/>
      <c r="M996" s="105"/>
      <c r="N996" s="309"/>
    </row>
    <row r="997" spans="1:14" ht="16.5" customHeight="1">
      <c r="A997" s="94"/>
      <c r="B997" s="95"/>
      <c r="C997" s="251"/>
      <c r="D997" s="266"/>
      <c r="E997" s="316"/>
      <c r="F997" s="251"/>
      <c r="G997" s="266"/>
      <c r="H997" s="291"/>
      <c r="I997" s="266"/>
      <c r="J997" s="378"/>
      <c r="K997" s="21" t="s">
        <v>101</v>
      </c>
      <c r="L997" s="21"/>
      <c r="M997" s="105"/>
      <c r="N997" s="310"/>
    </row>
    <row r="998" spans="1:14">
      <c r="A998" s="94"/>
      <c r="B998" s="95"/>
      <c r="C998" s="250"/>
      <c r="D998" s="265"/>
      <c r="E998" s="315"/>
      <c r="F998" s="250"/>
      <c r="G998" s="265"/>
      <c r="H998" s="290"/>
      <c r="I998" s="265"/>
      <c r="J998" s="376"/>
      <c r="K998" s="21" t="s">
        <v>209</v>
      </c>
      <c r="L998" s="22"/>
      <c r="M998" s="105"/>
      <c r="N998" s="308" t="str">
        <f>IF(OR(M998="",M999="",M1000="",M1001=""),"",IF(OR(M998="大",M999="大",M1000="大",M1001="大",M998="不明",M999="不明",M1000="不明",M1001="不明"),"大",IF(OR(M998="中",M999="中",M1000="中",M1001="中"),"中",IF(OR(M998="小",M999="小",M1000="小",M1001="小"),"小","無"))))</f>
        <v/>
      </c>
    </row>
    <row r="999" spans="1:14" ht="16.5" customHeight="1">
      <c r="A999" s="94"/>
      <c r="B999" s="95"/>
      <c r="C999" s="251"/>
      <c r="D999" s="266"/>
      <c r="E999" s="316"/>
      <c r="F999" s="251"/>
      <c r="G999" s="266"/>
      <c r="H999" s="291"/>
      <c r="I999" s="266"/>
      <c r="J999" s="377"/>
      <c r="K999" s="21" t="s">
        <v>99</v>
      </c>
      <c r="L999" s="21"/>
      <c r="M999" s="105"/>
      <c r="N999" s="309"/>
    </row>
    <row r="1000" spans="1:14" ht="16.5" customHeight="1">
      <c r="A1000" s="94"/>
      <c r="B1000" s="95"/>
      <c r="C1000" s="251"/>
      <c r="D1000" s="266"/>
      <c r="E1000" s="316"/>
      <c r="F1000" s="251"/>
      <c r="G1000" s="266"/>
      <c r="H1000" s="291"/>
      <c r="I1000" s="266"/>
      <c r="J1000" s="377"/>
      <c r="K1000" s="21" t="s">
        <v>100</v>
      </c>
      <c r="L1000" s="21"/>
      <c r="M1000" s="105"/>
      <c r="N1000" s="309"/>
    </row>
    <row r="1001" spans="1:14" ht="16.5" customHeight="1">
      <c r="A1001" s="94"/>
      <c r="B1001" s="95"/>
      <c r="C1001" s="251"/>
      <c r="D1001" s="266"/>
      <c r="E1001" s="316"/>
      <c r="F1001" s="251"/>
      <c r="G1001" s="266"/>
      <c r="H1001" s="291"/>
      <c r="I1001" s="266"/>
      <c r="J1001" s="378"/>
      <c r="K1001" s="21" t="s">
        <v>101</v>
      </c>
      <c r="L1001" s="21"/>
      <c r="M1001" s="105"/>
      <c r="N1001" s="310"/>
    </row>
    <row r="1002" spans="1:14">
      <c r="A1002" s="94"/>
      <c r="B1002" s="95"/>
      <c r="C1002" s="250"/>
      <c r="D1002" s="265"/>
      <c r="E1002" s="315"/>
      <c r="F1002" s="250"/>
      <c r="G1002" s="265"/>
      <c r="H1002" s="290"/>
      <c r="I1002" s="265"/>
      <c r="J1002" s="376"/>
      <c r="K1002" s="21" t="s">
        <v>209</v>
      </c>
      <c r="L1002" s="22"/>
      <c r="M1002" s="105"/>
      <c r="N1002" s="308" t="str">
        <f>IF(OR(M1002="",M1003="",M1004="",M1005=""),"",IF(OR(M1002="大",M1003="大",M1004="大",M1005="大",M1002="不明",M1003="不明",M1004="不明",M1005="不明"),"大",IF(OR(M1002="中",M1003="中",M1004="中",M1005="中"),"中",IF(OR(M1002="小",M1003="小",M1004="小",M1005="小"),"小","無"))))</f>
        <v/>
      </c>
    </row>
    <row r="1003" spans="1:14" ht="16.5" customHeight="1">
      <c r="A1003" s="94"/>
      <c r="B1003" s="95"/>
      <c r="C1003" s="251"/>
      <c r="D1003" s="266"/>
      <c r="E1003" s="316"/>
      <c r="F1003" s="251"/>
      <c r="G1003" s="266"/>
      <c r="H1003" s="291"/>
      <c r="I1003" s="266"/>
      <c r="J1003" s="377"/>
      <c r="K1003" s="21" t="s">
        <v>99</v>
      </c>
      <c r="L1003" s="21"/>
      <c r="M1003" s="105"/>
      <c r="N1003" s="309"/>
    </row>
    <row r="1004" spans="1:14" ht="16.5" customHeight="1">
      <c r="A1004" s="94"/>
      <c r="B1004" s="95"/>
      <c r="C1004" s="251"/>
      <c r="D1004" s="266"/>
      <c r="E1004" s="316"/>
      <c r="F1004" s="251"/>
      <c r="G1004" s="266"/>
      <c r="H1004" s="291"/>
      <c r="I1004" s="266"/>
      <c r="J1004" s="377"/>
      <c r="K1004" s="21" t="s">
        <v>100</v>
      </c>
      <c r="L1004" s="21"/>
      <c r="M1004" s="105"/>
      <c r="N1004" s="309"/>
    </row>
    <row r="1005" spans="1:14" ht="16.5" customHeight="1">
      <c r="A1005" s="94"/>
      <c r="B1005" s="95"/>
      <c r="C1005" s="252"/>
      <c r="D1005" s="267"/>
      <c r="E1005" s="317"/>
      <c r="F1005" s="252"/>
      <c r="G1005" s="267"/>
      <c r="H1005" s="292"/>
      <c r="I1005" s="267"/>
      <c r="J1005" s="378"/>
      <c r="K1005" s="21" t="s">
        <v>101</v>
      </c>
      <c r="L1005" s="21"/>
      <c r="M1005" s="105"/>
      <c r="N1005" s="310"/>
    </row>
    <row r="1006" spans="1:14">
      <c r="A1006" s="94"/>
    </row>
    <row r="1007" spans="1:14">
      <c r="A1007" s="94"/>
      <c r="L1007" s="11"/>
      <c r="M1007" s="117" t="s">
        <v>102</v>
      </c>
      <c r="N1007" s="106" t="str">
        <f>IF(OR(N978="大",N982="大",N986="大",N990="大",N994="大",N998="大",N1002="大"),"大",IF(OR(N978="中",N982="中",N986="中",N990="中",N994="中",N998="中",N1002="中"),"中",IF(OR(N978="小",N982="小",N986="小",N990="小",N994="小",N998="小",N1002="小"),"小","無")))</f>
        <v>小</v>
      </c>
    </row>
    <row r="1008" spans="1:14">
      <c r="A1008" s="94"/>
      <c r="B1008" s="42"/>
      <c r="C1008" s="54" t="s">
        <v>633</v>
      </c>
    </row>
    <row r="1009" spans="1:14">
      <c r="A1009" s="94"/>
      <c r="B1009" s="54"/>
    </row>
    <row r="1010" spans="1:14" ht="31.5">
      <c r="A1010" s="94"/>
      <c r="B1010" s="95"/>
      <c r="C1010" s="60" t="s">
        <v>84</v>
      </c>
      <c r="D1010" s="60" t="s">
        <v>85</v>
      </c>
      <c r="E1010" s="60" t="s">
        <v>121</v>
      </c>
      <c r="F1010" s="60" t="s">
        <v>87</v>
      </c>
      <c r="G1010" s="60" t="s">
        <v>122</v>
      </c>
      <c r="H1010" s="60" t="s">
        <v>277</v>
      </c>
      <c r="I1010" s="60" t="s">
        <v>90</v>
      </c>
      <c r="J1010" s="61" t="s">
        <v>161</v>
      </c>
      <c r="K1010" s="319" t="s">
        <v>92</v>
      </c>
      <c r="L1010" s="320"/>
      <c r="M1010" s="59" t="s">
        <v>93</v>
      </c>
      <c r="N1010" s="60" t="s">
        <v>94</v>
      </c>
    </row>
    <row r="1011" spans="1:14">
      <c r="A1011" s="94"/>
      <c r="B1011" s="95"/>
      <c r="C1011" s="290" t="s">
        <v>949</v>
      </c>
      <c r="D1011" s="265" t="s">
        <v>245</v>
      </c>
      <c r="E1011" s="315" t="s">
        <v>164</v>
      </c>
      <c r="F1011" s="250" t="s">
        <v>676</v>
      </c>
      <c r="G1011" s="265" t="s">
        <v>246</v>
      </c>
      <c r="H1011" s="265" t="s">
        <v>247</v>
      </c>
      <c r="I1011" s="265" t="s">
        <v>248</v>
      </c>
      <c r="J1011" s="376"/>
      <c r="K1011" s="21" t="s">
        <v>98</v>
      </c>
      <c r="L1011" s="22" t="s">
        <v>334</v>
      </c>
      <c r="M1011" s="105" t="s">
        <v>288</v>
      </c>
      <c r="N1011" s="308" t="str">
        <f>IF(OR(M1011="",M1012="",M1013="",M1014=""),"",IF(OR(M1011="大",M1012="大",M1013="大",M1014="大",M1011="不明",M1012="不明",M1013="不明",M1014="不明"),"大",IF(OR(M1011="中",M1012="中",M1013="中",M1014="中"),"中",IF(OR(M1011="小",M1012="小",M1013="小",M1014="小"),"小","無"))))</f>
        <v>無</v>
      </c>
    </row>
    <row r="1012" spans="1:14">
      <c r="A1012" s="94"/>
      <c r="B1012" s="95"/>
      <c r="C1012" s="291"/>
      <c r="D1012" s="266"/>
      <c r="E1012" s="316"/>
      <c r="F1012" s="251"/>
      <c r="G1012" s="266"/>
      <c r="H1012" s="266"/>
      <c r="I1012" s="266"/>
      <c r="J1012" s="377"/>
      <c r="K1012" s="21" t="s">
        <v>99</v>
      </c>
      <c r="L1012" s="21" t="s">
        <v>334</v>
      </c>
      <c r="M1012" s="105" t="s">
        <v>288</v>
      </c>
      <c r="N1012" s="309"/>
    </row>
    <row r="1013" spans="1:14" ht="16.5" customHeight="1">
      <c r="A1013" s="94"/>
      <c r="B1013" s="95"/>
      <c r="C1013" s="291"/>
      <c r="D1013" s="266"/>
      <c r="E1013" s="316"/>
      <c r="F1013" s="251"/>
      <c r="G1013" s="266"/>
      <c r="H1013" s="266"/>
      <c r="I1013" s="266"/>
      <c r="J1013" s="377"/>
      <c r="K1013" s="21" t="s">
        <v>100</v>
      </c>
      <c r="L1013" s="21" t="s">
        <v>334</v>
      </c>
      <c r="M1013" s="105" t="s">
        <v>288</v>
      </c>
      <c r="N1013" s="309"/>
    </row>
    <row r="1014" spans="1:14" ht="16.5" customHeight="1">
      <c r="A1014" s="94"/>
      <c r="B1014" s="95"/>
      <c r="C1014" s="291"/>
      <c r="D1014" s="266"/>
      <c r="E1014" s="316"/>
      <c r="F1014" s="251"/>
      <c r="G1014" s="266"/>
      <c r="H1014" s="266"/>
      <c r="I1014" s="266"/>
      <c r="J1014" s="378"/>
      <c r="K1014" s="21" t="s">
        <v>101</v>
      </c>
      <c r="L1014" s="21" t="s">
        <v>334</v>
      </c>
      <c r="M1014" s="105" t="s">
        <v>288</v>
      </c>
      <c r="N1014" s="310"/>
    </row>
    <row r="1015" spans="1:14">
      <c r="A1015" s="94"/>
      <c r="B1015" s="95"/>
      <c r="C1015" s="290" t="s">
        <v>948</v>
      </c>
      <c r="D1015" s="265" t="s">
        <v>245</v>
      </c>
      <c r="E1015" s="315" t="s">
        <v>164</v>
      </c>
      <c r="F1015" s="250" t="s">
        <v>676</v>
      </c>
      <c r="G1015" s="265" t="s">
        <v>246</v>
      </c>
      <c r="H1015" s="265" t="s">
        <v>247</v>
      </c>
      <c r="I1015" s="265" t="s">
        <v>248</v>
      </c>
      <c r="J1015" s="376"/>
      <c r="K1015" s="21" t="s">
        <v>98</v>
      </c>
      <c r="L1015" s="22" t="s">
        <v>334</v>
      </c>
      <c r="M1015" s="105" t="s">
        <v>288</v>
      </c>
      <c r="N1015" s="308" t="str">
        <f>IF(OR(M1015="",M1016="",M1017="",M1018=""),"",IF(OR(M1015="大",M1016="大",M1017="大",M1018="大",M1015="不明",M1016="不明",M1017="不明",M1018="不明"),"大",IF(OR(M1015="中",M1016="中",M1017="中",M1018="中"),"中",IF(OR(M1015="小",M1016="小",M1017="小",M1018="小"),"小","無"))))</f>
        <v>無</v>
      </c>
    </row>
    <row r="1016" spans="1:14">
      <c r="A1016" s="94"/>
      <c r="B1016" s="95"/>
      <c r="C1016" s="291"/>
      <c r="D1016" s="266"/>
      <c r="E1016" s="316"/>
      <c r="F1016" s="251"/>
      <c r="G1016" s="266"/>
      <c r="H1016" s="266"/>
      <c r="I1016" s="266"/>
      <c r="J1016" s="377"/>
      <c r="K1016" s="21" t="s">
        <v>99</v>
      </c>
      <c r="L1016" s="21" t="s">
        <v>334</v>
      </c>
      <c r="M1016" s="105" t="s">
        <v>288</v>
      </c>
      <c r="N1016" s="309"/>
    </row>
    <row r="1017" spans="1:14" ht="16.5" customHeight="1">
      <c r="A1017" s="94"/>
      <c r="B1017" s="95"/>
      <c r="C1017" s="291"/>
      <c r="D1017" s="266"/>
      <c r="E1017" s="316"/>
      <c r="F1017" s="251"/>
      <c r="G1017" s="266"/>
      <c r="H1017" s="266"/>
      <c r="I1017" s="266"/>
      <c r="J1017" s="377"/>
      <c r="K1017" s="21" t="s">
        <v>100</v>
      </c>
      <c r="L1017" s="21" t="s">
        <v>334</v>
      </c>
      <c r="M1017" s="105" t="s">
        <v>288</v>
      </c>
      <c r="N1017" s="309"/>
    </row>
    <row r="1018" spans="1:14" ht="16.5" customHeight="1">
      <c r="A1018" s="94"/>
      <c r="B1018" s="95"/>
      <c r="C1018" s="291"/>
      <c r="D1018" s="266"/>
      <c r="E1018" s="316"/>
      <c r="F1018" s="251"/>
      <c r="G1018" s="266"/>
      <c r="H1018" s="266"/>
      <c r="I1018" s="266"/>
      <c r="J1018" s="378"/>
      <c r="K1018" s="21" t="s">
        <v>101</v>
      </c>
      <c r="L1018" s="21" t="s">
        <v>334</v>
      </c>
      <c r="M1018" s="105" t="s">
        <v>288</v>
      </c>
      <c r="N1018" s="310"/>
    </row>
    <row r="1019" spans="1:14">
      <c r="A1019" s="94"/>
      <c r="B1019" s="95"/>
      <c r="C1019" s="290" t="s">
        <v>938</v>
      </c>
      <c r="D1019" s="265" t="s">
        <v>245</v>
      </c>
      <c r="E1019" s="315" t="s">
        <v>164</v>
      </c>
      <c r="F1019" s="250" t="s">
        <v>676</v>
      </c>
      <c r="G1019" s="265" t="s">
        <v>246</v>
      </c>
      <c r="H1019" s="265" t="s">
        <v>247</v>
      </c>
      <c r="I1019" s="265" t="s">
        <v>248</v>
      </c>
      <c r="J1019" s="381"/>
      <c r="K1019" s="21" t="s">
        <v>98</v>
      </c>
      <c r="L1019" s="22" t="s">
        <v>334</v>
      </c>
      <c r="M1019" s="105" t="s">
        <v>288</v>
      </c>
      <c r="N1019" s="308" t="str">
        <f>IF(OR(M1019="",M1020="",M1021="",M1022=""),"",IF(OR(M1019="大",M1020="大",M1021="大",M1022="大",M1019="不明",M1020="不明",M1021="不明",M1022="不明"),"大",IF(OR(M1019="中",M1020="中",M1021="中",M1022="中"),"中",IF(OR(M1019="小",M1020="小",M1021="小",M1022="小"),"小","無"))))</f>
        <v>無</v>
      </c>
    </row>
    <row r="1020" spans="1:14">
      <c r="A1020" s="94"/>
      <c r="B1020" s="95"/>
      <c r="C1020" s="291"/>
      <c r="D1020" s="266"/>
      <c r="E1020" s="316"/>
      <c r="F1020" s="251"/>
      <c r="G1020" s="266"/>
      <c r="H1020" s="266"/>
      <c r="I1020" s="266"/>
      <c r="J1020" s="377"/>
      <c r="K1020" s="21" t="s">
        <v>99</v>
      </c>
      <c r="L1020" s="21" t="s">
        <v>334</v>
      </c>
      <c r="M1020" s="105" t="s">
        <v>288</v>
      </c>
      <c r="N1020" s="309"/>
    </row>
    <row r="1021" spans="1:14" ht="16.5" customHeight="1">
      <c r="A1021" s="94"/>
      <c r="B1021" s="95"/>
      <c r="C1021" s="291"/>
      <c r="D1021" s="266"/>
      <c r="E1021" s="316"/>
      <c r="F1021" s="251"/>
      <c r="G1021" s="266"/>
      <c r="H1021" s="266"/>
      <c r="I1021" s="266"/>
      <c r="J1021" s="377"/>
      <c r="K1021" s="21" t="s">
        <v>100</v>
      </c>
      <c r="L1021" s="21" t="s">
        <v>334</v>
      </c>
      <c r="M1021" s="105" t="s">
        <v>288</v>
      </c>
      <c r="N1021" s="309"/>
    </row>
    <row r="1022" spans="1:14" ht="16.5" customHeight="1">
      <c r="A1022" s="94"/>
      <c r="B1022" s="95"/>
      <c r="C1022" s="291"/>
      <c r="D1022" s="266"/>
      <c r="E1022" s="316"/>
      <c r="F1022" s="251"/>
      <c r="G1022" s="266"/>
      <c r="H1022" s="266"/>
      <c r="I1022" s="266"/>
      <c r="J1022" s="378"/>
      <c r="K1022" s="21" t="s">
        <v>101</v>
      </c>
      <c r="L1022" s="21" t="s">
        <v>334</v>
      </c>
      <c r="M1022" s="105" t="s">
        <v>288</v>
      </c>
      <c r="N1022" s="310"/>
    </row>
    <row r="1023" spans="1:14">
      <c r="A1023" s="94"/>
      <c r="B1023" s="95"/>
      <c r="C1023" s="290"/>
      <c r="D1023" s="265"/>
      <c r="E1023" s="315"/>
      <c r="F1023" s="250"/>
      <c r="G1023" s="265"/>
      <c r="H1023" s="265"/>
      <c r="I1023" s="265"/>
      <c r="J1023" s="376"/>
      <c r="K1023" s="21" t="s">
        <v>98</v>
      </c>
      <c r="L1023" s="22"/>
      <c r="M1023" s="105"/>
      <c r="N1023" s="308" t="str">
        <f>IF(OR(M1023="",M1024="",M1025="",M1026=""),"",IF(OR(M1023="大",M1024="大",M1025="大",M1026="大",M1023="不明",M1024="不明",M1025="不明",M1026="不明"),"大",IF(OR(M1023="中",M1024="中",M1025="中",M1026="中"),"中",IF(OR(M1023="小",M1024="小",M1025="小",M1026="小"),"小","無"))))</f>
        <v/>
      </c>
    </row>
    <row r="1024" spans="1:14" ht="16.5" customHeight="1">
      <c r="A1024" s="94"/>
      <c r="B1024" s="95"/>
      <c r="C1024" s="291"/>
      <c r="D1024" s="266"/>
      <c r="E1024" s="316"/>
      <c r="F1024" s="251"/>
      <c r="G1024" s="266"/>
      <c r="H1024" s="266"/>
      <c r="I1024" s="266"/>
      <c r="J1024" s="377"/>
      <c r="K1024" s="21" t="s">
        <v>99</v>
      </c>
      <c r="L1024" s="21"/>
      <c r="M1024" s="105"/>
      <c r="N1024" s="309"/>
    </row>
    <row r="1025" spans="1:14" ht="16.5" customHeight="1">
      <c r="A1025" s="94"/>
      <c r="B1025" s="95"/>
      <c r="C1025" s="291"/>
      <c r="D1025" s="266"/>
      <c r="E1025" s="316"/>
      <c r="F1025" s="251"/>
      <c r="G1025" s="266"/>
      <c r="H1025" s="266"/>
      <c r="I1025" s="266"/>
      <c r="J1025" s="377"/>
      <c r="K1025" s="21" t="s">
        <v>100</v>
      </c>
      <c r="L1025" s="21"/>
      <c r="M1025" s="105"/>
      <c r="N1025" s="309"/>
    </row>
    <row r="1026" spans="1:14" ht="16.5" customHeight="1">
      <c r="A1026" s="94"/>
      <c r="B1026" s="95"/>
      <c r="C1026" s="291"/>
      <c r="D1026" s="266"/>
      <c r="E1026" s="316"/>
      <c r="F1026" s="251"/>
      <c r="G1026" s="266"/>
      <c r="H1026" s="266"/>
      <c r="I1026" s="266"/>
      <c r="J1026" s="378"/>
      <c r="K1026" s="21" t="s">
        <v>101</v>
      </c>
      <c r="L1026" s="21"/>
      <c r="M1026" s="105"/>
      <c r="N1026" s="310"/>
    </row>
    <row r="1027" spans="1:14">
      <c r="A1027" s="94"/>
      <c r="B1027" s="95"/>
      <c r="C1027" s="290"/>
      <c r="D1027" s="265"/>
      <c r="E1027" s="315"/>
      <c r="F1027" s="250"/>
      <c r="G1027" s="265"/>
      <c r="H1027" s="265"/>
      <c r="I1027" s="265"/>
      <c r="J1027" s="376"/>
      <c r="K1027" s="21" t="s">
        <v>98</v>
      </c>
      <c r="L1027" s="22"/>
      <c r="M1027" s="105"/>
      <c r="N1027" s="308" t="str">
        <f>IF(OR(M1027="",M1028="",M1029="",M1030=""),"",IF(OR(M1027="大",M1028="大",M1029="大",M1030="大",M1027="不明",M1028="不明",M1029="不明",M1030="不明"),"大",IF(OR(M1027="中",M1028="中",M1029="中",M1030="中"),"中",IF(OR(M1027="小",M1028="小",M1029="小",M1030="小"),"小","無"))))</f>
        <v/>
      </c>
    </row>
    <row r="1028" spans="1:14" ht="16.5" customHeight="1">
      <c r="A1028" s="94"/>
      <c r="B1028" s="95"/>
      <c r="C1028" s="291"/>
      <c r="D1028" s="266"/>
      <c r="E1028" s="316"/>
      <c r="F1028" s="251"/>
      <c r="G1028" s="266"/>
      <c r="H1028" s="266"/>
      <c r="I1028" s="266"/>
      <c r="J1028" s="377"/>
      <c r="K1028" s="21" t="s">
        <v>99</v>
      </c>
      <c r="L1028" s="21"/>
      <c r="M1028" s="105"/>
      <c r="N1028" s="309"/>
    </row>
    <row r="1029" spans="1:14" ht="16.5" customHeight="1">
      <c r="A1029" s="94"/>
      <c r="B1029" s="95"/>
      <c r="C1029" s="291"/>
      <c r="D1029" s="266"/>
      <c r="E1029" s="316"/>
      <c r="F1029" s="251"/>
      <c r="G1029" s="266"/>
      <c r="H1029" s="266"/>
      <c r="I1029" s="266"/>
      <c r="J1029" s="377"/>
      <c r="K1029" s="21" t="s">
        <v>100</v>
      </c>
      <c r="L1029" s="21"/>
      <c r="M1029" s="105"/>
      <c r="N1029" s="309"/>
    </row>
    <row r="1030" spans="1:14" ht="16.5" customHeight="1">
      <c r="A1030" s="94"/>
      <c r="B1030" s="95"/>
      <c r="C1030" s="291"/>
      <c r="D1030" s="266"/>
      <c r="E1030" s="316"/>
      <c r="F1030" s="251"/>
      <c r="G1030" s="266"/>
      <c r="H1030" s="266"/>
      <c r="I1030" s="266"/>
      <c r="J1030" s="378"/>
      <c r="K1030" s="21" t="s">
        <v>101</v>
      </c>
      <c r="L1030" s="21"/>
      <c r="M1030" s="105"/>
      <c r="N1030" s="310"/>
    </row>
    <row r="1031" spans="1:14">
      <c r="A1031" s="94"/>
      <c r="B1031" s="95"/>
      <c r="C1031" s="290"/>
      <c r="D1031" s="265"/>
      <c r="E1031" s="315"/>
      <c r="F1031" s="250"/>
      <c r="G1031" s="265"/>
      <c r="H1031" s="265"/>
      <c r="I1031" s="265"/>
      <c r="J1031" s="376"/>
      <c r="K1031" s="21" t="s">
        <v>98</v>
      </c>
      <c r="L1031" s="22"/>
      <c r="M1031" s="105"/>
      <c r="N1031" s="308" t="str">
        <f>IF(OR(M1031="",M1032="",M1033="",M1034=""),"",IF(OR(M1031="大",M1032="大",M1033="大",M1034="大",M1031="不明",M1032="不明",M1033="不明",M1034="不明"),"大",IF(OR(M1031="中",M1032="中",M1033="中",M1034="中"),"中",IF(OR(M1031="小",M1032="小",M1033="小",M1034="小"),"小","無"))))</f>
        <v/>
      </c>
    </row>
    <row r="1032" spans="1:14" ht="16.5" customHeight="1">
      <c r="A1032" s="94"/>
      <c r="B1032" s="95"/>
      <c r="C1032" s="291"/>
      <c r="D1032" s="266"/>
      <c r="E1032" s="316"/>
      <c r="F1032" s="251"/>
      <c r="G1032" s="266"/>
      <c r="H1032" s="266"/>
      <c r="I1032" s="266"/>
      <c r="J1032" s="377"/>
      <c r="K1032" s="21" t="s">
        <v>99</v>
      </c>
      <c r="L1032" s="21"/>
      <c r="M1032" s="105"/>
      <c r="N1032" s="309"/>
    </row>
    <row r="1033" spans="1:14" ht="16.5" customHeight="1">
      <c r="A1033" s="94"/>
      <c r="B1033" s="95"/>
      <c r="C1033" s="291"/>
      <c r="D1033" s="266"/>
      <c r="E1033" s="316"/>
      <c r="F1033" s="251"/>
      <c r="G1033" s="266"/>
      <c r="H1033" s="266"/>
      <c r="I1033" s="266"/>
      <c r="J1033" s="377"/>
      <c r="K1033" s="21" t="s">
        <v>100</v>
      </c>
      <c r="L1033" s="21"/>
      <c r="M1033" s="105"/>
      <c r="N1033" s="309"/>
    </row>
    <row r="1034" spans="1:14" ht="16.5" customHeight="1">
      <c r="A1034" s="94"/>
      <c r="B1034" s="95"/>
      <c r="C1034" s="291"/>
      <c r="D1034" s="266"/>
      <c r="E1034" s="316"/>
      <c r="F1034" s="251"/>
      <c r="G1034" s="266"/>
      <c r="H1034" s="266"/>
      <c r="I1034" s="266"/>
      <c r="J1034" s="378"/>
      <c r="K1034" s="21" t="s">
        <v>101</v>
      </c>
      <c r="L1034" s="21"/>
      <c r="M1034" s="105"/>
      <c r="N1034" s="310"/>
    </row>
    <row r="1035" spans="1:14">
      <c r="A1035" s="94"/>
      <c r="B1035" s="95"/>
      <c r="C1035" s="290"/>
      <c r="D1035" s="265"/>
      <c r="E1035" s="315"/>
      <c r="F1035" s="250"/>
      <c r="G1035" s="265"/>
      <c r="H1035" s="265"/>
      <c r="I1035" s="265"/>
      <c r="J1035" s="376"/>
      <c r="K1035" s="21" t="s">
        <v>98</v>
      </c>
      <c r="L1035" s="22"/>
      <c r="M1035" s="105"/>
      <c r="N1035" s="308" t="str">
        <f>IF(OR(M1035="",M1036="",M1037="",M1038=""),"",IF(OR(M1035="大",M1036="大",M1037="大",M1038="大",M1035="不明",M1036="不明",M1037="不明",M1038="不明"),"大",IF(OR(M1035="中",M1036="中",M1037="中",M1038="中"),"中",IF(OR(M1035="小",M1036="小",M1037="小",M1038="小"),"小","無"))))</f>
        <v/>
      </c>
    </row>
    <row r="1036" spans="1:14" ht="16.5" customHeight="1">
      <c r="A1036" s="94"/>
      <c r="B1036" s="95"/>
      <c r="C1036" s="291"/>
      <c r="D1036" s="266"/>
      <c r="E1036" s="316"/>
      <c r="F1036" s="251"/>
      <c r="G1036" s="266"/>
      <c r="H1036" s="266"/>
      <c r="I1036" s="266"/>
      <c r="J1036" s="377"/>
      <c r="K1036" s="21" t="s">
        <v>99</v>
      </c>
      <c r="L1036" s="21"/>
      <c r="M1036" s="105"/>
      <c r="N1036" s="309"/>
    </row>
    <row r="1037" spans="1:14" ht="16.5" customHeight="1">
      <c r="A1037" s="94"/>
      <c r="B1037" s="95"/>
      <c r="C1037" s="291"/>
      <c r="D1037" s="266"/>
      <c r="E1037" s="316"/>
      <c r="F1037" s="251"/>
      <c r="G1037" s="266"/>
      <c r="H1037" s="266"/>
      <c r="I1037" s="266"/>
      <c r="J1037" s="377"/>
      <c r="K1037" s="21" t="s">
        <v>100</v>
      </c>
      <c r="L1037" s="21"/>
      <c r="M1037" s="105"/>
      <c r="N1037" s="309"/>
    </row>
    <row r="1038" spans="1:14" ht="16.5" customHeight="1">
      <c r="A1038" s="94"/>
      <c r="B1038" s="95"/>
      <c r="C1038" s="292"/>
      <c r="D1038" s="267"/>
      <c r="E1038" s="317"/>
      <c r="F1038" s="252"/>
      <c r="G1038" s="267"/>
      <c r="H1038" s="267"/>
      <c r="I1038" s="267"/>
      <c r="J1038" s="378"/>
      <c r="K1038" s="21" t="s">
        <v>101</v>
      </c>
      <c r="L1038" s="21"/>
      <c r="M1038" s="105"/>
      <c r="N1038" s="310"/>
    </row>
    <row r="1040" spans="1:14">
      <c r="L1040" s="11"/>
      <c r="M1040" s="117" t="s">
        <v>102</v>
      </c>
      <c r="N1040" s="114" t="str">
        <f>IF(OR(N1011="大",N1015="大",N1019="大",N1023="大",N1027="大",N1031="大",N1035="大"),"大",IF(OR(N1011="中",N1015="中",N1019="中",N1023="中",N1027="中",N1031="中",N1035="中"),"中",IF(OR(N1011="小",N1015="小",N1019="小",N1023="小",N1027="小",N1031="小",N1035="小"),"小","無")))</f>
        <v>無</v>
      </c>
    </row>
    <row r="1042" spans="1:14">
      <c r="C1042" s="10" t="s">
        <v>590</v>
      </c>
    </row>
    <row r="1044" spans="1:14" ht="19.5">
      <c r="A1044" s="52" t="s">
        <v>698</v>
      </c>
      <c r="B1044" s="94"/>
      <c r="C1044" s="51"/>
      <c r="D1044" s="51"/>
    </row>
    <row r="1045" spans="1:14">
      <c r="A1045" s="97"/>
    </row>
    <row r="1046" spans="1:14">
      <c r="A1046" s="94"/>
      <c r="B1046" s="9"/>
      <c r="C1046" s="89" t="s">
        <v>568</v>
      </c>
    </row>
    <row r="1047" spans="1:14">
      <c r="A1047" s="94"/>
      <c r="B1047" s="37"/>
      <c r="C1047" s="33"/>
    </row>
    <row r="1048" spans="1:14">
      <c r="A1048" s="94"/>
      <c r="B1048" s="54"/>
      <c r="C1048" s="54" t="s">
        <v>591</v>
      </c>
    </row>
    <row r="1049" spans="1:14">
      <c r="A1049" s="94"/>
      <c r="B1049" s="54"/>
      <c r="C1049" s="33"/>
    </row>
    <row r="1050" spans="1:14" ht="31.5">
      <c r="A1050" s="94"/>
      <c r="B1050" s="95"/>
      <c r="C1050" s="60" t="s">
        <v>84</v>
      </c>
      <c r="D1050" s="60" t="s">
        <v>85</v>
      </c>
      <c r="E1050" s="60" t="s">
        <v>121</v>
      </c>
      <c r="F1050" s="60" t="s">
        <v>87</v>
      </c>
      <c r="G1050" s="60" t="s">
        <v>122</v>
      </c>
      <c r="H1050" s="60" t="s">
        <v>277</v>
      </c>
      <c r="I1050" s="60" t="s">
        <v>90</v>
      </c>
      <c r="J1050" s="61" t="s">
        <v>161</v>
      </c>
      <c r="K1050" s="319" t="s">
        <v>92</v>
      </c>
      <c r="L1050" s="320"/>
      <c r="M1050" s="59" t="s">
        <v>93</v>
      </c>
      <c r="N1050" s="60" t="s">
        <v>94</v>
      </c>
    </row>
    <row r="1051" spans="1:14" ht="16.5" customHeight="1">
      <c r="A1051" s="94"/>
      <c r="B1051" s="95"/>
      <c r="C1051" s="293" t="s">
        <v>334</v>
      </c>
      <c r="D1051" s="265" t="s">
        <v>188</v>
      </c>
      <c r="E1051" s="315" t="s">
        <v>164</v>
      </c>
      <c r="F1051" s="250" t="s">
        <v>569</v>
      </c>
      <c r="G1051" s="250" t="s">
        <v>929</v>
      </c>
      <c r="H1051" s="250" t="s">
        <v>334</v>
      </c>
      <c r="I1051" s="265" t="s">
        <v>189</v>
      </c>
      <c r="J1051" s="376"/>
      <c r="K1051" s="63" t="s">
        <v>190</v>
      </c>
      <c r="L1051" s="22" t="s">
        <v>334</v>
      </c>
      <c r="M1051" s="105" t="s">
        <v>288</v>
      </c>
      <c r="N1051" s="308" t="str">
        <f>IF(OR(M1051="",M1052="",M1053="",M1054=""),"",IF(OR(M1051="大",M1052="大",M1053="大",M1054="大",M1051="不明",M1052="不明",M1053="不明",M1054="不明"),"大",IF(OR(M1051="中",M1052="中",M1053="中",M1054="中"),"中",IF(OR(M1051="小",M1052="小",M1053="小",M1054="小"),"小","無"))))</f>
        <v>無</v>
      </c>
    </row>
    <row r="1052" spans="1:14" ht="63" customHeight="1">
      <c r="A1052" s="94"/>
      <c r="B1052" s="95"/>
      <c r="C1052" s="294"/>
      <c r="D1052" s="266"/>
      <c r="E1052" s="316"/>
      <c r="F1052" s="251"/>
      <c r="G1052" s="251"/>
      <c r="H1052" s="251"/>
      <c r="I1052" s="266"/>
      <c r="J1052" s="377"/>
      <c r="K1052" s="63" t="s">
        <v>99</v>
      </c>
      <c r="L1052" s="22" t="s">
        <v>334</v>
      </c>
      <c r="M1052" s="105" t="s">
        <v>288</v>
      </c>
      <c r="N1052" s="309"/>
    </row>
    <row r="1053" spans="1:14" ht="63" customHeight="1">
      <c r="A1053" s="94"/>
      <c r="B1053" s="95"/>
      <c r="C1053" s="294"/>
      <c r="D1053" s="266"/>
      <c r="E1053" s="316"/>
      <c r="F1053" s="251"/>
      <c r="G1053" s="251"/>
      <c r="H1053" s="251"/>
      <c r="I1053" s="266"/>
      <c r="J1053" s="377"/>
      <c r="K1053" s="63" t="s">
        <v>191</v>
      </c>
      <c r="L1053" s="22" t="s">
        <v>334</v>
      </c>
      <c r="M1053" s="105" t="s">
        <v>288</v>
      </c>
      <c r="N1053" s="309"/>
    </row>
    <row r="1054" spans="1:14" ht="63" customHeight="1">
      <c r="A1054" s="94"/>
      <c r="B1054" s="95"/>
      <c r="C1054" s="294"/>
      <c r="D1054" s="266"/>
      <c r="E1054" s="316"/>
      <c r="F1054" s="251"/>
      <c r="G1054" s="251"/>
      <c r="H1054" s="251"/>
      <c r="I1054" s="266"/>
      <c r="J1054" s="378"/>
      <c r="K1054" s="63" t="s">
        <v>101</v>
      </c>
      <c r="L1054" s="22" t="s">
        <v>334</v>
      </c>
      <c r="M1054" s="105" t="s">
        <v>288</v>
      </c>
      <c r="N1054" s="310"/>
    </row>
    <row r="1055" spans="1:14" ht="16.5" customHeight="1">
      <c r="A1055" s="94"/>
      <c r="B1055" s="95"/>
      <c r="C1055" s="293" t="s">
        <v>334</v>
      </c>
      <c r="D1055" s="265" t="s">
        <v>188</v>
      </c>
      <c r="E1055" s="315" t="s">
        <v>164</v>
      </c>
      <c r="F1055" s="250" t="s">
        <v>569</v>
      </c>
      <c r="G1055" s="250" t="s">
        <v>929</v>
      </c>
      <c r="H1055" s="265" t="s">
        <v>595</v>
      </c>
      <c r="I1055" s="265" t="s">
        <v>189</v>
      </c>
      <c r="J1055" s="376"/>
      <c r="K1055" s="63" t="s">
        <v>190</v>
      </c>
      <c r="L1055" s="22" t="s">
        <v>334</v>
      </c>
      <c r="M1055" s="105" t="s">
        <v>288</v>
      </c>
      <c r="N1055" s="308" t="str">
        <f>IF(OR(M1055="",M1056="",M1057="",M1058=""),"",IF(OR(M1055="大",M1056="大",M1057="大",M1058="大",M1055="不明",M1056="不明",M1057="不明",M1058="不明"),"大",IF(OR(M1055="中",M1056="中",M1057="中",M1058="中"),"中",IF(OR(M1055="小",M1056="小",M1057="小",M1058="小"),"小","無"))))</f>
        <v>無</v>
      </c>
    </row>
    <row r="1056" spans="1:14" ht="63" customHeight="1">
      <c r="A1056" s="94"/>
      <c r="B1056" s="95"/>
      <c r="C1056" s="294"/>
      <c r="D1056" s="266"/>
      <c r="E1056" s="316"/>
      <c r="F1056" s="251"/>
      <c r="G1056" s="251"/>
      <c r="H1056" s="266"/>
      <c r="I1056" s="266"/>
      <c r="J1056" s="377"/>
      <c r="K1056" s="63" t="s">
        <v>99</v>
      </c>
      <c r="L1056" s="22" t="s">
        <v>334</v>
      </c>
      <c r="M1056" s="105" t="s">
        <v>288</v>
      </c>
      <c r="N1056" s="309"/>
    </row>
    <row r="1057" spans="1:14" ht="63" customHeight="1">
      <c r="A1057" s="94"/>
      <c r="B1057" s="95"/>
      <c r="C1057" s="294"/>
      <c r="D1057" s="266"/>
      <c r="E1057" s="316"/>
      <c r="F1057" s="251"/>
      <c r="G1057" s="251"/>
      <c r="H1057" s="266"/>
      <c r="I1057" s="266"/>
      <c r="J1057" s="377"/>
      <c r="K1057" s="63" t="s">
        <v>191</v>
      </c>
      <c r="L1057" s="22" t="s">
        <v>334</v>
      </c>
      <c r="M1057" s="105" t="s">
        <v>288</v>
      </c>
      <c r="N1057" s="309"/>
    </row>
    <row r="1058" spans="1:14" ht="63" customHeight="1">
      <c r="A1058" s="94"/>
      <c r="B1058" s="95"/>
      <c r="C1058" s="294"/>
      <c r="D1058" s="266"/>
      <c r="E1058" s="316"/>
      <c r="F1058" s="251"/>
      <c r="G1058" s="251"/>
      <c r="H1058" s="266"/>
      <c r="I1058" s="266"/>
      <c r="J1058" s="378"/>
      <c r="K1058" s="63" t="s">
        <v>101</v>
      </c>
      <c r="L1058" s="22" t="s">
        <v>334</v>
      </c>
      <c r="M1058" s="105" t="s">
        <v>288</v>
      </c>
      <c r="N1058" s="310"/>
    </row>
    <row r="1059" spans="1:14" ht="16.5" customHeight="1">
      <c r="A1059" s="94"/>
      <c r="B1059" s="95"/>
      <c r="C1059" s="293" t="s">
        <v>334</v>
      </c>
      <c r="D1059" s="265" t="s">
        <v>188</v>
      </c>
      <c r="E1059" s="315" t="s">
        <v>164</v>
      </c>
      <c r="F1059" s="250" t="s">
        <v>569</v>
      </c>
      <c r="G1059" s="250" t="s">
        <v>929</v>
      </c>
      <c r="H1059" s="250" t="s">
        <v>417</v>
      </c>
      <c r="I1059" s="265" t="s">
        <v>189</v>
      </c>
      <c r="J1059" s="381"/>
      <c r="K1059" s="63" t="s">
        <v>190</v>
      </c>
      <c r="L1059" s="22" t="s">
        <v>334</v>
      </c>
      <c r="M1059" s="105" t="s">
        <v>288</v>
      </c>
      <c r="N1059" s="308" t="str">
        <f>IF(OR(M1059="",M1060="",M1061="",M1062=""),"",IF(OR(M1059="大",M1060="大",M1061="大",M1062="大",M1059="不明",M1060="不明",M1061="不明",M1062="不明"),"大",IF(OR(M1059="中",M1060="中",M1061="中",M1062="中"),"中",IF(OR(M1059="小",M1060="小",M1061="小",M1062="小"),"小","無"))))</f>
        <v>無</v>
      </c>
    </row>
    <row r="1060" spans="1:14" ht="63" customHeight="1">
      <c r="A1060" s="94"/>
      <c r="B1060" s="95"/>
      <c r="C1060" s="294"/>
      <c r="D1060" s="266"/>
      <c r="E1060" s="316"/>
      <c r="F1060" s="251"/>
      <c r="G1060" s="251"/>
      <c r="H1060" s="251"/>
      <c r="I1060" s="266"/>
      <c r="J1060" s="377"/>
      <c r="K1060" s="63" t="s">
        <v>99</v>
      </c>
      <c r="L1060" s="22" t="s">
        <v>334</v>
      </c>
      <c r="M1060" s="105" t="s">
        <v>288</v>
      </c>
      <c r="N1060" s="309"/>
    </row>
    <row r="1061" spans="1:14" ht="63" customHeight="1">
      <c r="A1061" s="94"/>
      <c r="B1061" s="95"/>
      <c r="C1061" s="294"/>
      <c r="D1061" s="266"/>
      <c r="E1061" s="316"/>
      <c r="F1061" s="251"/>
      <c r="G1061" s="251"/>
      <c r="H1061" s="251"/>
      <c r="I1061" s="266"/>
      <c r="J1061" s="377"/>
      <c r="K1061" s="63" t="s">
        <v>191</v>
      </c>
      <c r="L1061" s="22" t="s">
        <v>334</v>
      </c>
      <c r="M1061" s="105" t="s">
        <v>288</v>
      </c>
      <c r="N1061" s="309"/>
    </row>
    <row r="1062" spans="1:14" ht="63" customHeight="1">
      <c r="A1062" s="94"/>
      <c r="B1062" s="95"/>
      <c r="C1062" s="294"/>
      <c r="D1062" s="266"/>
      <c r="E1062" s="316"/>
      <c r="F1062" s="251"/>
      <c r="G1062" s="251"/>
      <c r="H1062" s="251"/>
      <c r="I1062" s="266"/>
      <c r="J1062" s="378"/>
      <c r="K1062" s="63" t="s">
        <v>101</v>
      </c>
      <c r="L1062" s="22" t="s">
        <v>334</v>
      </c>
      <c r="M1062" s="105" t="s">
        <v>288</v>
      </c>
      <c r="N1062" s="310"/>
    </row>
    <row r="1063" spans="1:14" ht="16.5" customHeight="1">
      <c r="A1063" s="94"/>
      <c r="B1063" s="95"/>
      <c r="C1063" s="293" t="s">
        <v>334</v>
      </c>
      <c r="D1063" s="265" t="s">
        <v>188</v>
      </c>
      <c r="E1063" s="315" t="s">
        <v>164</v>
      </c>
      <c r="F1063" s="250" t="s">
        <v>569</v>
      </c>
      <c r="G1063" s="250" t="s">
        <v>929</v>
      </c>
      <c r="H1063" s="250" t="s">
        <v>916</v>
      </c>
      <c r="I1063" s="265" t="s">
        <v>189</v>
      </c>
      <c r="J1063" s="376"/>
      <c r="K1063" s="63" t="s">
        <v>190</v>
      </c>
      <c r="L1063" s="22" t="s">
        <v>334</v>
      </c>
      <c r="M1063" s="105" t="s">
        <v>288</v>
      </c>
      <c r="N1063" s="308" t="str">
        <f>IF(OR(M1063="",M1064="",M1065="",M1066=""),"",IF(OR(M1063="大",M1064="大",M1065="大",M1066="大",M1063="不明",M1064="不明",M1065="不明",M1066="不明"),"大",IF(OR(M1063="中",M1064="中",M1065="中",M1066="中"),"中",IF(OR(M1063="小",M1064="小",M1065="小",M1066="小"),"小","無"))))</f>
        <v>無</v>
      </c>
    </row>
    <row r="1064" spans="1:14" ht="63" customHeight="1">
      <c r="A1064" s="94"/>
      <c r="B1064" s="95"/>
      <c r="C1064" s="294"/>
      <c r="D1064" s="266"/>
      <c r="E1064" s="316"/>
      <c r="F1064" s="251"/>
      <c r="G1064" s="251"/>
      <c r="H1064" s="251"/>
      <c r="I1064" s="266"/>
      <c r="J1064" s="377"/>
      <c r="K1064" s="63" t="s">
        <v>99</v>
      </c>
      <c r="L1064" s="22" t="s">
        <v>334</v>
      </c>
      <c r="M1064" s="105" t="s">
        <v>288</v>
      </c>
      <c r="N1064" s="309"/>
    </row>
    <row r="1065" spans="1:14" ht="63" customHeight="1">
      <c r="A1065" s="94"/>
      <c r="B1065" s="95"/>
      <c r="C1065" s="294"/>
      <c r="D1065" s="266"/>
      <c r="E1065" s="316"/>
      <c r="F1065" s="251"/>
      <c r="G1065" s="251"/>
      <c r="H1065" s="251"/>
      <c r="I1065" s="266"/>
      <c r="J1065" s="377"/>
      <c r="K1065" s="63" t="s">
        <v>191</v>
      </c>
      <c r="L1065" s="22" t="s">
        <v>334</v>
      </c>
      <c r="M1065" s="105" t="s">
        <v>288</v>
      </c>
      <c r="N1065" s="309"/>
    </row>
    <row r="1066" spans="1:14" ht="63" customHeight="1">
      <c r="A1066" s="94"/>
      <c r="B1066" s="95"/>
      <c r="C1066" s="294"/>
      <c r="D1066" s="266"/>
      <c r="E1066" s="316"/>
      <c r="F1066" s="251"/>
      <c r="G1066" s="251"/>
      <c r="H1066" s="251"/>
      <c r="I1066" s="266"/>
      <c r="J1066" s="378"/>
      <c r="K1066" s="63" t="s">
        <v>101</v>
      </c>
      <c r="L1066" s="22" t="s">
        <v>334</v>
      </c>
      <c r="M1066" s="105" t="s">
        <v>288</v>
      </c>
      <c r="N1066" s="310"/>
    </row>
    <row r="1067" spans="1:14" ht="16.5" customHeight="1">
      <c r="A1067" s="94"/>
      <c r="B1067" s="95"/>
      <c r="C1067" s="293" t="s">
        <v>585</v>
      </c>
      <c r="D1067" s="265" t="s">
        <v>188</v>
      </c>
      <c r="E1067" s="315" t="s">
        <v>164</v>
      </c>
      <c r="F1067" s="250" t="s">
        <v>569</v>
      </c>
      <c r="G1067" s="250" t="s">
        <v>929</v>
      </c>
      <c r="H1067" s="250" t="s">
        <v>334</v>
      </c>
      <c r="I1067" s="265" t="s">
        <v>189</v>
      </c>
      <c r="J1067" s="376"/>
      <c r="K1067" s="63" t="s">
        <v>190</v>
      </c>
      <c r="L1067" s="22" t="s">
        <v>699</v>
      </c>
      <c r="M1067" s="105" t="s">
        <v>288</v>
      </c>
      <c r="N1067" s="308" t="str">
        <f>IF(OR(M1067="",M1068="",M1069="",M1070=""),"",IF(OR(M1067="大",M1068="大",M1069="大",M1070="大",M1067="不明",M1068="不明",M1069="不明",M1070="不明"),"大",IF(OR(M1067="中",M1068="中",M1069="中",M1070="中"),"中",IF(OR(M1067="小",M1068="小",M1069="小",M1070="小"),"小","無"))))</f>
        <v>無</v>
      </c>
    </row>
    <row r="1068" spans="1:14" ht="63" customHeight="1">
      <c r="A1068" s="94"/>
      <c r="B1068" s="95"/>
      <c r="C1068" s="294"/>
      <c r="D1068" s="266"/>
      <c r="E1068" s="316"/>
      <c r="F1068" s="251"/>
      <c r="G1068" s="251"/>
      <c r="H1068" s="251"/>
      <c r="I1068" s="266"/>
      <c r="J1068" s="377"/>
      <c r="K1068" s="63" t="s">
        <v>99</v>
      </c>
      <c r="L1068" s="22" t="s">
        <v>699</v>
      </c>
      <c r="M1068" s="105" t="s">
        <v>288</v>
      </c>
      <c r="N1068" s="309"/>
    </row>
    <row r="1069" spans="1:14" ht="63" customHeight="1">
      <c r="A1069" s="94"/>
      <c r="B1069" s="95"/>
      <c r="C1069" s="294"/>
      <c r="D1069" s="266"/>
      <c r="E1069" s="316"/>
      <c r="F1069" s="251"/>
      <c r="G1069" s="251"/>
      <c r="H1069" s="251"/>
      <c r="I1069" s="266"/>
      <c r="J1069" s="377"/>
      <c r="K1069" s="63" t="s">
        <v>191</v>
      </c>
      <c r="L1069" s="22" t="s">
        <v>699</v>
      </c>
      <c r="M1069" s="105" t="s">
        <v>288</v>
      </c>
      <c r="N1069" s="309"/>
    </row>
    <row r="1070" spans="1:14" ht="63" customHeight="1">
      <c r="A1070" s="94"/>
      <c r="B1070" s="95"/>
      <c r="C1070" s="294"/>
      <c r="D1070" s="266"/>
      <c r="E1070" s="316"/>
      <c r="F1070" s="251"/>
      <c r="G1070" s="251"/>
      <c r="H1070" s="251"/>
      <c r="I1070" s="266"/>
      <c r="J1070" s="378"/>
      <c r="K1070" s="63" t="s">
        <v>101</v>
      </c>
      <c r="L1070" s="22" t="s">
        <v>699</v>
      </c>
      <c r="M1070" s="105" t="s">
        <v>288</v>
      </c>
      <c r="N1070" s="310"/>
    </row>
    <row r="1071" spans="1:14" ht="16.5" customHeight="1">
      <c r="A1071" s="94"/>
      <c r="B1071" s="95"/>
      <c r="C1071" s="293" t="s">
        <v>585</v>
      </c>
      <c r="D1071" s="265" t="s">
        <v>188</v>
      </c>
      <c r="E1071" s="315" t="s">
        <v>164</v>
      </c>
      <c r="F1071" s="250" t="s">
        <v>569</v>
      </c>
      <c r="G1071" s="250" t="s">
        <v>929</v>
      </c>
      <c r="H1071" s="265" t="s">
        <v>595</v>
      </c>
      <c r="I1071" s="265" t="s">
        <v>189</v>
      </c>
      <c r="J1071" s="376"/>
      <c r="K1071" s="63" t="s">
        <v>190</v>
      </c>
      <c r="L1071" s="22" t="s">
        <v>699</v>
      </c>
      <c r="M1071" s="105" t="s">
        <v>288</v>
      </c>
      <c r="N1071" s="308" t="str">
        <f>IF(OR(M1071="",M1072="",M1073="",M1074=""),"",IF(OR(M1071="大",M1072="大",M1073="大",M1074="大",M1071="不明",M1072="不明",M1073="不明",M1074="不明"),"大",IF(OR(M1071="中",M1072="中",M1073="中",M1074="中"),"中",IF(OR(M1071="小",M1072="小",M1073="小",M1074="小"),"小","無"))))</f>
        <v>無</v>
      </c>
    </row>
    <row r="1072" spans="1:14" ht="63" customHeight="1">
      <c r="A1072" s="94"/>
      <c r="B1072" s="95"/>
      <c r="C1072" s="294"/>
      <c r="D1072" s="266"/>
      <c r="E1072" s="316"/>
      <c r="F1072" s="251"/>
      <c r="G1072" s="251"/>
      <c r="H1072" s="266"/>
      <c r="I1072" s="266"/>
      <c r="J1072" s="377"/>
      <c r="K1072" s="63" t="s">
        <v>99</v>
      </c>
      <c r="L1072" s="22" t="s">
        <v>699</v>
      </c>
      <c r="M1072" s="105" t="s">
        <v>288</v>
      </c>
      <c r="N1072" s="309"/>
    </row>
    <row r="1073" spans="1:14" ht="63" customHeight="1">
      <c r="A1073" s="94"/>
      <c r="B1073" s="95"/>
      <c r="C1073" s="294"/>
      <c r="D1073" s="266"/>
      <c r="E1073" s="316"/>
      <c r="F1073" s="251"/>
      <c r="G1073" s="251"/>
      <c r="H1073" s="266"/>
      <c r="I1073" s="266"/>
      <c r="J1073" s="377"/>
      <c r="K1073" s="63" t="s">
        <v>191</v>
      </c>
      <c r="L1073" s="22" t="s">
        <v>699</v>
      </c>
      <c r="M1073" s="105" t="s">
        <v>288</v>
      </c>
      <c r="N1073" s="309"/>
    </row>
    <row r="1074" spans="1:14" ht="63" customHeight="1">
      <c r="A1074" s="94"/>
      <c r="B1074" s="95"/>
      <c r="C1074" s="294"/>
      <c r="D1074" s="266"/>
      <c r="E1074" s="316"/>
      <c r="F1074" s="251"/>
      <c r="G1074" s="251"/>
      <c r="H1074" s="266"/>
      <c r="I1074" s="266"/>
      <c r="J1074" s="378"/>
      <c r="K1074" s="63" t="s">
        <v>101</v>
      </c>
      <c r="L1074" s="22" t="s">
        <v>699</v>
      </c>
      <c r="M1074" s="105" t="s">
        <v>288</v>
      </c>
      <c r="N1074" s="310"/>
    </row>
    <row r="1075" spans="1:14" ht="16.5" customHeight="1">
      <c r="A1075" s="94"/>
      <c r="B1075" s="95"/>
      <c r="C1075" s="293" t="s">
        <v>585</v>
      </c>
      <c r="D1075" s="265" t="s">
        <v>188</v>
      </c>
      <c r="E1075" s="315" t="s">
        <v>164</v>
      </c>
      <c r="F1075" s="250" t="s">
        <v>569</v>
      </c>
      <c r="G1075" s="250" t="s">
        <v>929</v>
      </c>
      <c r="H1075" s="250" t="s">
        <v>417</v>
      </c>
      <c r="I1075" s="265" t="s">
        <v>189</v>
      </c>
      <c r="J1075" s="376"/>
      <c r="K1075" s="63" t="s">
        <v>190</v>
      </c>
      <c r="L1075" s="22" t="s">
        <v>699</v>
      </c>
      <c r="M1075" s="105" t="s">
        <v>288</v>
      </c>
      <c r="N1075" s="308" t="str">
        <f>IF(OR(M1075="",M1076="",M1077="",M1078=""),"",IF(OR(M1075="大",M1076="大",M1077="大",M1078="大",M1075="不明",M1076="不明",M1077="不明",M1078="不明"),"大",IF(OR(M1075="中",M1076="中",M1077="中",M1078="中"),"中",IF(OR(M1075="小",M1076="小",M1077="小",M1078="小"),"小","無"))))</f>
        <v>無</v>
      </c>
    </row>
    <row r="1076" spans="1:14" ht="63" customHeight="1">
      <c r="A1076" s="94"/>
      <c r="B1076" s="95"/>
      <c r="C1076" s="294"/>
      <c r="D1076" s="266"/>
      <c r="E1076" s="316"/>
      <c r="F1076" s="251"/>
      <c r="G1076" s="251"/>
      <c r="H1076" s="251"/>
      <c r="I1076" s="266"/>
      <c r="J1076" s="377"/>
      <c r="K1076" s="63" t="s">
        <v>99</v>
      </c>
      <c r="L1076" s="22" t="s">
        <v>699</v>
      </c>
      <c r="M1076" s="105" t="s">
        <v>288</v>
      </c>
      <c r="N1076" s="309"/>
    </row>
    <row r="1077" spans="1:14" ht="63" customHeight="1">
      <c r="A1077" s="94"/>
      <c r="B1077" s="95"/>
      <c r="C1077" s="294"/>
      <c r="D1077" s="266"/>
      <c r="E1077" s="316"/>
      <c r="F1077" s="251"/>
      <c r="G1077" s="251"/>
      <c r="H1077" s="251"/>
      <c r="I1077" s="266"/>
      <c r="J1077" s="377"/>
      <c r="K1077" s="63" t="s">
        <v>191</v>
      </c>
      <c r="L1077" s="22" t="s">
        <v>699</v>
      </c>
      <c r="M1077" s="105" t="s">
        <v>288</v>
      </c>
      <c r="N1077" s="309"/>
    </row>
    <row r="1078" spans="1:14" ht="63" customHeight="1">
      <c r="A1078" s="94"/>
      <c r="B1078" s="95"/>
      <c r="C1078" s="294"/>
      <c r="D1078" s="266"/>
      <c r="E1078" s="316"/>
      <c r="F1078" s="251"/>
      <c r="G1078" s="251"/>
      <c r="H1078" s="251"/>
      <c r="I1078" s="266"/>
      <c r="J1078" s="378"/>
      <c r="K1078" s="63" t="s">
        <v>101</v>
      </c>
      <c r="L1078" s="22" t="s">
        <v>699</v>
      </c>
      <c r="M1078" s="105" t="s">
        <v>288</v>
      </c>
      <c r="N1078" s="310"/>
    </row>
    <row r="1079" spans="1:14" ht="16.5" customHeight="1">
      <c r="A1079" s="94"/>
      <c r="B1079" s="95"/>
      <c r="C1079" s="293" t="s">
        <v>585</v>
      </c>
      <c r="D1079" s="265" t="s">
        <v>188</v>
      </c>
      <c r="E1079" s="315" t="s">
        <v>164</v>
      </c>
      <c r="F1079" s="250" t="s">
        <v>569</v>
      </c>
      <c r="G1079" s="250" t="s">
        <v>929</v>
      </c>
      <c r="H1079" s="250" t="s">
        <v>916</v>
      </c>
      <c r="I1079" s="265" t="s">
        <v>189</v>
      </c>
      <c r="J1079" s="376"/>
      <c r="K1079" s="63" t="s">
        <v>190</v>
      </c>
      <c r="L1079" s="22" t="s">
        <v>699</v>
      </c>
      <c r="M1079" s="105" t="s">
        <v>288</v>
      </c>
      <c r="N1079" s="308" t="str">
        <f>IF(OR(M1079="",M1080="",M1081="",M1082=""),"",IF(OR(M1079="大",M1080="大",M1081="大",M1082="大",M1079="不明",M1080="不明",M1081="不明",M1082="不明"),"大",IF(OR(M1079="中",M1080="中",M1081="中",M1082="中"),"中",IF(OR(M1079="小",M1080="小",M1081="小",M1082="小"),"小","無"))))</f>
        <v>無</v>
      </c>
    </row>
    <row r="1080" spans="1:14" ht="63" customHeight="1">
      <c r="A1080" s="94"/>
      <c r="B1080" s="95"/>
      <c r="C1080" s="294"/>
      <c r="D1080" s="266"/>
      <c r="E1080" s="316"/>
      <c r="F1080" s="251"/>
      <c r="G1080" s="251"/>
      <c r="H1080" s="251"/>
      <c r="I1080" s="266"/>
      <c r="J1080" s="377"/>
      <c r="K1080" s="63" t="s">
        <v>99</v>
      </c>
      <c r="L1080" s="22" t="s">
        <v>699</v>
      </c>
      <c r="M1080" s="105" t="s">
        <v>288</v>
      </c>
      <c r="N1080" s="331"/>
    </row>
    <row r="1081" spans="1:14" ht="63" customHeight="1">
      <c r="A1081" s="94"/>
      <c r="B1081" s="95"/>
      <c r="C1081" s="294"/>
      <c r="D1081" s="266"/>
      <c r="E1081" s="316"/>
      <c r="F1081" s="251"/>
      <c r="G1081" s="251"/>
      <c r="H1081" s="251"/>
      <c r="I1081" s="266"/>
      <c r="J1081" s="377"/>
      <c r="K1081" s="63" t="s">
        <v>191</v>
      </c>
      <c r="L1081" s="22" t="s">
        <v>699</v>
      </c>
      <c r="M1081" s="105" t="s">
        <v>288</v>
      </c>
      <c r="N1081" s="331"/>
    </row>
    <row r="1082" spans="1:14" ht="63" customHeight="1">
      <c r="A1082" s="94"/>
      <c r="B1082" s="95"/>
      <c r="C1082" s="295"/>
      <c r="D1082" s="267"/>
      <c r="E1082" s="317"/>
      <c r="F1082" s="252"/>
      <c r="G1082" s="252"/>
      <c r="H1082" s="252"/>
      <c r="I1082" s="267"/>
      <c r="J1082" s="378"/>
      <c r="K1082" s="63" t="s">
        <v>101</v>
      </c>
      <c r="L1082" s="22" t="s">
        <v>699</v>
      </c>
      <c r="M1082" s="105" t="s">
        <v>288</v>
      </c>
      <c r="N1082" s="332"/>
    </row>
    <row r="1083" spans="1:14">
      <c r="A1083" s="94"/>
      <c r="B1083" s="95"/>
      <c r="L1083" s="18"/>
    </row>
    <row r="1084" spans="1:14" ht="31.5">
      <c r="A1084" s="94"/>
      <c r="B1084" s="95"/>
      <c r="C1084" s="60" t="s">
        <v>84</v>
      </c>
      <c r="D1084" s="60" t="s">
        <v>85</v>
      </c>
      <c r="E1084" s="60" t="s">
        <v>121</v>
      </c>
      <c r="F1084" s="60" t="s">
        <v>87</v>
      </c>
      <c r="G1084" s="60" t="s">
        <v>122</v>
      </c>
      <c r="H1084" s="60" t="s">
        <v>277</v>
      </c>
      <c r="I1084" s="60" t="s">
        <v>90</v>
      </c>
      <c r="J1084" s="61" t="s">
        <v>161</v>
      </c>
      <c r="K1084" s="319" t="s">
        <v>92</v>
      </c>
      <c r="L1084" s="320"/>
      <c r="M1084" s="59" t="s">
        <v>93</v>
      </c>
      <c r="N1084" s="60" t="s">
        <v>94</v>
      </c>
    </row>
    <row r="1085" spans="1:14" ht="47.25" customHeight="1">
      <c r="A1085" s="94"/>
      <c r="B1085" s="95"/>
      <c r="C1085" s="315" t="s">
        <v>193</v>
      </c>
      <c r="D1085" s="265" t="s">
        <v>163</v>
      </c>
      <c r="E1085" s="315" t="s">
        <v>164</v>
      </c>
      <c r="F1085" s="250" t="s">
        <v>569</v>
      </c>
      <c r="G1085" s="265" t="s">
        <v>194</v>
      </c>
      <c r="H1085" s="250" t="s">
        <v>334</v>
      </c>
      <c r="I1085" s="265" t="s">
        <v>189</v>
      </c>
      <c r="J1085" s="376"/>
      <c r="K1085" s="63" t="s">
        <v>190</v>
      </c>
      <c r="L1085" s="22" t="s">
        <v>334</v>
      </c>
      <c r="M1085" s="105" t="s">
        <v>288</v>
      </c>
      <c r="N1085" s="308" t="str">
        <f>IF(OR(M1085="",M1086="",M1087="",M1088=""),"",IF(OR(M1085="大",M1086="大",M1087="大",M1088="大",M1085="不明",M1086="不明",M1087="不明",M1088="不明"),"大",IF(OR(M1085="中",M1086="中",M1087="中",M1088="中"),"中",IF(OR(M1085="小",M1086="小",M1087="小",M1088="小"),"小","無"))))</f>
        <v>無</v>
      </c>
    </row>
    <row r="1086" spans="1:14" ht="47.25" customHeight="1">
      <c r="A1086" s="94"/>
      <c r="B1086" s="95"/>
      <c r="C1086" s="316"/>
      <c r="D1086" s="266"/>
      <c r="E1086" s="316"/>
      <c r="F1086" s="251"/>
      <c r="G1086" s="266"/>
      <c r="H1086" s="251"/>
      <c r="I1086" s="266"/>
      <c r="J1086" s="377"/>
      <c r="K1086" s="63" t="s">
        <v>99</v>
      </c>
      <c r="L1086" s="21" t="s">
        <v>334</v>
      </c>
      <c r="M1086" s="105" t="s">
        <v>288</v>
      </c>
      <c r="N1086" s="309"/>
    </row>
    <row r="1087" spans="1:14" ht="47.25" customHeight="1">
      <c r="A1087" s="94"/>
      <c r="B1087" s="95"/>
      <c r="C1087" s="316"/>
      <c r="D1087" s="266"/>
      <c r="E1087" s="316"/>
      <c r="F1087" s="251"/>
      <c r="G1087" s="266"/>
      <c r="H1087" s="251"/>
      <c r="I1087" s="266"/>
      <c r="J1087" s="377"/>
      <c r="K1087" s="63" t="s">
        <v>191</v>
      </c>
      <c r="L1087" s="21" t="s">
        <v>334</v>
      </c>
      <c r="M1087" s="105" t="s">
        <v>288</v>
      </c>
      <c r="N1087" s="309"/>
    </row>
    <row r="1088" spans="1:14" ht="47.25" customHeight="1">
      <c r="A1088" s="94"/>
      <c r="B1088" s="95"/>
      <c r="C1088" s="316"/>
      <c r="D1088" s="266"/>
      <c r="E1088" s="316"/>
      <c r="F1088" s="251"/>
      <c r="G1088" s="266"/>
      <c r="H1088" s="251"/>
      <c r="I1088" s="266"/>
      <c r="J1088" s="378"/>
      <c r="K1088" s="63" t="s">
        <v>101</v>
      </c>
      <c r="L1088" s="21" t="s">
        <v>334</v>
      </c>
      <c r="M1088" s="105" t="s">
        <v>288</v>
      </c>
      <c r="N1088" s="310"/>
    </row>
    <row r="1089" spans="1:14" ht="47.25" customHeight="1">
      <c r="A1089" s="94"/>
      <c r="B1089" s="95"/>
      <c r="C1089" s="315" t="s">
        <v>193</v>
      </c>
      <c r="D1089" s="265" t="s">
        <v>163</v>
      </c>
      <c r="E1089" s="315" t="s">
        <v>164</v>
      </c>
      <c r="F1089" s="250" t="s">
        <v>569</v>
      </c>
      <c r="G1089" s="265" t="s">
        <v>194</v>
      </c>
      <c r="H1089" s="250" t="s">
        <v>417</v>
      </c>
      <c r="I1089" s="265" t="s">
        <v>189</v>
      </c>
      <c r="J1089" s="376"/>
      <c r="K1089" s="63" t="s">
        <v>190</v>
      </c>
      <c r="L1089" s="22" t="s">
        <v>334</v>
      </c>
      <c r="M1089" s="105" t="s">
        <v>288</v>
      </c>
      <c r="N1089" s="308" t="str">
        <f>IF(OR(M1089="",M1090="",M1091="",M1092=""),"",IF(OR(M1089="大",M1090="大",M1091="大",M1092="大",M1089="不明",M1090="不明",M1091="不明",M1092="不明"),"大",IF(OR(M1089="中",M1090="中",M1091="中",M1092="中"),"中",IF(OR(M1089="小",M1090="小",M1091="小",M1092="小"),"小","無"))))</f>
        <v>中</v>
      </c>
    </row>
    <row r="1090" spans="1:14" ht="47.25" customHeight="1">
      <c r="A1090" s="94"/>
      <c r="B1090" s="95"/>
      <c r="C1090" s="316"/>
      <c r="D1090" s="266"/>
      <c r="E1090" s="316"/>
      <c r="F1090" s="251"/>
      <c r="G1090" s="266"/>
      <c r="H1090" s="254"/>
      <c r="I1090" s="266"/>
      <c r="J1090" s="377"/>
      <c r="K1090" s="63" t="s">
        <v>99</v>
      </c>
      <c r="L1090" s="21" t="s">
        <v>334</v>
      </c>
      <c r="M1090" s="105" t="s">
        <v>288</v>
      </c>
      <c r="N1090" s="309"/>
    </row>
    <row r="1091" spans="1:14" ht="47.25" customHeight="1">
      <c r="A1091" s="94"/>
      <c r="B1091" s="95"/>
      <c r="C1091" s="316"/>
      <c r="D1091" s="266"/>
      <c r="E1091" s="316"/>
      <c r="F1091" s="251"/>
      <c r="G1091" s="266"/>
      <c r="H1091" s="254"/>
      <c r="I1091" s="266"/>
      <c r="J1091" s="377"/>
      <c r="K1091" s="63" t="s">
        <v>191</v>
      </c>
      <c r="L1091" s="21" t="s">
        <v>588</v>
      </c>
      <c r="M1091" s="105" t="s">
        <v>291</v>
      </c>
      <c r="N1091" s="309"/>
    </row>
    <row r="1092" spans="1:14" ht="47.25" customHeight="1">
      <c r="A1092" s="94"/>
      <c r="B1092" s="95"/>
      <c r="C1092" s="316"/>
      <c r="D1092" s="266"/>
      <c r="E1092" s="316"/>
      <c r="F1092" s="251"/>
      <c r="G1092" s="266"/>
      <c r="H1092" s="255"/>
      <c r="I1092" s="266"/>
      <c r="J1092" s="378"/>
      <c r="K1092" s="63" t="s">
        <v>101</v>
      </c>
      <c r="L1092" s="21" t="s">
        <v>334</v>
      </c>
      <c r="M1092" s="105" t="s">
        <v>288</v>
      </c>
      <c r="N1092" s="310"/>
    </row>
    <row r="1093" spans="1:14" ht="47.25" customHeight="1">
      <c r="A1093" s="94"/>
      <c r="B1093" s="95"/>
      <c r="C1093" s="315" t="s">
        <v>193</v>
      </c>
      <c r="D1093" s="265" t="s">
        <v>163</v>
      </c>
      <c r="E1093" s="315" t="s">
        <v>164</v>
      </c>
      <c r="F1093" s="250" t="s">
        <v>569</v>
      </c>
      <c r="G1093" s="265" t="s">
        <v>194</v>
      </c>
      <c r="H1093" s="250" t="s">
        <v>916</v>
      </c>
      <c r="I1093" s="265" t="s">
        <v>189</v>
      </c>
      <c r="J1093" s="381"/>
      <c r="K1093" s="63" t="s">
        <v>190</v>
      </c>
      <c r="L1093" s="22" t="s">
        <v>334</v>
      </c>
      <c r="M1093" s="105" t="s">
        <v>288</v>
      </c>
      <c r="N1093" s="308" t="str">
        <f>IF(OR(M1093="",M1094="",M1095="",M1096=""),"",IF(OR(M1093="大",M1094="大",M1095="大",M1096="大",M1093="不明",M1094="不明",M1095="不明",M1096="不明"),"大",IF(OR(M1093="中",M1094="中",M1095="中",M1096="中"),"中",IF(OR(M1093="小",M1094="小",M1095="小",M1096="小"),"小","無"))))</f>
        <v>中</v>
      </c>
    </row>
    <row r="1094" spans="1:14" ht="47.25" customHeight="1">
      <c r="A1094" s="94"/>
      <c r="B1094" s="95"/>
      <c r="C1094" s="316"/>
      <c r="D1094" s="266"/>
      <c r="E1094" s="316"/>
      <c r="F1094" s="251"/>
      <c r="G1094" s="266"/>
      <c r="H1094" s="254"/>
      <c r="I1094" s="266"/>
      <c r="J1094" s="377"/>
      <c r="K1094" s="63" t="s">
        <v>99</v>
      </c>
      <c r="L1094" s="21" t="s">
        <v>334</v>
      </c>
      <c r="M1094" s="105" t="s">
        <v>288</v>
      </c>
      <c r="N1094" s="309"/>
    </row>
    <row r="1095" spans="1:14" ht="47.25" customHeight="1">
      <c r="A1095" s="94"/>
      <c r="B1095" s="95"/>
      <c r="C1095" s="316"/>
      <c r="D1095" s="266"/>
      <c r="E1095" s="316"/>
      <c r="F1095" s="251"/>
      <c r="G1095" s="266"/>
      <c r="H1095" s="254"/>
      <c r="I1095" s="266"/>
      <c r="J1095" s="377"/>
      <c r="K1095" s="63" t="s">
        <v>191</v>
      </c>
      <c r="L1095" s="21" t="s">
        <v>588</v>
      </c>
      <c r="M1095" s="105" t="s">
        <v>291</v>
      </c>
      <c r="N1095" s="309"/>
    </row>
    <row r="1096" spans="1:14" ht="47.25" customHeight="1">
      <c r="A1096" s="94"/>
      <c r="B1096" s="95"/>
      <c r="C1096" s="316"/>
      <c r="D1096" s="266"/>
      <c r="E1096" s="316"/>
      <c r="F1096" s="251"/>
      <c r="G1096" s="266"/>
      <c r="H1096" s="255"/>
      <c r="I1096" s="266"/>
      <c r="J1096" s="378"/>
      <c r="K1096" s="63" t="s">
        <v>101</v>
      </c>
      <c r="L1096" s="21" t="s">
        <v>334</v>
      </c>
      <c r="M1096" s="105" t="s">
        <v>288</v>
      </c>
      <c r="N1096" s="310"/>
    </row>
    <row r="1097" spans="1:14">
      <c r="A1097" s="94"/>
      <c r="B1097" s="95"/>
      <c r="C1097" s="315"/>
      <c r="D1097" s="265"/>
      <c r="E1097" s="315"/>
      <c r="F1097" s="250"/>
      <c r="G1097" s="265"/>
      <c r="H1097" s="250"/>
      <c r="I1097" s="265"/>
      <c r="J1097" s="376"/>
      <c r="K1097" s="63" t="s">
        <v>190</v>
      </c>
      <c r="L1097" s="22"/>
      <c r="M1097" s="105"/>
      <c r="N1097" s="308" t="str">
        <f>IF(OR(M1097="",M1098="",M1099="",M1100=""),"",IF(OR(M1097="大",M1098="大",M1099="大",M1100="大",M1097="不明",M1098="不明",M1099="不明",M1100="不明"),"大",IF(OR(M1097="中",M1098="中",M1099="中",M1100="中"),"中",IF(OR(M1097="小",M1098="小",M1099="小",M1100="小"),"小","無"))))</f>
        <v/>
      </c>
    </row>
    <row r="1098" spans="1:14" ht="16.5" customHeight="1">
      <c r="A1098" s="94"/>
      <c r="B1098" s="95"/>
      <c r="C1098" s="316"/>
      <c r="D1098" s="266"/>
      <c r="E1098" s="316"/>
      <c r="F1098" s="251"/>
      <c r="G1098" s="266"/>
      <c r="H1098" s="251"/>
      <c r="I1098" s="266"/>
      <c r="J1098" s="377"/>
      <c r="K1098" s="63" t="s">
        <v>99</v>
      </c>
      <c r="L1098" s="21"/>
      <c r="M1098" s="105"/>
      <c r="N1098" s="309"/>
    </row>
    <row r="1099" spans="1:14" ht="16.5" customHeight="1">
      <c r="A1099" s="94"/>
      <c r="B1099" s="95"/>
      <c r="C1099" s="316"/>
      <c r="D1099" s="266"/>
      <c r="E1099" s="316"/>
      <c r="F1099" s="251"/>
      <c r="G1099" s="266"/>
      <c r="H1099" s="251"/>
      <c r="I1099" s="266"/>
      <c r="J1099" s="377"/>
      <c r="K1099" s="63" t="s">
        <v>191</v>
      </c>
      <c r="L1099" s="21"/>
      <c r="M1099" s="105"/>
      <c r="N1099" s="309"/>
    </row>
    <row r="1100" spans="1:14" ht="16.5" customHeight="1">
      <c r="A1100" s="94"/>
      <c r="B1100" s="95"/>
      <c r="C1100" s="316"/>
      <c r="D1100" s="266"/>
      <c r="E1100" s="316"/>
      <c r="F1100" s="251"/>
      <c r="G1100" s="266"/>
      <c r="H1100" s="251"/>
      <c r="I1100" s="266"/>
      <c r="J1100" s="378"/>
      <c r="K1100" s="63" t="s">
        <v>101</v>
      </c>
      <c r="L1100" s="21"/>
      <c r="M1100" s="105"/>
      <c r="N1100" s="310"/>
    </row>
    <row r="1101" spans="1:14">
      <c r="A1101" s="94"/>
      <c r="B1101" s="95"/>
      <c r="C1101" s="315"/>
      <c r="D1101" s="265"/>
      <c r="E1101" s="315"/>
      <c r="F1101" s="250"/>
      <c r="G1101" s="265"/>
      <c r="H1101" s="250"/>
      <c r="I1101" s="265"/>
      <c r="J1101" s="376"/>
      <c r="K1101" s="63" t="s">
        <v>190</v>
      </c>
      <c r="L1101" s="22"/>
      <c r="M1101" s="105"/>
      <c r="N1101" s="308" t="str">
        <f>IF(OR(M1101="",M1102="",M1103="",M1104=""),"",IF(OR(M1101="大",M1102="大",M1103="大",M1104="大",M1101="不明",M1102="不明",M1103="不明",M1104="不明"),"大",IF(OR(M1101="中",M1102="中",M1103="中",M1104="中"),"中",IF(OR(M1101="小",M1102="小",M1103="小",M1104="小"),"小","無"))))</f>
        <v/>
      </c>
    </row>
    <row r="1102" spans="1:14" ht="16.5" customHeight="1">
      <c r="A1102" s="94"/>
      <c r="B1102" s="95"/>
      <c r="C1102" s="316"/>
      <c r="D1102" s="266"/>
      <c r="E1102" s="316"/>
      <c r="F1102" s="251"/>
      <c r="G1102" s="266"/>
      <c r="H1102" s="251"/>
      <c r="I1102" s="266"/>
      <c r="J1102" s="377"/>
      <c r="K1102" s="63" t="s">
        <v>99</v>
      </c>
      <c r="L1102" s="21"/>
      <c r="M1102" s="105"/>
      <c r="N1102" s="309"/>
    </row>
    <row r="1103" spans="1:14" ht="16.5" customHeight="1">
      <c r="A1103" s="94"/>
      <c r="B1103" s="95"/>
      <c r="C1103" s="316"/>
      <c r="D1103" s="266"/>
      <c r="E1103" s="316"/>
      <c r="F1103" s="251"/>
      <c r="G1103" s="266"/>
      <c r="H1103" s="251"/>
      <c r="I1103" s="266"/>
      <c r="J1103" s="377"/>
      <c r="K1103" s="63" t="s">
        <v>191</v>
      </c>
      <c r="L1103" s="21"/>
      <c r="M1103" s="105"/>
      <c r="N1103" s="309"/>
    </row>
    <row r="1104" spans="1:14" ht="16.5" customHeight="1">
      <c r="A1104" s="94"/>
      <c r="B1104" s="95"/>
      <c r="C1104" s="316"/>
      <c r="D1104" s="266"/>
      <c r="E1104" s="316"/>
      <c r="F1104" s="251"/>
      <c r="G1104" s="266"/>
      <c r="H1104" s="251"/>
      <c r="I1104" s="266"/>
      <c r="J1104" s="378"/>
      <c r="K1104" s="63" t="s">
        <v>101</v>
      </c>
      <c r="L1104" s="21"/>
      <c r="M1104" s="105"/>
      <c r="N1104" s="310"/>
    </row>
    <row r="1105" spans="1:14">
      <c r="A1105" s="94"/>
      <c r="B1105" s="95"/>
      <c r="C1105" s="315"/>
      <c r="D1105" s="265"/>
      <c r="E1105" s="315"/>
      <c r="F1105" s="250"/>
      <c r="G1105" s="265"/>
      <c r="H1105" s="250"/>
      <c r="I1105" s="265"/>
      <c r="J1105" s="376"/>
      <c r="K1105" s="63" t="s">
        <v>190</v>
      </c>
      <c r="L1105" s="22"/>
      <c r="M1105" s="105"/>
      <c r="N1105" s="308" t="str">
        <f>IF(OR(M1105="",M1106="",M1107="",M1108=""),"",IF(OR(M1105="大",M1106="大",M1107="大",M1108="大",M1105="不明",M1106="不明",M1107="不明",M1108="不明"),"大",IF(OR(M1105="中",M1106="中",M1107="中",M1108="中"),"中",IF(OR(M1105="小",M1106="小",M1107="小",M1108="小"),"小","無"))))</f>
        <v/>
      </c>
    </row>
    <row r="1106" spans="1:14" ht="16.5" customHeight="1">
      <c r="A1106" s="94"/>
      <c r="B1106" s="95"/>
      <c r="C1106" s="316"/>
      <c r="D1106" s="266"/>
      <c r="E1106" s="316"/>
      <c r="F1106" s="251"/>
      <c r="G1106" s="266"/>
      <c r="H1106" s="251"/>
      <c r="I1106" s="266"/>
      <c r="J1106" s="377"/>
      <c r="K1106" s="63" t="s">
        <v>99</v>
      </c>
      <c r="L1106" s="21"/>
      <c r="M1106" s="105"/>
      <c r="N1106" s="309"/>
    </row>
    <row r="1107" spans="1:14" ht="16.5" customHeight="1">
      <c r="A1107" s="94"/>
      <c r="B1107" s="95"/>
      <c r="C1107" s="316"/>
      <c r="D1107" s="266"/>
      <c r="E1107" s="316"/>
      <c r="F1107" s="251"/>
      <c r="G1107" s="266"/>
      <c r="H1107" s="251"/>
      <c r="I1107" s="266"/>
      <c r="J1107" s="377"/>
      <c r="K1107" s="63" t="s">
        <v>191</v>
      </c>
      <c r="L1107" s="21"/>
      <c r="M1107" s="105"/>
      <c r="N1107" s="309"/>
    </row>
    <row r="1108" spans="1:14" ht="16.5" customHeight="1">
      <c r="A1108" s="94"/>
      <c r="B1108" s="95"/>
      <c r="C1108" s="316"/>
      <c r="D1108" s="266"/>
      <c r="E1108" s="316"/>
      <c r="F1108" s="251"/>
      <c r="G1108" s="266"/>
      <c r="H1108" s="251"/>
      <c r="I1108" s="266"/>
      <c r="J1108" s="378"/>
      <c r="K1108" s="63" t="s">
        <v>101</v>
      </c>
      <c r="L1108" s="21"/>
      <c r="M1108" s="105"/>
      <c r="N1108" s="310"/>
    </row>
    <row r="1109" spans="1:14">
      <c r="A1109" s="94"/>
      <c r="B1109" s="95"/>
      <c r="C1109" s="315"/>
      <c r="D1109" s="265"/>
      <c r="E1109" s="315"/>
      <c r="F1109" s="250"/>
      <c r="G1109" s="265"/>
      <c r="H1109" s="250"/>
      <c r="I1109" s="265"/>
      <c r="J1109" s="376"/>
      <c r="K1109" s="63" t="s">
        <v>190</v>
      </c>
      <c r="L1109" s="22"/>
      <c r="M1109" s="105"/>
      <c r="N1109" s="308" t="str">
        <f>IF(OR(M1109="",M1110="",M1111="",M1112=""),"",IF(OR(M1109="大",M1110="大",M1111="大",M1112="大",M1109="不明",M1110="不明",M1111="不明",M1112="不明"),"大",IF(OR(M1109="中",M1110="中",M1111="中",M1112="中"),"中",IF(OR(M1109="小",M1110="小",M1111="小",M1112="小"),"小","無"))))</f>
        <v/>
      </c>
    </row>
    <row r="1110" spans="1:14" ht="16.5" customHeight="1">
      <c r="A1110" s="94"/>
      <c r="B1110" s="95"/>
      <c r="C1110" s="316"/>
      <c r="D1110" s="266"/>
      <c r="E1110" s="316"/>
      <c r="F1110" s="251"/>
      <c r="G1110" s="266"/>
      <c r="H1110" s="251"/>
      <c r="I1110" s="266"/>
      <c r="J1110" s="377"/>
      <c r="K1110" s="63" t="s">
        <v>99</v>
      </c>
      <c r="L1110" s="21"/>
      <c r="M1110" s="105"/>
      <c r="N1110" s="309"/>
    </row>
    <row r="1111" spans="1:14" ht="16.5" customHeight="1">
      <c r="A1111" s="94"/>
      <c r="B1111" s="95"/>
      <c r="C1111" s="316"/>
      <c r="D1111" s="266"/>
      <c r="E1111" s="316"/>
      <c r="F1111" s="251"/>
      <c r="G1111" s="266"/>
      <c r="H1111" s="251"/>
      <c r="I1111" s="266"/>
      <c r="J1111" s="377"/>
      <c r="K1111" s="63" t="s">
        <v>191</v>
      </c>
      <c r="L1111" s="21"/>
      <c r="M1111" s="105"/>
      <c r="N1111" s="309"/>
    </row>
    <row r="1112" spans="1:14" ht="16.5" customHeight="1">
      <c r="A1112" s="94"/>
      <c r="B1112" s="95"/>
      <c r="C1112" s="317"/>
      <c r="D1112" s="267"/>
      <c r="E1112" s="317"/>
      <c r="F1112" s="252"/>
      <c r="G1112" s="267"/>
      <c r="H1112" s="252"/>
      <c r="I1112" s="267"/>
      <c r="J1112" s="378"/>
      <c r="K1112" s="63" t="s">
        <v>101</v>
      </c>
      <c r="L1112" s="21"/>
      <c r="M1112" s="105"/>
      <c r="N1112" s="310"/>
    </row>
    <row r="1113" spans="1:14">
      <c r="A1113" s="94"/>
    </row>
    <row r="1114" spans="1:14">
      <c r="A1114" s="94"/>
      <c r="L1114" s="11"/>
      <c r="M1114" s="117" t="s">
        <v>102</v>
      </c>
      <c r="N1114" s="114" t="str">
        <f>IF(OR(N1051="大",N1055="大",N1059="大",N1063="大",N1067="大",N1071="大",N1075="大",N1079="大",N1085="大",N1089="大",N1093="大",N1097="大",N1101="大",N1105="大",N1109="大"),"大",IF(OR(N1051="中",N1055="中",N1059="中",N1063="中",N1067="中",N1071="中",N1075="中",N1079="中",N1085="中",N1089="中",N1093="中",N1097="中",N1101="中",N1105="中",N1109="中"),"中",IF(OR(N1051="小",N1055="小",N1059="小",N1063="小",N1067="小",N1071="小",N1075="小",N1079="小",N1085="小",N1089="小",N1093="小",N1097="小",N1101="小",N1105="小",N1109="小"),"小","無")))</f>
        <v>中</v>
      </c>
    </row>
    <row r="1115" spans="1:14">
      <c r="A1115" s="94"/>
      <c r="B1115" s="42"/>
      <c r="C1115" s="54" t="s">
        <v>601</v>
      </c>
    </row>
    <row r="1116" spans="1:14">
      <c r="A1116" s="94"/>
      <c r="B1116" s="54"/>
    </row>
    <row r="1117" spans="1:14" ht="31.5">
      <c r="A1117" s="94"/>
      <c r="B1117" s="95"/>
      <c r="C1117" s="60" t="s">
        <v>84</v>
      </c>
      <c r="D1117" s="60" t="s">
        <v>85</v>
      </c>
      <c r="E1117" s="60" t="s">
        <v>121</v>
      </c>
      <c r="F1117" s="60" t="s">
        <v>87</v>
      </c>
      <c r="G1117" s="60" t="s">
        <v>122</v>
      </c>
      <c r="H1117" s="60" t="s">
        <v>277</v>
      </c>
      <c r="I1117" s="60" t="s">
        <v>90</v>
      </c>
      <c r="J1117" s="60" t="s">
        <v>161</v>
      </c>
      <c r="K1117" s="319" t="s">
        <v>92</v>
      </c>
      <c r="L1117" s="323"/>
      <c r="M1117" s="59" t="s">
        <v>93</v>
      </c>
      <c r="N1117" s="60" t="s">
        <v>94</v>
      </c>
    </row>
    <row r="1118" spans="1:14" ht="16.5" customHeight="1">
      <c r="A1118" s="94"/>
      <c r="B1118" s="95"/>
      <c r="C1118" s="250" t="s">
        <v>334</v>
      </c>
      <c r="D1118" s="265" t="s">
        <v>200</v>
      </c>
      <c r="E1118" s="315" t="s">
        <v>164</v>
      </c>
      <c r="F1118" s="250" t="s">
        <v>569</v>
      </c>
      <c r="G1118" s="315" t="s">
        <v>201</v>
      </c>
      <c r="H1118" s="250" t="s">
        <v>334</v>
      </c>
      <c r="I1118" s="265" t="s">
        <v>202</v>
      </c>
      <c r="J1118" s="321" t="s">
        <v>334</v>
      </c>
      <c r="K1118" s="63" t="s">
        <v>203</v>
      </c>
      <c r="L1118" s="22" t="s">
        <v>334</v>
      </c>
      <c r="M1118" s="105" t="s">
        <v>288</v>
      </c>
      <c r="N1118" s="249" t="str">
        <f>IF(OR(M1118="",M1119="",M1120="",M1121=""),"",IF(OR(M1118="大",M1119="大",M1120="大",M1121="大",M1118="不明",M1119="不明",M1120="不明",M1121="不明"),"大",IF(OR(M1118="中",M1119="中",M1120="中",M1121="中"),"中",IF(OR(M1118="小",M1119="小",M1120="小",M1121="小"),"小","無"))))</f>
        <v>無</v>
      </c>
    </row>
    <row r="1119" spans="1:14" ht="31.5" customHeight="1">
      <c r="A1119" s="94"/>
      <c r="B1119" s="95"/>
      <c r="C1119" s="251"/>
      <c r="D1119" s="266"/>
      <c r="E1119" s="316"/>
      <c r="F1119" s="251"/>
      <c r="G1119" s="316"/>
      <c r="H1119" s="251"/>
      <c r="I1119" s="266"/>
      <c r="J1119" s="322"/>
      <c r="K1119" s="63" t="s">
        <v>99</v>
      </c>
      <c r="L1119" s="22" t="s">
        <v>334</v>
      </c>
      <c r="M1119" s="105" t="s">
        <v>288</v>
      </c>
      <c r="N1119" s="249"/>
    </row>
    <row r="1120" spans="1:14" ht="47.25" customHeight="1">
      <c r="A1120" s="94"/>
      <c r="B1120" s="95"/>
      <c r="C1120" s="251"/>
      <c r="D1120" s="266"/>
      <c r="E1120" s="316"/>
      <c r="F1120" s="251"/>
      <c r="G1120" s="316"/>
      <c r="H1120" s="251"/>
      <c r="I1120" s="266"/>
      <c r="J1120" s="322"/>
      <c r="K1120" s="63" t="s">
        <v>111</v>
      </c>
      <c r="L1120" s="22" t="s">
        <v>334</v>
      </c>
      <c r="M1120" s="105" t="s">
        <v>288</v>
      </c>
      <c r="N1120" s="249"/>
    </row>
    <row r="1121" spans="1:14">
      <c r="A1121" s="94"/>
      <c r="B1121" s="95"/>
      <c r="C1121" s="252"/>
      <c r="D1121" s="267"/>
      <c r="E1121" s="317"/>
      <c r="F1121" s="252"/>
      <c r="G1121" s="317"/>
      <c r="H1121" s="252"/>
      <c r="I1121" s="267"/>
      <c r="J1121" s="324"/>
      <c r="K1121" s="63" t="s">
        <v>101</v>
      </c>
      <c r="L1121" s="22" t="s">
        <v>334</v>
      </c>
      <c r="M1121" s="105" t="s">
        <v>288</v>
      </c>
      <c r="N1121" s="249"/>
    </row>
    <row r="1122" spans="1:14" ht="16.5" customHeight="1">
      <c r="A1122" s="94"/>
      <c r="B1122" s="95"/>
      <c r="C1122" s="250" t="s">
        <v>334</v>
      </c>
      <c r="D1122" s="265" t="s">
        <v>200</v>
      </c>
      <c r="E1122" s="315" t="s">
        <v>164</v>
      </c>
      <c r="F1122" s="250" t="s">
        <v>569</v>
      </c>
      <c r="G1122" s="315" t="s">
        <v>201</v>
      </c>
      <c r="H1122" s="250" t="s">
        <v>334</v>
      </c>
      <c r="I1122" s="265" t="s">
        <v>204</v>
      </c>
      <c r="J1122" s="321" t="s">
        <v>334</v>
      </c>
      <c r="K1122" s="63" t="s">
        <v>203</v>
      </c>
      <c r="L1122" s="22" t="s">
        <v>334</v>
      </c>
      <c r="M1122" s="105" t="s">
        <v>288</v>
      </c>
      <c r="N1122" s="249" t="str">
        <f>IF(OR(M1122="",M1123="",M1124="",M1125=""),"",IF(OR(M1122="大",M1123="大",M1124="大",M1125="大",M1122="不明",M1123="不明",M1124="不明",M1125="不明"),"大",IF(OR(M1122="中",M1123="中",M1124="中",M1125="中"),"中",IF(OR(M1122="小",M1123="小",M1124="小",M1125="小"),"小","無"))))</f>
        <v>無</v>
      </c>
    </row>
    <row r="1123" spans="1:14">
      <c r="A1123" s="94"/>
      <c r="B1123" s="95"/>
      <c r="C1123" s="251"/>
      <c r="D1123" s="266"/>
      <c r="E1123" s="316"/>
      <c r="F1123" s="251"/>
      <c r="G1123" s="316"/>
      <c r="H1123" s="251"/>
      <c r="I1123" s="266"/>
      <c r="J1123" s="322"/>
      <c r="K1123" s="63" t="s">
        <v>99</v>
      </c>
      <c r="L1123" s="22" t="s">
        <v>334</v>
      </c>
      <c r="M1123" s="105" t="s">
        <v>288</v>
      </c>
      <c r="N1123" s="249"/>
    </row>
    <row r="1124" spans="1:14">
      <c r="A1124" s="94"/>
      <c r="B1124" s="95"/>
      <c r="C1124" s="251"/>
      <c r="D1124" s="266"/>
      <c r="E1124" s="316"/>
      <c r="F1124" s="251"/>
      <c r="G1124" s="316"/>
      <c r="H1124" s="251"/>
      <c r="I1124" s="266"/>
      <c r="J1124" s="322"/>
      <c r="K1124" s="63" t="s">
        <v>111</v>
      </c>
      <c r="L1124" s="22" t="s">
        <v>334</v>
      </c>
      <c r="M1124" s="105" t="s">
        <v>288</v>
      </c>
      <c r="N1124" s="249"/>
    </row>
    <row r="1125" spans="1:14">
      <c r="A1125" s="94"/>
      <c r="B1125" s="95"/>
      <c r="C1125" s="252"/>
      <c r="D1125" s="267"/>
      <c r="E1125" s="317"/>
      <c r="F1125" s="252"/>
      <c r="G1125" s="317"/>
      <c r="H1125" s="252"/>
      <c r="I1125" s="267"/>
      <c r="J1125" s="324"/>
      <c r="K1125" s="63" t="s">
        <v>101</v>
      </c>
      <c r="L1125" s="22" t="s">
        <v>334</v>
      </c>
      <c r="M1125" s="105" t="s">
        <v>288</v>
      </c>
      <c r="N1125" s="249"/>
    </row>
    <row r="1126" spans="1:14" ht="16.5" customHeight="1">
      <c r="A1126" s="94"/>
      <c r="B1126" s="95"/>
      <c r="C1126" s="250" t="s">
        <v>585</v>
      </c>
      <c r="D1126" s="265" t="s">
        <v>200</v>
      </c>
      <c r="E1126" s="315" t="s">
        <v>164</v>
      </c>
      <c r="F1126" s="250" t="s">
        <v>569</v>
      </c>
      <c r="G1126" s="315" t="s">
        <v>201</v>
      </c>
      <c r="H1126" s="250" t="s">
        <v>585</v>
      </c>
      <c r="I1126" s="265" t="s">
        <v>202</v>
      </c>
      <c r="J1126" s="321" t="s">
        <v>700</v>
      </c>
      <c r="K1126" s="63" t="s">
        <v>203</v>
      </c>
      <c r="L1126" s="22" t="s">
        <v>334</v>
      </c>
      <c r="M1126" s="105" t="s">
        <v>288</v>
      </c>
      <c r="N1126" s="249" t="str">
        <f>IF(OR(M1126="",M1127="",M1128="",M1129=""),"",IF(OR(M1126="大",M1127="大",M1128="大",M1129="大",M1126="不明",M1127="不明",M1128="不明",M1129="不明"),"大",IF(OR(M1126="中",M1127="中",M1128="中",M1129="中"),"中",IF(OR(M1126="小",M1127="小",M1128="小",M1129="小"),"小","無"))))</f>
        <v>小</v>
      </c>
    </row>
    <row r="1127" spans="1:14">
      <c r="A1127" s="94"/>
      <c r="B1127" s="95"/>
      <c r="C1127" s="251"/>
      <c r="D1127" s="266"/>
      <c r="E1127" s="316"/>
      <c r="F1127" s="251"/>
      <c r="G1127" s="316"/>
      <c r="H1127" s="251"/>
      <c r="I1127" s="266"/>
      <c r="J1127" s="322"/>
      <c r="K1127" s="63" t="s">
        <v>99</v>
      </c>
      <c r="L1127" s="21" t="s">
        <v>701</v>
      </c>
      <c r="M1127" s="105" t="s">
        <v>314</v>
      </c>
      <c r="N1127" s="249"/>
    </row>
    <row r="1128" spans="1:14">
      <c r="A1128" s="94"/>
      <c r="B1128" s="95"/>
      <c r="C1128" s="251"/>
      <c r="D1128" s="266"/>
      <c r="E1128" s="316"/>
      <c r="F1128" s="251"/>
      <c r="G1128" s="316"/>
      <c r="H1128" s="251"/>
      <c r="I1128" s="266"/>
      <c r="J1128" s="322"/>
      <c r="K1128" s="63" t="s">
        <v>111</v>
      </c>
      <c r="L1128" s="21" t="s">
        <v>578</v>
      </c>
      <c r="M1128" s="105" t="s">
        <v>314</v>
      </c>
      <c r="N1128" s="249"/>
    </row>
    <row r="1129" spans="1:14">
      <c r="A1129" s="94"/>
      <c r="B1129" s="95"/>
      <c r="C1129" s="252"/>
      <c r="D1129" s="267"/>
      <c r="E1129" s="317"/>
      <c r="F1129" s="252"/>
      <c r="G1129" s="317"/>
      <c r="H1129" s="252"/>
      <c r="I1129" s="267"/>
      <c r="J1129" s="324"/>
      <c r="K1129" s="63" t="s">
        <v>101</v>
      </c>
      <c r="L1129" s="21" t="s">
        <v>334</v>
      </c>
      <c r="M1129" s="105" t="s">
        <v>288</v>
      </c>
      <c r="N1129" s="249"/>
    </row>
    <row r="1130" spans="1:14" ht="16.5" customHeight="1">
      <c r="A1130" s="94"/>
      <c r="B1130" s="95"/>
      <c r="C1130" s="250" t="s">
        <v>585</v>
      </c>
      <c r="D1130" s="265" t="s">
        <v>200</v>
      </c>
      <c r="E1130" s="315" t="s">
        <v>164</v>
      </c>
      <c r="F1130" s="250" t="s">
        <v>569</v>
      </c>
      <c r="G1130" s="315" t="s">
        <v>201</v>
      </c>
      <c r="H1130" s="250" t="s">
        <v>585</v>
      </c>
      <c r="I1130" s="265" t="s">
        <v>204</v>
      </c>
      <c r="J1130" s="321" t="s">
        <v>702</v>
      </c>
      <c r="K1130" s="63" t="s">
        <v>203</v>
      </c>
      <c r="L1130" s="22" t="s">
        <v>334</v>
      </c>
      <c r="M1130" s="105" t="s">
        <v>288</v>
      </c>
      <c r="N1130" s="249" t="str">
        <f>IF(OR(M1130="",M1131="",M1132="",M1133=""),"",IF(OR(M1130="大",M1131="大",M1132="大",M1133="大",M1130="不明",M1131="不明",M1132="不明",M1133="不明"),"大",IF(OR(M1130="中",M1131="中",M1132="中",M1133="中"),"中",IF(OR(M1130="小",M1131="小",M1132="小",M1133="小"),"小","無"))))</f>
        <v>小</v>
      </c>
    </row>
    <row r="1131" spans="1:14">
      <c r="A1131" s="94"/>
      <c r="B1131" s="95"/>
      <c r="C1131" s="251"/>
      <c r="D1131" s="266"/>
      <c r="E1131" s="316"/>
      <c r="F1131" s="251"/>
      <c r="G1131" s="316"/>
      <c r="H1131" s="251"/>
      <c r="I1131" s="266"/>
      <c r="J1131" s="322"/>
      <c r="K1131" s="63" t="s">
        <v>99</v>
      </c>
      <c r="L1131" s="21" t="s">
        <v>703</v>
      </c>
      <c r="M1131" s="105" t="s">
        <v>314</v>
      </c>
      <c r="N1131" s="249"/>
    </row>
    <row r="1132" spans="1:14">
      <c r="A1132" s="94"/>
      <c r="B1132" s="95"/>
      <c r="C1132" s="251"/>
      <c r="D1132" s="266"/>
      <c r="E1132" s="316"/>
      <c r="F1132" s="251"/>
      <c r="G1132" s="316"/>
      <c r="H1132" s="251"/>
      <c r="I1132" s="266"/>
      <c r="J1132" s="322"/>
      <c r="K1132" s="63" t="s">
        <v>111</v>
      </c>
      <c r="L1132" s="21" t="s">
        <v>334</v>
      </c>
      <c r="M1132" s="105" t="s">
        <v>288</v>
      </c>
      <c r="N1132" s="249"/>
    </row>
    <row r="1133" spans="1:14">
      <c r="A1133" s="94"/>
      <c r="B1133" s="95"/>
      <c r="C1133" s="252"/>
      <c r="D1133" s="267"/>
      <c r="E1133" s="317"/>
      <c r="F1133" s="252"/>
      <c r="G1133" s="317"/>
      <c r="H1133" s="252"/>
      <c r="I1133" s="267"/>
      <c r="J1133" s="324"/>
      <c r="K1133" s="63" t="s">
        <v>101</v>
      </c>
      <c r="L1133" s="21" t="s">
        <v>334</v>
      </c>
      <c r="M1133" s="105" t="s">
        <v>288</v>
      </c>
      <c r="N1133" s="249"/>
    </row>
    <row r="1134" spans="1:14" ht="16.5" customHeight="1">
      <c r="A1134" s="94"/>
      <c r="B1134" s="95"/>
      <c r="C1134" s="250" t="s">
        <v>417</v>
      </c>
      <c r="D1134" s="265" t="s">
        <v>200</v>
      </c>
      <c r="E1134" s="315" t="s">
        <v>164</v>
      </c>
      <c r="F1134" s="250" t="s">
        <v>569</v>
      </c>
      <c r="G1134" s="315" t="s">
        <v>201</v>
      </c>
      <c r="H1134" s="250" t="s">
        <v>417</v>
      </c>
      <c r="I1134" s="265" t="s">
        <v>204</v>
      </c>
      <c r="J1134" s="321" t="s">
        <v>702</v>
      </c>
      <c r="K1134" s="63" t="s">
        <v>203</v>
      </c>
      <c r="L1134" s="22" t="s">
        <v>334</v>
      </c>
      <c r="M1134" s="105" t="s">
        <v>288</v>
      </c>
      <c r="N1134" s="249" t="str">
        <f>IF(OR(M1134="",M1135="",M1136="",M1137=""),"",IF(OR(M1134="大",M1135="大",M1136="大",M1137="大",M1134="不明",M1135="不明",M1136="不明",M1137="不明"),"大",IF(OR(M1134="中",M1135="中",M1136="中",M1137="中"),"中",IF(OR(M1134="小",M1135="小",M1136="小",M1137="小"),"小","無"))))</f>
        <v>小</v>
      </c>
    </row>
    <row r="1135" spans="1:14">
      <c r="A1135" s="94"/>
      <c r="B1135" s="95"/>
      <c r="C1135" s="251"/>
      <c r="D1135" s="266"/>
      <c r="E1135" s="316"/>
      <c r="F1135" s="251"/>
      <c r="G1135" s="316"/>
      <c r="H1135" s="251"/>
      <c r="I1135" s="266"/>
      <c r="J1135" s="322"/>
      <c r="K1135" s="63" t="s">
        <v>99</v>
      </c>
      <c r="L1135" s="21" t="s">
        <v>703</v>
      </c>
      <c r="M1135" s="105" t="s">
        <v>314</v>
      </c>
      <c r="N1135" s="249"/>
    </row>
    <row r="1136" spans="1:14">
      <c r="A1136" s="94"/>
      <c r="B1136" s="95"/>
      <c r="C1136" s="251"/>
      <c r="D1136" s="266"/>
      <c r="E1136" s="316"/>
      <c r="F1136" s="251"/>
      <c r="G1136" s="316"/>
      <c r="H1136" s="251"/>
      <c r="I1136" s="266"/>
      <c r="J1136" s="322"/>
      <c r="K1136" s="63" t="s">
        <v>111</v>
      </c>
      <c r="L1136" s="21" t="s">
        <v>334</v>
      </c>
      <c r="M1136" s="105" t="s">
        <v>288</v>
      </c>
      <c r="N1136" s="249"/>
    </row>
    <row r="1137" spans="1:14">
      <c r="A1137" s="94"/>
      <c r="B1137" s="95"/>
      <c r="C1137" s="252"/>
      <c r="D1137" s="267"/>
      <c r="E1137" s="317"/>
      <c r="F1137" s="252"/>
      <c r="G1137" s="317"/>
      <c r="H1137" s="252"/>
      <c r="I1137" s="267"/>
      <c r="J1137" s="324"/>
      <c r="K1137" s="63" t="s">
        <v>101</v>
      </c>
      <c r="L1137" s="21" t="s">
        <v>334</v>
      </c>
      <c r="M1137" s="105" t="s">
        <v>288</v>
      </c>
      <c r="N1137" s="249"/>
    </row>
    <row r="1138" spans="1:14" ht="16.5" customHeight="1">
      <c r="A1138" s="94"/>
      <c r="B1138" s="95"/>
      <c r="C1138" s="250" t="s">
        <v>417</v>
      </c>
      <c r="D1138" s="265" t="s">
        <v>200</v>
      </c>
      <c r="E1138" s="315" t="s">
        <v>164</v>
      </c>
      <c r="F1138" s="250" t="s">
        <v>569</v>
      </c>
      <c r="G1138" s="315" t="s">
        <v>201</v>
      </c>
      <c r="H1138" s="250" t="s">
        <v>916</v>
      </c>
      <c r="I1138" s="265" t="s">
        <v>205</v>
      </c>
      <c r="J1138" s="321" t="s">
        <v>578</v>
      </c>
      <c r="K1138" s="63" t="s">
        <v>203</v>
      </c>
      <c r="L1138" s="22" t="s">
        <v>334</v>
      </c>
      <c r="M1138" s="105" t="s">
        <v>288</v>
      </c>
      <c r="N1138" s="249" t="str">
        <f>IF(OR(M1138="",M1139="",M1140="",M1141=""),"",IF(OR(M1138="大",M1139="大",M1140="大",M1141="大",M1138="不明",M1139="不明",M1140="不明",M1141="不明"),"大",IF(OR(M1138="中",M1139="中",M1140="中",M1141="中"),"中",IF(OR(M1138="小",M1139="小",M1140="小",M1141="小"),"小","無"))))</f>
        <v>小</v>
      </c>
    </row>
    <row r="1139" spans="1:14">
      <c r="A1139" s="94"/>
      <c r="B1139" s="95"/>
      <c r="C1139" s="251"/>
      <c r="D1139" s="266"/>
      <c r="E1139" s="316"/>
      <c r="F1139" s="251"/>
      <c r="G1139" s="316"/>
      <c r="H1139" s="251"/>
      <c r="I1139" s="266"/>
      <c r="J1139" s="322"/>
      <c r="K1139" s="63" t="s">
        <v>99</v>
      </c>
      <c r="L1139" s="21" t="s">
        <v>334</v>
      </c>
      <c r="M1139" s="105" t="s">
        <v>288</v>
      </c>
      <c r="N1139" s="249"/>
    </row>
    <row r="1140" spans="1:14">
      <c r="A1140" s="94"/>
      <c r="B1140" s="95"/>
      <c r="C1140" s="251"/>
      <c r="D1140" s="266"/>
      <c r="E1140" s="316"/>
      <c r="F1140" s="251"/>
      <c r="G1140" s="316"/>
      <c r="H1140" s="251"/>
      <c r="I1140" s="266"/>
      <c r="J1140" s="322"/>
      <c r="K1140" s="63" t="s">
        <v>111</v>
      </c>
      <c r="L1140" s="21" t="s">
        <v>578</v>
      </c>
      <c r="M1140" s="105" t="s">
        <v>314</v>
      </c>
      <c r="N1140" s="249"/>
    </row>
    <row r="1141" spans="1:14">
      <c r="A1141" s="94"/>
      <c r="B1141" s="95"/>
      <c r="C1141" s="252"/>
      <c r="D1141" s="267"/>
      <c r="E1141" s="317"/>
      <c r="F1141" s="252"/>
      <c r="G1141" s="317"/>
      <c r="H1141" s="252"/>
      <c r="I1141" s="267"/>
      <c r="J1141" s="324"/>
      <c r="K1141" s="63" t="s">
        <v>101</v>
      </c>
      <c r="L1141" s="21" t="s">
        <v>334</v>
      </c>
      <c r="M1141" s="105" t="s">
        <v>288</v>
      </c>
      <c r="N1141" s="249"/>
    </row>
    <row r="1142" spans="1:14" ht="16.5" customHeight="1">
      <c r="A1142" s="94"/>
      <c r="B1142" s="95"/>
      <c r="C1142" s="250" t="s">
        <v>334</v>
      </c>
      <c r="D1142" s="265" t="s">
        <v>200</v>
      </c>
      <c r="E1142" s="315" t="s">
        <v>164</v>
      </c>
      <c r="F1142" s="250" t="s">
        <v>569</v>
      </c>
      <c r="G1142" s="315" t="s">
        <v>201</v>
      </c>
      <c r="H1142" s="250" t="s">
        <v>334</v>
      </c>
      <c r="I1142" s="265" t="s">
        <v>204</v>
      </c>
      <c r="J1142" s="321" t="s">
        <v>334</v>
      </c>
      <c r="K1142" s="63" t="s">
        <v>203</v>
      </c>
      <c r="L1142" s="22" t="s">
        <v>334</v>
      </c>
      <c r="M1142" s="105" t="s">
        <v>288</v>
      </c>
      <c r="N1142" s="249" t="str">
        <f>IF(OR(M1142="",M1143="",M1144="",M1145=""),"",IF(OR(M1142="大",M1143="大",M1144="大",M1145="大",M1142="不明",M1143="不明",M1144="不明",M1145="不明"),"大",IF(OR(M1142="中",M1143="中",M1144="中",M1145="中"),"中",IF(OR(M1142="小",M1143="小",M1144="小",M1145="小"),"小","無"))))</f>
        <v>無</v>
      </c>
    </row>
    <row r="1143" spans="1:14">
      <c r="A1143" s="94"/>
      <c r="B1143" s="95"/>
      <c r="C1143" s="251"/>
      <c r="D1143" s="266"/>
      <c r="E1143" s="316"/>
      <c r="F1143" s="251"/>
      <c r="G1143" s="316"/>
      <c r="H1143" s="251"/>
      <c r="I1143" s="266"/>
      <c r="J1143" s="322"/>
      <c r="K1143" s="63" t="s">
        <v>99</v>
      </c>
      <c r="L1143" s="22" t="s">
        <v>334</v>
      </c>
      <c r="M1143" s="105" t="s">
        <v>288</v>
      </c>
      <c r="N1143" s="249"/>
    </row>
    <row r="1144" spans="1:14">
      <c r="A1144" s="94"/>
      <c r="B1144" s="95"/>
      <c r="C1144" s="251"/>
      <c r="D1144" s="266"/>
      <c r="E1144" s="316"/>
      <c r="F1144" s="251"/>
      <c r="G1144" s="316"/>
      <c r="H1144" s="251"/>
      <c r="I1144" s="266"/>
      <c r="J1144" s="322"/>
      <c r="K1144" s="63" t="s">
        <v>111</v>
      </c>
      <c r="L1144" s="22" t="s">
        <v>334</v>
      </c>
      <c r="M1144" s="105" t="s">
        <v>288</v>
      </c>
      <c r="N1144" s="249"/>
    </row>
    <row r="1145" spans="1:14">
      <c r="A1145" s="94"/>
      <c r="B1145" s="95"/>
      <c r="C1145" s="252"/>
      <c r="D1145" s="267"/>
      <c r="E1145" s="317"/>
      <c r="F1145" s="252"/>
      <c r="G1145" s="317"/>
      <c r="H1145" s="252"/>
      <c r="I1145" s="267"/>
      <c r="J1145" s="324"/>
      <c r="K1145" s="63" t="s">
        <v>101</v>
      </c>
      <c r="L1145" s="22" t="s">
        <v>334</v>
      </c>
      <c r="M1145" s="105" t="s">
        <v>288</v>
      </c>
      <c r="N1145" s="249"/>
    </row>
    <row r="1146" spans="1:14" ht="16.5" customHeight="1">
      <c r="A1146" s="94"/>
      <c r="B1146" s="95"/>
      <c r="C1146" s="250" t="s">
        <v>585</v>
      </c>
      <c r="D1146" s="265" t="s">
        <v>200</v>
      </c>
      <c r="E1146" s="315" t="s">
        <v>164</v>
      </c>
      <c r="F1146" s="250" t="s">
        <v>569</v>
      </c>
      <c r="G1146" s="315" t="s">
        <v>201</v>
      </c>
      <c r="H1146" s="250" t="s">
        <v>334</v>
      </c>
      <c r="I1146" s="265" t="s">
        <v>204</v>
      </c>
      <c r="J1146" s="321" t="s">
        <v>334</v>
      </c>
      <c r="K1146" s="63" t="s">
        <v>203</v>
      </c>
      <c r="L1146" s="22" t="s">
        <v>334</v>
      </c>
      <c r="M1146" s="105" t="s">
        <v>288</v>
      </c>
      <c r="N1146" s="249" t="str">
        <f>IF(OR(M1146="",M1147="",M1148="",M1149=""),"",IF(OR(M1146="大",M1147="大",M1148="大",M1149="大",M1146="不明",M1147="不明",M1148="不明",M1149="不明"),"大",IF(OR(M1146="中",M1147="中",M1148="中",M1149="中"),"中",IF(OR(M1146="小",M1147="小",M1148="小",M1149="小"),"小","無"))))</f>
        <v>無</v>
      </c>
    </row>
    <row r="1147" spans="1:14">
      <c r="A1147" s="94"/>
      <c r="B1147" s="95"/>
      <c r="C1147" s="251"/>
      <c r="D1147" s="266"/>
      <c r="E1147" s="316"/>
      <c r="F1147" s="251"/>
      <c r="G1147" s="316"/>
      <c r="H1147" s="251"/>
      <c r="I1147" s="266"/>
      <c r="J1147" s="322"/>
      <c r="K1147" s="63" t="s">
        <v>99</v>
      </c>
      <c r="L1147" s="22" t="s">
        <v>334</v>
      </c>
      <c r="M1147" s="105" t="s">
        <v>288</v>
      </c>
      <c r="N1147" s="249"/>
    </row>
    <row r="1148" spans="1:14">
      <c r="A1148" s="94"/>
      <c r="B1148" s="95"/>
      <c r="C1148" s="251"/>
      <c r="D1148" s="266"/>
      <c r="E1148" s="316"/>
      <c r="F1148" s="251"/>
      <c r="G1148" s="316"/>
      <c r="H1148" s="251"/>
      <c r="I1148" s="266"/>
      <c r="J1148" s="322"/>
      <c r="K1148" s="63" t="s">
        <v>111</v>
      </c>
      <c r="L1148" s="22" t="s">
        <v>334</v>
      </c>
      <c r="M1148" s="105" t="s">
        <v>288</v>
      </c>
      <c r="N1148" s="249"/>
    </row>
    <row r="1149" spans="1:14">
      <c r="A1149" s="94"/>
      <c r="B1149" s="95"/>
      <c r="C1149" s="252"/>
      <c r="D1149" s="267"/>
      <c r="E1149" s="317"/>
      <c r="F1149" s="252"/>
      <c r="G1149" s="317"/>
      <c r="H1149" s="252"/>
      <c r="I1149" s="267"/>
      <c r="J1149" s="324"/>
      <c r="K1149" s="63" t="s">
        <v>101</v>
      </c>
      <c r="L1149" s="22" t="s">
        <v>334</v>
      </c>
      <c r="M1149" s="105" t="s">
        <v>288</v>
      </c>
      <c r="N1149" s="249"/>
    </row>
    <row r="1150" spans="1:14">
      <c r="A1150" s="94"/>
      <c r="B1150" s="95"/>
      <c r="C1150" s="250"/>
      <c r="D1150" s="265"/>
      <c r="E1150" s="315"/>
      <c r="F1150" s="250"/>
      <c r="G1150" s="315"/>
      <c r="H1150" s="250"/>
      <c r="I1150" s="265"/>
      <c r="J1150" s="321"/>
      <c r="K1150" s="63" t="s">
        <v>203</v>
      </c>
      <c r="L1150" s="22"/>
      <c r="M1150" s="105"/>
      <c r="N1150" s="249" t="str">
        <f>IF(OR(M1150="",M1151="",M1152="",M1153=""),"",IF(OR(M1150="大",M1151="大",M1152="大",M1153="大",M1150="不明",M1151="不明",M1152="不明",M1153="不明"),"大",IF(OR(M1150="中",M1151="中",M1152="中",M1153="中"),"中",IF(OR(M1150="小",M1151="小",M1152="小",M1153="小"),"小","無"))))</f>
        <v/>
      </c>
    </row>
    <row r="1151" spans="1:14">
      <c r="A1151" s="94"/>
      <c r="B1151" s="95"/>
      <c r="C1151" s="251"/>
      <c r="D1151" s="266"/>
      <c r="E1151" s="316"/>
      <c r="F1151" s="251"/>
      <c r="G1151" s="316"/>
      <c r="H1151" s="251"/>
      <c r="I1151" s="266"/>
      <c r="J1151" s="322"/>
      <c r="K1151" s="63" t="s">
        <v>99</v>
      </c>
      <c r="L1151" s="21"/>
      <c r="M1151" s="22"/>
      <c r="N1151" s="325"/>
    </row>
    <row r="1152" spans="1:14">
      <c r="A1152" s="94"/>
      <c r="B1152" s="95"/>
      <c r="C1152" s="251"/>
      <c r="D1152" s="266"/>
      <c r="E1152" s="316"/>
      <c r="F1152" s="251"/>
      <c r="G1152" s="316"/>
      <c r="H1152" s="251"/>
      <c r="I1152" s="266"/>
      <c r="J1152" s="322"/>
      <c r="K1152" s="63" t="s">
        <v>111</v>
      </c>
      <c r="L1152" s="21"/>
      <c r="M1152" s="22"/>
      <c r="N1152" s="325"/>
    </row>
    <row r="1153" spans="1:14">
      <c r="A1153" s="94"/>
      <c r="B1153" s="95"/>
      <c r="C1153" s="252"/>
      <c r="D1153" s="267"/>
      <c r="E1153" s="317"/>
      <c r="F1153" s="252"/>
      <c r="G1153" s="317"/>
      <c r="H1153" s="252"/>
      <c r="I1153" s="267"/>
      <c r="J1153" s="324"/>
      <c r="K1153" s="63" t="s">
        <v>101</v>
      </c>
      <c r="L1153" s="21"/>
      <c r="M1153" s="22"/>
      <c r="N1153" s="325"/>
    </row>
    <row r="1154" spans="1:14">
      <c r="A1154" s="94"/>
      <c r="B1154" s="95"/>
      <c r="M1154" s="18"/>
    </row>
    <row r="1155" spans="1:14" ht="31.5">
      <c r="A1155" s="94"/>
      <c r="B1155" s="95"/>
      <c r="C1155" s="60" t="s">
        <v>84</v>
      </c>
      <c r="D1155" s="60" t="s">
        <v>85</v>
      </c>
      <c r="E1155" s="60" t="s">
        <v>121</v>
      </c>
      <c r="F1155" s="60" t="s">
        <v>87</v>
      </c>
      <c r="G1155" s="60" t="s">
        <v>122</v>
      </c>
      <c r="H1155" s="60" t="s">
        <v>277</v>
      </c>
      <c r="I1155" s="60" t="s">
        <v>90</v>
      </c>
      <c r="J1155" s="60" t="s">
        <v>161</v>
      </c>
      <c r="K1155" s="319" t="s">
        <v>92</v>
      </c>
      <c r="L1155" s="323"/>
      <c r="M1155" s="59" t="s">
        <v>93</v>
      </c>
      <c r="N1155" s="60" t="s">
        <v>94</v>
      </c>
    </row>
    <row r="1156" spans="1:14" ht="16.5" customHeight="1">
      <c r="A1156" s="94"/>
      <c r="B1156" s="95"/>
      <c r="C1156" s="293" t="s">
        <v>334</v>
      </c>
      <c r="D1156" s="265" t="s">
        <v>206</v>
      </c>
      <c r="E1156" s="265" t="s">
        <v>164</v>
      </c>
      <c r="F1156" s="250" t="s">
        <v>569</v>
      </c>
      <c r="G1156" s="315" t="s">
        <v>206</v>
      </c>
      <c r="H1156" s="265" t="s">
        <v>612</v>
      </c>
      <c r="I1156" s="265" t="s">
        <v>208</v>
      </c>
      <c r="J1156" s="321" t="s">
        <v>334</v>
      </c>
      <c r="K1156" s="63" t="s">
        <v>209</v>
      </c>
      <c r="L1156" s="22" t="s">
        <v>334</v>
      </c>
      <c r="M1156" s="105" t="s">
        <v>288</v>
      </c>
      <c r="N1156" s="249" t="str">
        <f>IF(OR(M1156="",M1157="",M1158="",M1159=""),"",IF(OR(M1156="大",M1157="大",M1158="大",M1159="大",M1156="不明",M1157="不明",M1158="不明",M1159="不明"),"大",IF(OR(M1156="中",M1157="中",M1158="中",M1159="中"),"中",IF(OR(M1156="小",M1157="小",M1158="小",M1159="小"),"小","無"))))</f>
        <v>無</v>
      </c>
    </row>
    <row r="1157" spans="1:14">
      <c r="A1157" s="94"/>
      <c r="B1157" s="95"/>
      <c r="C1157" s="294"/>
      <c r="D1157" s="266"/>
      <c r="E1157" s="266"/>
      <c r="F1157" s="251"/>
      <c r="G1157" s="316"/>
      <c r="H1157" s="266"/>
      <c r="I1157" s="266"/>
      <c r="J1157" s="322"/>
      <c r="K1157" s="63" t="s">
        <v>99</v>
      </c>
      <c r="L1157" s="22" t="s">
        <v>334</v>
      </c>
      <c r="M1157" s="105" t="s">
        <v>288</v>
      </c>
      <c r="N1157" s="249"/>
    </row>
    <row r="1158" spans="1:14">
      <c r="A1158" s="94"/>
      <c r="B1158" s="95"/>
      <c r="C1158" s="294"/>
      <c r="D1158" s="266"/>
      <c r="E1158" s="266"/>
      <c r="F1158" s="251"/>
      <c r="G1158" s="316"/>
      <c r="H1158" s="266"/>
      <c r="I1158" s="266"/>
      <c r="J1158" s="322"/>
      <c r="K1158" s="63" t="s">
        <v>111</v>
      </c>
      <c r="L1158" s="22" t="s">
        <v>334</v>
      </c>
      <c r="M1158" s="105" t="s">
        <v>288</v>
      </c>
      <c r="N1158" s="249"/>
    </row>
    <row r="1159" spans="1:14">
      <c r="A1159" s="94"/>
      <c r="B1159" s="95"/>
      <c r="C1159" s="294"/>
      <c r="D1159" s="266"/>
      <c r="E1159" s="266"/>
      <c r="F1159" s="251"/>
      <c r="G1159" s="316"/>
      <c r="H1159" s="266"/>
      <c r="I1159" s="266"/>
      <c r="J1159" s="322"/>
      <c r="K1159" s="63" t="s">
        <v>210</v>
      </c>
      <c r="L1159" s="22" t="s">
        <v>334</v>
      </c>
      <c r="M1159" s="105" t="s">
        <v>288</v>
      </c>
      <c r="N1159" s="249"/>
    </row>
    <row r="1160" spans="1:14" ht="16.5" customHeight="1">
      <c r="A1160" s="94"/>
      <c r="B1160" s="95"/>
      <c r="C1160" s="293" t="s">
        <v>334</v>
      </c>
      <c r="D1160" s="265" t="s">
        <v>206</v>
      </c>
      <c r="E1160" s="265" t="s">
        <v>164</v>
      </c>
      <c r="F1160" s="250" t="s">
        <v>569</v>
      </c>
      <c r="G1160" s="315" t="s">
        <v>206</v>
      </c>
      <c r="H1160" s="250" t="s">
        <v>570</v>
      </c>
      <c r="I1160" s="265" t="s">
        <v>211</v>
      </c>
      <c r="J1160" s="321" t="s">
        <v>334</v>
      </c>
      <c r="K1160" s="63" t="s">
        <v>209</v>
      </c>
      <c r="L1160" s="22" t="s">
        <v>334</v>
      </c>
      <c r="M1160" s="105" t="s">
        <v>288</v>
      </c>
      <c r="N1160" s="249" t="str">
        <f>IF(OR(M1160="",M1161="",M1162="",M1163=""),"",IF(OR(M1160="大",M1161="大",M1162="大",M1163="大",M1160="不明",M1161="不明",M1162="不明",M1163="不明"),"大",IF(OR(M1160="中",M1161="中",M1162="中",M1163="中"),"中",IF(OR(M1160="小",M1161="小",M1162="小",M1163="小"),"小","無"))))</f>
        <v>無</v>
      </c>
    </row>
    <row r="1161" spans="1:14">
      <c r="A1161" s="94"/>
      <c r="B1161" s="95"/>
      <c r="C1161" s="294"/>
      <c r="D1161" s="266"/>
      <c r="E1161" s="266"/>
      <c r="F1161" s="251"/>
      <c r="G1161" s="316"/>
      <c r="H1161" s="251"/>
      <c r="I1161" s="266"/>
      <c r="J1161" s="322"/>
      <c r="K1161" s="63" t="s">
        <v>99</v>
      </c>
      <c r="L1161" s="22" t="s">
        <v>334</v>
      </c>
      <c r="M1161" s="105" t="s">
        <v>288</v>
      </c>
      <c r="N1161" s="249"/>
    </row>
    <row r="1162" spans="1:14">
      <c r="A1162" s="94"/>
      <c r="B1162" s="95"/>
      <c r="C1162" s="294"/>
      <c r="D1162" s="266"/>
      <c r="E1162" s="266"/>
      <c r="F1162" s="251"/>
      <c r="G1162" s="316"/>
      <c r="H1162" s="251"/>
      <c r="I1162" s="266"/>
      <c r="J1162" s="322"/>
      <c r="K1162" s="63" t="s">
        <v>111</v>
      </c>
      <c r="L1162" s="22" t="s">
        <v>334</v>
      </c>
      <c r="M1162" s="105" t="s">
        <v>288</v>
      </c>
      <c r="N1162" s="249"/>
    </row>
    <row r="1163" spans="1:14">
      <c r="A1163" s="94"/>
      <c r="B1163" s="95"/>
      <c r="C1163" s="294"/>
      <c r="D1163" s="267"/>
      <c r="E1163" s="267"/>
      <c r="F1163" s="251"/>
      <c r="G1163" s="317"/>
      <c r="H1163" s="252"/>
      <c r="I1163" s="267"/>
      <c r="J1163" s="322"/>
      <c r="K1163" s="63" t="s">
        <v>210</v>
      </c>
      <c r="L1163" s="22" t="s">
        <v>334</v>
      </c>
      <c r="M1163" s="105" t="s">
        <v>288</v>
      </c>
      <c r="N1163" s="249"/>
    </row>
    <row r="1164" spans="1:14" ht="16.5" customHeight="1">
      <c r="A1164" s="94"/>
      <c r="B1164" s="95"/>
      <c r="C1164" s="293" t="s">
        <v>585</v>
      </c>
      <c r="D1164" s="265" t="s">
        <v>206</v>
      </c>
      <c r="E1164" s="265" t="s">
        <v>164</v>
      </c>
      <c r="F1164" s="250" t="s">
        <v>569</v>
      </c>
      <c r="G1164" s="315" t="s">
        <v>206</v>
      </c>
      <c r="H1164" s="265" t="s">
        <v>615</v>
      </c>
      <c r="I1164" s="265" t="s">
        <v>208</v>
      </c>
      <c r="J1164" s="321" t="s">
        <v>704</v>
      </c>
      <c r="K1164" s="63" t="s">
        <v>209</v>
      </c>
      <c r="L1164" s="22" t="s">
        <v>334</v>
      </c>
      <c r="M1164" s="105" t="s">
        <v>288</v>
      </c>
      <c r="N1164" s="249" t="str">
        <f>IF(OR(M1164="",M1165="",M1166="",M1167=""),"",IF(OR(M1164="大",M1165="大",M1166="大",M1167="大",M1164="不明",M1165="不明",M1166="不明",M1167="不明"),"大",IF(OR(M1164="中",M1165="中",M1166="中",M1167="中"),"中",IF(OR(M1164="小",M1165="小",M1166="小",M1167="小"),"小","無"))))</f>
        <v>中</v>
      </c>
    </row>
    <row r="1165" spans="1:14">
      <c r="A1165" s="94"/>
      <c r="B1165" s="95"/>
      <c r="C1165" s="294"/>
      <c r="D1165" s="266"/>
      <c r="E1165" s="266"/>
      <c r="F1165" s="251"/>
      <c r="G1165" s="316"/>
      <c r="H1165" s="266"/>
      <c r="I1165" s="266"/>
      <c r="J1165" s="322"/>
      <c r="K1165" s="63" t="s">
        <v>99</v>
      </c>
      <c r="L1165" s="21" t="s">
        <v>334</v>
      </c>
      <c r="M1165" s="105" t="s">
        <v>288</v>
      </c>
      <c r="N1165" s="249"/>
    </row>
    <row r="1166" spans="1:14">
      <c r="A1166" s="94"/>
      <c r="B1166" s="95"/>
      <c r="C1166" s="294"/>
      <c r="D1166" s="266"/>
      <c r="E1166" s="266"/>
      <c r="F1166" s="251"/>
      <c r="G1166" s="316"/>
      <c r="H1166" s="266"/>
      <c r="I1166" s="266"/>
      <c r="J1166" s="322"/>
      <c r="K1166" s="63" t="s">
        <v>111</v>
      </c>
      <c r="L1166" s="21" t="s">
        <v>582</v>
      </c>
      <c r="M1166" s="105" t="s">
        <v>291</v>
      </c>
      <c r="N1166" s="249"/>
    </row>
    <row r="1167" spans="1:14">
      <c r="A1167" s="94"/>
      <c r="B1167" s="95"/>
      <c r="C1167" s="295"/>
      <c r="D1167" s="266"/>
      <c r="E1167" s="267"/>
      <c r="F1167" s="251"/>
      <c r="G1167" s="317"/>
      <c r="H1167" s="266"/>
      <c r="I1167" s="266"/>
      <c r="J1167" s="322"/>
      <c r="K1167" s="63" t="s">
        <v>210</v>
      </c>
      <c r="L1167" s="21" t="s">
        <v>334</v>
      </c>
      <c r="M1167" s="105" t="s">
        <v>288</v>
      </c>
      <c r="N1167" s="249"/>
    </row>
    <row r="1168" spans="1:14" ht="16.5" customHeight="1">
      <c r="A1168" s="94"/>
      <c r="B1168" s="95"/>
      <c r="C1168" s="293" t="s">
        <v>585</v>
      </c>
      <c r="D1168" s="265" t="s">
        <v>206</v>
      </c>
      <c r="E1168" s="265" t="s">
        <v>164</v>
      </c>
      <c r="F1168" s="250" t="s">
        <v>569</v>
      </c>
      <c r="G1168" s="315" t="s">
        <v>206</v>
      </c>
      <c r="H1168" s="250" t="s">
        <v>570</v>
      </c>
      <c r="I1168" s="265" t="s">
        <v>211</v>
      </c>
      <c r="J1168" s="321" t="s">
        <v>334</v>
      </c>
      <c r="K1168" s="63" t="s">
        <v>209</v>
      </c>
      <c r="L1168" s="21" t="s">
        <v>334</v>
      </c>
      <c r="M1168" s="105" t="s">
        <v>288</v>
      </c>
      <c r="N1168" s="249" t="str">
        <f>IF(OR(M1168="",M1169="",M1170="",M1171=""),"",IF(OR(M1168="大",M1169="大",M1170="大",M1171="大",M1168="不明",M1169="不明",M1170="不明",M1171="不明"),"大",IF(OR(M1168="中",M1169="中",M1170="中",M1171="中"),"中",IF(OR(M1168="小",M1169="小",M1170="小",M1171="小"),"小","無"))))</f>
        <v>無</v>
      </c>
    </row>
    <row r="1169" spans="1:14">
      <c r="A1169" s="94"/>
      <c r="B1169" s="95"/>
      <c r="C1169" s="294"/>
      <c r="D1169" s="266"/>
      <c r="E1169" s="266"/>
      <c r="F1169" s="251"/>
      <c r="G1169" s="316"/>
      <c r="H1169" s="251"/>
      <c r="I1169" s="266"/>
      <c r="J1169" s="322"/>
      <c r="K1169" s="63" t="s">
        <v>99</v>
      </c>
      <c r="L1169" s="21" t="s">
        <v>334</v>
      </c>
      <c r="M1169" s="105" t="s">
        <v>288</v>
      </c>
      <c r="N1169" s="249"/>
    </row>
    <row r="1170" spans="1:14" ht="31.5" customHeight="1">
      <c r="A1170" s="94"/>
      <c r="B1170" s="95"/>
      <c r="C1170" s="294"/>
      <c r="D1170" s="266"/>
      <c r="E1170" s="266"/>
      <c r="F1170" s="251"/>
      <c r="G1170" s="316"/>
      <c r="H1170" s="251"/>
      <c r="I1170" s="266"/>
      <c r="J1170" s="322"/>
      <c r="K1170" s="63" t="s">
        <v>111</v>
      </c>
      <c r="L1170" s="21" t="s">
        <v>334</v>
      </c>
      <c r="M1170" s="105" t="s">
        <v>288</v>
      </c>
      <c r="N1170" s="249"/>
    </row>
    <row r="1171" spans="1:14">
      <c r="A1171" s="94"/>
      <c r="B1171" s="95"/>
      <c r="C1171" s="295"/>
      <c r="D1171" s="266"/>
      <c r="E1171" s="267"/>
      <c r="F1171" s="251"/>
      <c r="G1171" s="316"/>
      <c r="H1171" s="252"/>
      <c r="I1171" s="267"/>
      <c r="J1171" s="322"/>
      <c r="K1171" s="63" t="s">
        <v>210</v>
      </c>
      <c r="L1171" s="21" t="s">
        <v>334</v>
      </c>
      <c r="M1171" s="105" t="s">
        <v>288</v>
      </c>
      <c r="N1171" s="249"/>
    </row>
    <row r="1172" spans="1:14" ht="16.5" customHeight="1">
      <c r="A1172" s="94"/>
      <c r="B1172" s="95"/>
      <c r="C1172" s="290" t="s">
        <v>417</v>
      </c>
      <c r="D1172" s="265" t="s">
        <v>206</v>
      </c>
      <c r="E1172" s="265" t="s">
        <v>164</v>
      </c>
      <c r="F1172" s="250" t="s">
        <v>569</v>
      </c>
      <c r="G1172" s="315" t="s">
        <v>206</v>
      </c>
      <c r="H1172" s="265" t="s">
        <v>612</v>
      </c>
      <c r="I1172" s="265" t="s">
        <v>212</v>
      </c>
      <c r="J1172" s="321" t="s">
        <v>704</v>
      </c>
      <c r="K1172" s="63" t="s">
        <v>209</v>
      </c>
      <c r="L1172" s="21" t="s">
        <v>334</v>
      </c>
      <c r="M1172" s="105" t="s">
        <v>288</v>
      </c>
      <c r="N1172" s="249" t="str">
        <f>IF(OR(M1172="",M1173="",M1174="",M1175=""),"",IF(OR(M1172="大",M1173="大",M1174="大",M1175="大",M1172="不明",M1173="不明",M1174="不明",M1175="不明"),"大",IF(OR(M1172="中",M1173="中",M1174="中",M1175="中"),"中",IF(OR(M1172="小",M1173="小",M1174="小",M1175="小"),"小","無"))))</f>
        <v>中</v>
      </c>
    </row>
    <row r="1173" spans="1:14">
      <c r="A1173" s="94"/>
      <c r="B1173" s="95"/>
      <c r="C1173" s="291"/>
      <c r="D1173" s="266"/>
      <c r="E1173" s="266"/>
      <c r="F1173" s="251"/>
      <c r="G1173" s="316"/>
      <c r="H1173" s="266"/>
      <c r="I1173" s="266"/>
      <c r="J1173" s="322"/>
      <c r="K1173" s="63" t="s">
        <v>99</v>
      </c>
      <c r="L1173" s="21" t="s">
        <v>334</v>
      </c>
      <c r="M1173" s="105" t="s">
        <v>288</v>
      </c>
      <c r="N1173" s="249"/>
    </row>
    <row r="1174" spans="1:14">
      <c r="A1174" s="94"/>
      <c r="B1174" s="95"/>
      <c r="C1174" s="291"/>
      <c r="D1174" s="266"/>
      <c r="E1174" s="266"/>
      <c r="F1174" s="251"/>
      <c r="G1174" s="316"/>
      <c r="H1174" s="266"/>
      <c r="I1174" s="266"/>
      <c r="J1174" s="322"/>
      <c r="K1174" s="63" t="s">
        <v>111</v>
      </c>
      <c r="L1174" s="21" t="s">
        <v>582</v>
      </c>
      <c r="M1174" s="105" t="s">
        <v>291</v>
      </c>
      <c r="N1174" s="249"/>
    </row>
    <row r="1175" spans="1:14">
      <c r="A1175" s="94"/>
      <c r="B1175" s="95"/>
      <c r="C1175" s="292"/>
      <c r="D1175" s="267"/>
      <c r="E1175" s="267"/>
      <c r="F1175" s="251"/>
      <c r="G1175" s="317"/>
      <c r="H1175" s="267"/>
      <c r="I1175" s="267"/>
      <c r="J1175" s="322"/>
      <c r="K1175" s="63" t="s">
        <v>210</v>
      </c>
      <c r="L1175" s="21" t="s">
        <v>334</v>
      </c>
      <c r="M1175" s="105" t="s">
        <v>288</v>
      </c>
      <c r="N1175" s="249"/>
    </row>
    <row r="1176" spans="1:14" ht="16.5" customHeight="1">
      <c r="A1176" s="94"/>
      <c r="B1176" s="95"/>
      <c r="C1176" s="290" t="s">
        <v>417</v>
      </c>
      <c r="D1176" s="265" t="s">
        <v>206</v>
      </c>
      <c r="E1176" s="265" t="s">
        <v>164</v>
      </c>
      <c r="F1176" s="250" t="s">
        <v>569</v>
      </c>
      <c r="G1176" s="315" t="s">
        <v>206</v>
      </c>
      <c r="H1176" s="250" t="s">
        <v>334</v>
      </c>
      <c r="I1176" s="265" t="s">
        <v>211</v>
      </c>
      <c r="J1176" s="321" t="s">
        <v>334</v>
      </c>
      <c r="K1176" s="63" t="s">
        <v>209</v>
      </c>
      <c r="L1176" s="21" t="s">
        <v>334</v>
      </c>
      <c r="M1176" s="105" t="s">
        <v>288</v>
      </c>
      <c r="N1176" s="249" t="str">
        <f>IF(OR(M1176="",M1177="",M1178="",M1179=""),"",IF(OR(M1176="大",M1177="大",M1178="大",M1179="大",M1176="不明",M1177="不明",M1178="不明",M1179="不明"),"大",IF(OR(M1176="中",M1177="中",M1178="中",M1179="中"),"中",IF(OR(M1176="小",M1177="小",M1178="小",M1179="小"),"小","無"))))</f>
        <v>無</v>
      </c>
    </row>
    <row r="1177" spans="1:14">
      <c r="A1177" s="94"/>
      <c r="B1177" s="95"/>
      <c r="C1177" s="291"/>
      <c r="D1177" s="266"/>
      <c r="E1177" s="266"/>
      <c r="F1177" s="251"/>
      <c r="G1177" s="316"/>
      <c r="H1177" s="251"/>
      <c r="I1177" s="266"/>
      <c r="J1177" s="322"/>
      <c r="K1177" s="63" t="s">
        <v>99</v>
      </c>
      <c r="L1177" s="21" t="s">
        <v>334</v>
      </c>
      <c r="M1177" s="105" t="s">
        <v>288</v>
      </c>
      <c r="N1177" s="249"/>
    </row>
    <row r="1178" spans="1:14" ht="31.5" customHeight="1">
      <c r="A1178" s="94"/>
      <c r="B1178" s="95"/>
      <c r="C1178" s="291"/>
      <c r="D1178" s="266"/>
      <c r="E1178" s="266"/>
      <c r="F1178" s="251"/>
      <c r="G1178" s="316"/>
      <c r="H1178" s="251"/>
      <c r="I1178" s="266"/>
      <c r="J1178" s="322"/>
      <c r="K1178" s="63" t="s">
        <v>111</v>
      </c>
      <c r="L1178" s="21" t="s">
        <v>334</v>
      </c>
      <c r="M1178" s="105" t="s">
        <v>288</v>
      </c>
      <c r="N1178" s="249"/>
    </row>
    <row r="1179" spans="1:14">
      <c r="A1179" s="94"/>
      <c r="B1179" s="95"/>
      <c r="C1179" s="292"/>
      <c r="D1179" s="267"/>
      <c r="E1179" s="267"/>
      <c r="F1179" s="251"/>
      <c r="G1179" s="317"/>
      <c r="H1179" s="252"/>
      <c r="I1179" s="267"/>
      <c r="J1179" s="322"/>
      <c r="K1179" s="63" t="s">
        <v>210</v>
      </c>
      <c r="L1179" s="21" t="s">
        <v>334</v>
      </c>
      <c r="M1179" s="105" t="s">
        <v>288</v>
      </c>
      <c r="N1179" s="249"/>
    </row>
    <row r="1180" spans="1:14" ht="16.5" customHeight="1">
      <c r="A1180" s="94"/>
      <c r="B1180" s="95"/>
      <c r="C1180" s="293" t="s">
        <v>334</v>
      </c>
      <c r="D1180" s="265" t="s">
        <v>206</v>
      </c>
      <c r="E1180" s="265" t="s">
        <v>164</v>
      </c>
      <c r="F1180" s="250" t="s">
        <v>569</v>
      </c>
      <c r="G1180" s="315" t="s">
        <v>206</v>
      </c>
      <c r="H1180" s="250" t="s">
        <v>709</v>
      </c>
      <c r="I1180" s="265" t="s">
        <v>212</v>
      </c>
      <c r="J1180" s="321" t="s">
        <v>334</v>
      </c>
      <c r="K1180" s="63" t="s">
        <v>209</v>
      </c>
      <c r="L1180" s="21" t="s">
        <v>334</v>
      </c>
      <c r="M1180" s="105" t="s">
        <v>288</v>
      </c>
      <c r="N1180" s="249" t="str">
        <f>IF(OR(M1180="",M1181="",M1182="",M1183=""),"",IF(OR(M1180="大",M1181="大",M1182="大",M1183="大",M1180="不明",M1181="不明",M1182="不明",M1183="不明"),"大",IF(OR(M1180="中",M1181="中",M1182="中",M1183="中"),"中",IF(OR(M1180="小",M1181="小",M1182="小",M1183="小"),"小","無"))))</f>
        <v>無</v>
      </c>
    </row>
    <row r="1181" spans="1:14" ht="47.25" customHeight="1">
      <c r="A1181" s="94"/>
      <c r="B1181" s="95"/>
      <c r="C1181" s="294"/>
      <c r="D1181" s="266"/>
      <c r="E1181" s="266"/>
      <c r="F1181" s="251"/>
      <c r="G1181" s="316"/>
      <c r="H1181" s="251"/>
      <c r="I1181" s="266"/>
      <c r="J1181" s="322"/>
      <c r="K1181" s="63" t="s">
        <v>99</v>
      </c>
      <c r="L1181" s="21" t="s">
        <v>334</v>
      </c>
      <c r="M1181" s="105" t="s">
        <v>288</v>
      </c>
      <c r="N1181" s="249"/>
    </row>
    <row r="1182" spans="1:14">
      <c r="A1182" s="94"/>
      <c r="B1182" s="95"/>
      <c r="C1182" s="294"/>
      <c r="D1182" s="266"/>
      <c r="E1182" s="266"/>
      <c r="F1182" s="251"/>
      <c r="G1182" s="316"/>
      <c r="H1182" s="251"/>
      <c r="I1182" s="266"/>
      <c r="J1182" s="322"/>
      <c r="K1182" s="63" t="s">
        <v>111</v>
      </c>
      <c r="L1182" s="21" t="s">
        <v>334</v>
      </c>
      <c r="M1182" s="105" t="s">
        <v>288</v>
      </c>
      <c r="N1182" s="249"/>
    </row>
    <row r="1183" spans="1:14">
      <c r="A1183" s="94"/>
      <c r="B1183" s="95"/>
      <c r="C1183" s="294"/>
      <c r="D1183" s="267"/>
      <c r="E1183" s="267"/>
      <c r="F1183" s="251"/>
      <c r="G1183" s="317"/>
      <c r="H1183" s="252"/>
      <c r="I1183" s="267"/>
      <c r="J1183" s="324"/>
      <c r="K1183" s="63" t="s">
        <v>210</v>
      </c>
      <c r="L1183" s="21" t="s">
        <v>334</v>
      </c>
      <c r="M1183" s="105" t="s">
        <v>288</v>
      </c>
      <c r="N1183" s="249"/>
    </row>
    <row r="1184" spans="1:14" ht="16.5" customHeight="1">
      <c r="A1184" s="94"/>
      <c r="B1184" s="95"/>
      <c r="C1184" s="293" t="s">
        <v>334</v>
      </c>
      <c r="D1184" s="265" t="s">
        <v>206</v>
      </c>
      <c r="E1184" s="265" t="s">
        <v>164</v>
      </c>
      <c r="F1184" s="250" t="s">
        <v>569</v>
      </c>
      <c r="G1184" s="315" t="s">
        <v>206</v>
      </c>
      <c r="H1184" s="250" t="s">
        <v>585</v>
      </c>
      <c r="I1184" s="265" t="s">
        <v>212</v>
      </c>
      <c r="J1184" s="321" t="s">
        <v>334</v>
      </c>
      <c r="K1184" s="63" t="s">
        <v>209</v>
      </c>
      <c r="L1184" s="21" t="s">
        <v>334</v>
      </c>
      <c r="M1184" s="105" t="s">
        <v>288</v>
      </c>
      <c r="N1184" s="249" t="str">
        <f>IF(OR(M1184="",M1185="",M1186="",M1187=""),"",IF(OR(M1184="大",M1185="大",M1186="大",M1187="大",M1184="不明",M1185="不明",M1186="不明",M1187="不明"),"大",IF(OR(M1184="中",M1185="中",M1186="中",M1187="中"),"中",IF(OR(M1184="小",M1185="小",M1186="小",M1187="小"),"小","無"))))</f>
        <v>無</v>
      </c>
    </row>
    <row r="1185" spans="1:14" ht="47.25" customHeight="1">
      <c r="A1185" s="94"/>
      <c r="B1185" s="95"/>
      <c r="C1185" s="294"/>
      <c r="D1185" s="266"/>
      <c r="E1185" s="266"/>
      <c r="F1185" s="251"/>
      <c r="G1185" s="316"/>
      <c r="H1185" s="251"/>
      <c r="I1185" s="266"/>
      <c r="J1185" s="322"/>
      <c r="K1185" s="63" t="s">
        <v>99</v>
      </c>
      <c r="L1185" s="21" t="s">
        <v>334</v>
      </c>
      <c r="M1185" s="105" t="s">
        <v>288</v>
      </c>
      <c r="N1185" s="249"/>
    </row>
    <row r="1186" spans="1:14">
      <c r="A1186" s="94"/>
      <c r="B1186" s="95"/>
      <c r="C1186" s="294"/>
      <c r="D1186" s="266"/>
      <c r="E1186" s="266"/>
      <c r="F1186" s="251"/>
      <c r="G1186" s="316"/>
      <c r="H1186" s="251"/>
      <c r="I1186" s="266"/>
      <c r="J1186" s="322"/>
      <c r="K1186" s="63" t="s">
        <v>111</v>
      </c>
      <c r="L1186" s="21" t="s">
        <v>334</v>
      </c>
      <c r="M1186" s="105" t="s">
        <v>288</v>
      </c>
      <c r="N1186" s="249"/>
    </row>
    <row r="1187" spans="1:14">
      <c r="A1187" s="94"/>
      <c r="B1187" s="95"/>
      <c r="C1187" s="295"/>
      <c r="D1187" s="267"/>
      <c r="E1187" s="267"/>
      <c r="F1187" s="252"/>
      <c r="G1187" s="317"/>
      <c r="H1187" s="252"/>
      <c r="I1187" s="267"/>
      <c r="J1187" s="324"/>
      <c r="K1187" s="63" t="s">
        <v>210</v>
      </c>
      <c r="L1187" s="21" t="s">
        <v>334</v>
      </c>
      <c r="M1187" s="105" t="s">
        <v>288</v>
      </c>
      <c r="N1187" s="249"/>
    </row>
    <row r="1188" spans="1:14">
      <c r="A1188" s="94"/>
    </row>
    <row r="1189" spans="1:14">
      <c r="A1189" s="94"/>
      <c r="M1189" s="107" t="s">
        <v>102</v>
      </c>
      <c r="N1189" s="106" t="str">
        <f>IF(COUNTIF(N1118:N1188, "大") &gt; 0, "大", IF(COUNTIF(N1118:N1188, "中") &gt; 0, "中", IF(COUNTIF(N1118:N1188, "小") &gt; 0, "小", IF(COUNTIF(N1118:N1188, "無") &gt; 0, "無", ""))))</f>
        <v>中</v>
      </c>
    </row>
    <row r="1190" spans="1:14">
      <c r="A1190" s="94"/>
      <c r="B1190" s="42"/>
      <c r="C1190" s="54" t="s">
        <v>619</v>
      </c>
    </row>
    <row r="1191" spans="1:14">
      <c r="A1191" s="94"/>
      <c r="B1191" s="54"/>
    </row>
    <row r="1192" spans="1:14" ht="31.5">
      <c r="A1192" s="94"/>
      <c r="B1192" s="95"/>
      <c r="C1192" s="60" t="s">
        <v>84</v>
      </c>
      <c r="D1192" s="60" t="s">
        <v>85</v>
      </c>
      <c r="E1192" s="60" t="s">
        <v>121</v>
      </c>
      <c r="F1192" s="60" t="s">
        <v>87</v>
      </c>
      <c r="G1192" s="60" t="s">
        <v>122</v>
      </c>
      <c r="H1192" s="60" t="s">
        <v>277</v>
      </c>
      <c r="I1192" s="60" t="s">
        <v>90</v>
      </c>
      <c r="J1192" s="61" t="s">
        <v>161</v>
      </c>
      <c r="K1192" s="319" t="s">
        <v>92</v>
      </c>
      <c r="L1192" s="320"/>
      <c r="M1192" s="59" t="s">
        <v>93</v>
      </c>
      <c r="N1192" s="60" t="s">
        <v>94</v>
      </c>
    </row>
    <row r="1193" spans="1:14" ht="16.5" customHeight="1">
      <c r="A1193" s="94"/>
      <c r="B1193" s="95"/>
      <c r="C1193" s="293" t="s">
        <v>334</v>
      </c>
      <c r="D1193" s="265" t="s">
        <v>215</v>
      </c>
      <c r="E1193" s="315" t="s">
        <v>164</v>
      </c>
      <c r="F1193" s="250" t="s">
        <v>569</v>
      </c>
      <c r="G1193" s="265" t="s">
        <v>215</v>
      </c>
      <c r="H1193" s="250" t="s">
        <v>334</v>
      </c>
      <c r="I1193" s="265" t="s">
        <v>216</v>
      </c>
      <c r="J1193" s="376"/>
      <c r="K1193" s="21" t="s">
        <v>217</v>
      </c>
      <c r="L1193" s="22" t="s">
        <v>334</v>
      </c>
      <c r="M1193" s="105" t="s">
        <v>288</v>
      </c>
      <c r="N1193" s="308" t="str">
        <f>IF(OR(M1193="",M1194="",M1195="",M1196=""),"",IF(OR(M1193="大",M1194="大",M1195="大",M1196="大",M1193="不明",M1194="不明",M1195="不明",M1196="不明"),"大",IF(OR(M1193="中",M1194="中",M1195="中",M1196="中"),"中",IF(OR(M1193="小",M1194="小",M1195="小",M1196="小"),"小","無"))))</f>
        <v>無</v>
      </c>
    </row>
    <row r="1194" spans="1:14" ht="16.5" customHeight="1">
      <c r="A1194" s="94"/>
      <c r="B1194" s="95"/>
      <c r="C1194" s="294"/>
      <c r="D1194" s="266"/>
      <c r="E1194" s="316"/>
      <c r="F1194" s="251"/>
      <c r="G1194" s="266"/>
      <c r="H1194" s="251"/>
      <c r="I1194" s="266"/>
      <c r="J1194" s="377"/>
      <c r="K1194" s="21" t="s">
        <v>99</v>
      </c>
      <c r="L1194" s="22" t="s">
        <v>334</v>
      </c>
      <c r="M1194" s="105" t="s">
        <v>288</v>
      </c>
      <c r="N1194" s="309"/>
    </row>
    <row r="1195" spans="1:14" ht="16.5" customHeight="1">
      <c r="A1195" s="94"/>
      <c r="B1195" s="95"/>
      <c r="C1195" s="294"/>
      <c r="D1195" s="266"/>
      <c r="E1195" s="316"/>
      <c r="F1195" s="251"/>
      <c r="G1195" s="266"/>
      <c r="H1195" s="251"/>
      <c r="I1195" s="266"/>
      <c r="J1195" s="377"/>
      <c r="K1195" s="21" t="s">
        <v>191</v>
      </c>
      <c r="L1195" s="22" t="s">
        <v>334</v>
      </c>
      <c r="M1195" s="105" t="s">
        <v>288</v>
      </c>
      <c r="N1195" s="309"/>
    </row>
    <row r="1196" spans="1:14" ht="16.5" customHeight="1">
      <c r="A1196" s="94"/>
      <c r="B1196" s="95"/>
      <c r="C1196" s="294"/>
      <c r="D1196" s="266"/>
      <c r="E1196" s="316"/>
      <c r="F1196" s="251"/>
      <c r="G1196" s="266"/>
      <c r="H1196" s="251"/>
      <c r="I1196" s="266"/>
      <c r="J1196" s="378"/>
      <c r="K1196" s="21" t="s">
        <v>210</v>
      </c>
      <c r="L1196" s="22" t="s">
        <v>334</v>
      </c>
      <c r="M1196" s="105" t="s">
        <v>288</v>
      </c>
      <c r="N1196" s="310"/>
    </row>
    <row r="1197" spans="1:14" ht="16.5" customHeight="1">
      <c r="A1197" s="94"/>
      <c r="B1197" s="95"/>
      <c r="C1197" s="293" t="s">
        <v>585</v>
      </c>
      <c r="D1197" s="265" t="s">
        <v>215</v>
      </c>
      <c r="E1197" s="315" t="s">
        <v>164</v>
      </c>
      <c r="F1197" s="250" t="s">
        <v>569</v>
      </c>
      <c r="G1197" s="265" t="s">
        <v>215</v>
      </c>
      <c r="H1197" s="250" t="s">
        <v>435</v>
      </c>
      <c r="I1197" s="265" t="s">
        <v>216</v>
      </c>
      <c r="J1197" s="376"/>
      <c r="K1197" s="21" t="s">
        <v>217</v>
      </c>
      <c r="L1197" s="22" t="s">
        <v>334</v>
      </c>
      <c r="M1197" s="105" t="s">
        <v>288</v>
      </c>
      <c r="N1197" s="308" t="str">
        <f>IF(OR(M1197="",M1198="",M1199="",M1200=""),"",IF(OR(M1197="大",M1198="大",M1199="大",M1200="大",M1197="不明",M1198="不明",M1199="不明",M1200="不明"),"大",IF(OR(M1197="中",M1198="中",M1199="中",M1200="中"),"中",IF(OR(M1197="小",M1198="小",M1199="小",M1200="小"),"小","無"))))</f>
        <v>小</v>
      </c>
    </row>
    <row r="1198" spans="1:14" ht="16.5" customHeight="1">
      <c r="A1198" s="94"/>
      <c r="B1198" s="95"/>
      <c r="C1198" s="294"/>
      <c r="D1198" s="266"/>
      <c r="E1198" s="316"/>
      <c r="F1198" s="251"/>
      <c r="G1198" s="266"/>
      <c r="H1198" s="251"/>
      <c r="I1198" s="266"/>
      <c r="J1198" s="377"/>
      <c r="K1198" s="21" t="s">
        <v>99</v>
      </c>
      <c r="L1198" s="21" t="s">
        <v>703</v>
      </c>
      <c r="M1198" s="105" t="s">
        <v>314</v>
      </c>
      <c r="N1198" s="309"/>
    </row>
    <row r="1199" spans="1:14" ht="16.5" customHeight="1">
      <c r="A1199" s="94"/>
      <c r="B1199" s="95"/>
      <c r="C1199" s="294"/>
      <c r="D1199" s="266"/>
      <c r="E1199" s="316"/>
      <c r="F1199" s="251"/>
      <c r="G1199" s="266"/>
      <c r="H1199" s="251"/>
      <c r="I1199" s="266"/>
      <c r="J1199" s="377"/>
      <c r="K1199" s="21" t="s">
        <v>191</v>
      </c>
      <c r="L1199" s="21" t="s">
        <v>334</v>
      </c>
      <c r="M1199" s="105" t="s">
        <v>288</v>
      </c>
      <c r="N1199" s="309"/>
    </row>
    <row r="1200" spans="1:14" ht="16.5" customHeight="1">
      <c r="A1200" s="94"/>
      <c r="B1200" s="95"/>
      <c r="C1200" s="294"/>
      <c r="D1200" s="266"/>
      <c r="E1200" s="316"/>
      <c r="F1200" s="251"/>
      <c r="G1200" s="266"/>
      <c r="H1200" s="251"/>
      <c r="I1200" s="266"/>
      <c r="J1200" s="378"/>
      <c r="K1200" s="21" t="s">
        <v>210</v>
      </c>
      <c r="L1200" s="21" t="s">
        <v>705</v>
      </c>
      <c r="M1200" s="105" t="s">
        <v>314</v>
      </c>
      <c r="N1200" s="310"/>
    </row>
    <row r="1201" spans="1:14" ht="16.5" customHeight="1">
      <c r="A1201" s="94"/>
      <c r="B1201" s="95"/>
      <c r="C1201" s="293" t="s">
        <v>334</v>
      </c>
      <c r="D1201" s="265" t="s">
        <v>215</v>
      </c>
      <c r="E1201" s="315" t="s">
        <v>164</v>
      </c>
      <c r="F1201" s="250" t="s">
        <v>569</v>
      </c>
      <c r="G1201" s="265" t="s">
        <v>215</v>
      </c>
      <c r="H1201" s="250" t="s">
        <v>417</v>
      </c>
      <c r="I1201" s="265" t="s">
        <v>216</v>
      </c>
      <c r="J1201" s="381"/>
      <c r="K1201" s="21" t="s">
        <v>217</v>
      </c>
      <c r="L1201" s="22" t="s">
        <v>334</v>
      </c>
      <c r="M1201" s="105" t="s">
        <v>288</v>
      </c>
      <c r="N1201" s="308" t="str">
        <f>IF(OR(M1201="",M1202="",M1203="",M1204=""),"",IF(OR(M1201="大",M1202="大",M1203="大",M1204="大",M1201="不明",M1202="不明",M1203="不明",M1204="不明"),"大",IF(OR(M1201="中",M1202="中",M1203="中",M1204="中"),"中",IF(OR(M1201="小",M1202="小",M1203="小",M1204="小"),"小","無"))))</f>
        <v>無</v>
      </c>
    </row>
    <row r="1202" spans="1:14">
      <c r="A1202" s="94"/>
      <c r="B1202" s="95"/>
      <c r="C1202" s="294"/>
      <c r="D1202" s="266"/>
      <c r="E1202" s="316"/>
      <c r="F1202" s="251"/>
      <c r="G1202" s="266"/>
      <c r="H1202" s="251"/>
      <c r="I1202" s="266"/>
      <c r="J1202" s="377"/>
      <c r="K1202" s="21" t="s">
        <v>99</v>
      </c>
      <c r="L1202" s="22" t="s">
        <v>334</v>
      </c>
      <c r="M1202" s="105" t="s">
        <v>288</v>
      </c>
      <c r="N1202" s="309"/>
    </row>
    <row r="1203" spans="1:14" ht="16.5" customHeight="1">
      <c r="A1203" s="94"/>
      <c r="B1203" s="95"/>
      <c r="C1203" s="294"/>
      <c r="D1203" s="266"/>
      <c r="E1203" s="316"/>
      <c r="F1203" s="251"/>
      <c r="G1203" s="266"/>
      <c r="H1203" s="251"/>
      <c r="I1203" s="266"/>
      <c r="J1203" s="377"/>
      <c r="K1203" s="21" t="s">
        <v>191</v>
      </c>
      <c r="L1203" s="22" t="s">
        <v>334</v>
      </c>
      <c r="M1203" s="105" t="s">
        <v>288</v>
      </c>
      <c r="N1203" s="309"/>
    </row>
    <row r="1204" spans="1:14" ht="16.5" customHeight="1">
      <c r="A1204" s="94"/>
      <c r="B1204" s="95"/>
      <c r="C1204" s="294"/>
      <c r="D1204" s="266"/>
      <c r="E1204" s="316"/>
      <c r="F1204" s="251"/>
      <c r="G1204" s="266"/>
      <c r="H1204" s="251"/>
      <c r="I1204" s="266"/>
      <c r="J1204" s="378"/>
      <c r="K1204" s="21" t="s">
        <v>210</v>
      </c>
      <c r="L1204" s="22" t="s">
        <v>334</v>
      </c>
      <c r="M1204" s="105" t="s">
        <v>288</v>
      </c>
      <c r="N1204" s="310"/>
    </row>
    <row r="1205" spans="1:14" ht="16.5" customHeight="1">
      <c r="A1205" s="94"/>
      <c r="B1205" s="95"/>
      <c r="C1205" s="293" t="s">
        <v>585</v>
      </c>
      <c r="D1205" s="265" t="s">
        <v>215</v>
      </c>
      <c r="E1205" s="315" t="s">
        <v>164</v>
      </c>
      <c r="F1205" s="250" t="s">
        <v>569</v>
      </c>
      <c r="G1205" s="265" t="s">
        <v>215</v>
      </c>
      <c r="H1205" s="250" t="s">
        <v>417</v>
      </c>
      <c r="I1205" s="265" t="s">
        <v>216</v>
      </c>
      <c r="J1205" s="376"/>
      <c r="K1205" s="21" t="s">
        <v>217</v>
      </c>
      <c r="L1205" s="22" t="s">
        <v>334</v>
      </c>
      <c r="M1205" s="105" t="s">
        <v>288</v>
      </c>
      <c r="N1205" s="308" t="str">
        <f>IF(OR(M1205="",M1206="",M1207="",M1208=""),"",IF(OR(M1205="大",M1206="大",M1207="大",M1208="大",M1205="不明",M1206="不明",M1207="不明",M1208="不明"),"大",IF(OR(M1205="中",M1206="中",M1207="中",M1208="中"),"中",IF(OR(M1205="小",M1206="小",M1207="小",M1208="小"),"小","無"))))</f>
        <v>小</v>
      </c>
    </row>
    <row r="1206" spans="1:14">
      <c r="A1206" s="94"/>
      <c r="B1206" s="95"/>
      <c r="C1206" s="294"/>
      <c r="D1206" s="266"/>
      <c r="E1206" s="316"/>
      <c r="F1206" s="251"/>
      <c r="G1206" s="266"/>
      <c r="H1206" s="251"/>
      <c r="I1206" s="266"/>
      <c r="J1206" s="377"/>
      <c r="K1206" s="21" t="s">
        <v>99</v>
      </c>
      <c r="L1206" s="21" t="s">
        <v>334</v>
      </c>
      <c r="M1206" s="105" t="s">
        <v>288</v>
      </c>
      <c r="N1206" s="309"/>
    </row>
    <row r="1207" spans="1:14" ht="16.5" customHeight="1">
      <c r="A1207" s="94"/>
      <c r="B1207" s="95"/>
      <c r="C1207" s="294"/>
      <c r="D1207" s="266"/>
      <c r="E1207" s="316"/>
      <c r="F1207" s="251"/>
      <c r="G1207" s="266"/>
      <c r="H1207" s="251"/>
      <c r="I1207" s="266"/>
      <c r="J1207" s="377"/>
      <c r="K1207" s="21" t="s">
        <v>191</v>
      </c>
      <c r="L1207" s="21" t="s">
        <v>930</v>
      </c>
      <c r="M1207" s="105" t="s">
        <v>314</v>
      </c>
      <c r="N1207" s="309"/>
    </row>
    <row r="1208" spans="1:14" ht="16.5" customHeight="1">
      <c r="A1208" s="94"/>
      <c r="B1208" s="95"/>
      <c r="C1208" s="294"/>
      <c r="D1208" s="266"/>
      <c r="E1208" s="316"/>
      <c r="F1208" s="251"/>
      <c r="G1208" s="266"/>
      <c r="H1208" s="251"/>
      <c r="I1208" s="266"/>
      <c r="J1208" s="378"/>
      <c r="K1208" s="21" t="s">
        <v>210</v>
      </c>
      <c r="L1208" s="21" t="s">
        <v>334</v>
      </c>
      <c r="M1208" s="105" t="s">
        <v>288</v>
      </c>
      <c r="N1208" s="310"/>
    </row>
    <row r="1209" spans="1:14" ht="16.5" customHeight="1">
      <c r="A1209" s="94"/>
      <c r="B1209" s="95"/>
      <c r="C1209" s="293" t="s">
        <v>334</v>
      </c>
      <c r="D1209" s="265" t="s">
        <v>215</v>
      </c>
      <c r="E1209" s="315" t="s">
        <v>164</v>
      </c>
      <c r="F1209" s="250" t="s">
        <v>569</v>
      </c>
      <c r="G1209" s="265" t="s">
        <v>215</v>
      </c>
      <c r="H1209" s="265" t="s">
        <v>620</v>
      </c>
      <c r="I1209" s="265" t="s">
        <v>216</v>
      </c>
      <c r="J1209" s="376"/>
      <c r="K1209" s="21" t="s">
        <v>217</v>
      </c>
      <c r="L1209" s="22" t="s">
        <v>334</v>
      </c>
      <c r="M1209" s="105" t="s">
        <v>288</v>
      </c>
      <c r="N1209" s="308" t="str">
        <f>IF(OR(M1209="",M1210="",M1211="",M1212=""),"",IF(OR(M1209="大",M1210="大",M1211="大",M1212="大",M1209="不明",M1210="不明",M1211="不明",M1212="不明"),"大",IF(OR(M1209="中",M1210="中",M1211="中",M1212="中"),"中",IF(OR(M1209="小",M1210="小",M1211="小",M1212="小"),"小","無"))))</f>
        <v>無</v>
      </c>
    </row>
    <row r="1210" spans="1:14" ht="16.5" customHeight="1">
      <c r="A1210" s="94"/>
      <c r="B1210" s="95"/>
      <c r="C1210" s="294"/>
      <c r="D1210" s="266"/>
      <c r="E1210" s="316"/>
      <c r="F1210" s="251"/>
      <c r="G1210" s="266"/>
      <c r="H1210" s="266"/>
      <c r="I1210" s="266"/>
      <c r="J1210" s="377"/>
      <c r="K1210" s="21" t="s">
        <v>99</v>
      </c>
      <c r="L1210" s="22" t="s">
        <v>334</v>
      </c>
      <c r="M1210" s="105" t="s">
        <v>288</v>
      </c>
      <c r="N1210" s="309"/>
    </row>
    <row r="1211" spans="1:14" ht="16.5" customHeight="1">
      <c r="A1211" s="94"/>
      <c r="B1211" s="95"/>
      <c r="C1211" s="294"/>
      <c r="D1211" s="266"/>
      <c r="E1211" s="316"/>
      <c r="F1211" s="251"/>
      <c r="G1211" s="266"/>
      <c r="H1211" s="266"/>
      <c r="I1211" s="266"/>
      <c r="J1211" s="377"/>
      <c r="K1211" s="21" t="s">
        <v>191</v>
      </c>
      <c r="L1211" s="22" t="s">
        <v>334</v>
      </c>
      <c r="M1211" s="105" t="s">
        <v>288</v>
      </c>
      <c r="N1211" s="309"/>
    </row>
    <row r="1212" spans="1:14" ht="16.5" customHeight="1">
      <c r="A1212" s="94"/>
      <c r="B1212" s="95"/>
      <c r="C1212" s="294"/>
      <c r="D1212" s="266"/>
      <c r="E1212" s="316"/>
      <c r="F1212" s="251"/>
      <c r="G1212" s="266"/>
      <c r="H1212" s="266"/>
      <c r="I1212" s="266"/>
      <c r="J1212" s="378"/>
      <c r="K1212" s="21" t="s">
        <v>210</v>
      </c>
      <c r="L1212" s="22" t="s">
        <v>334</v>
      </c>
      <c r="M1212" s="105" t="s">
        <v>288</v>
      </c>
      <c r="N1212" s="310"/>
    </row>
    <row r="1213" spans="1:14" ht="16.5" customHeight="1">
      <c r="A1213" s="94"/>
      <c r="B1213" s="95"/>
      <c r="C1213" s="293" t="s">
        <v>585</v>
      </c>
      <c r="D1213" s="265" t="s">
        <v>215</v>
      </c>
      <c r="E1213" s="315" t="s">
        <v>164</v>
      </c>
      <c r="F1213" s="250" t="s">
        <v>569</v>
      </c>
      <c r="G1213" s="265" t="s">
        <v>215</v>
      </c>
      <c r="H1213" s="265" t="s">
        <v>621</v>
      </c>
      <c r="I1213" s="265" t="s">
        <v>216</v>
      </c>
      <c r="J1213" s="376"/>
      <c r="K1213" s="21" t="s">
        <v>217</v>
      </c>
      <c r="L1213" s="22" t="s">
        <v>334</v>
      </c>
      <c r="M1213" s="105" t="s">
        <v>288</v>
      </c>
      <c r="N1213" s="308" t="str">
        <f>IF(OR(M1213="",M1214="",M1215="",M1216=""),"",IF(OR(M1213="大",M1214="大",M1215="大",M1216="大",M1213="不明",M1214="不明",M1215="不明",M1216="不明"),"大",IF(OR(M1213="中",M1214="中",M1215="中",M1216="中"),"中",IF(OR(M1213="小",M1214="小",M1215="小",M1216="小"),"小","無"))))</f>
        <v>小</v>
      </c>
    </row>
    <row r="1214" spans="1:14" ht="16.5" customHeight="1">
      <c r="A1214" s="94"/>
      <c r="B1214" s="95"/>
      <c r="C1214" s="294"/>
      <c r="D1214" s="266"/>
      <c r="E1214" s="316"/>
      <c r="F1214" s="251"/>
      <c r="G1214" s="266"/>
      <c r="H1214" s="266"/>
      <c r="I1214" s="266"/>
      <c r="J1214" s="377"/>
      <c r="K1214" s="21" t="s">
        <v>99</v>
      </c>
      <c r="L1214" s="21" t="s">
        <v>334</v>
      </c>
      <c r="M1214" s="105" t="s">
        <v>288</v>
      </c>
      <c r="N1214" s="309"/>
    </row>
    <row r="1215" spans="1:14" ht="16.5" customHeight="1">
      <c r="A1215" s="94"/>
      <c r="B1215" s="95"/>
      <c r="C1215" s="294"/>
      <c r="D1215" s="266"/>
      <c r="E1215" s="316"/>
      <c r="F1215" s="251"/>
      <c r="G1215" s="266"/>
      <c r="H1215" s="266"/>
      <c r="I1215" s="266"/>
      <c r="J1215" s="377"/>
      <c r="K1215" s="21" t="s">
        <v>191</v>
      </c>
      <c r="L1215" s="21" t="s">
        <v>706</v>
      </c>
      <c r="M1215" s="105" t="s">
        <v>314</v>
      </c>
      <c r="N1215" s="309"/>
    </row>
    <row r="1216" spans="1:14" ht="16.5" customHeight="1">
      <c r="A1216" s="94"/>
      <c r="B1216" s="95"/>
      <c r="C1216" s="294"/>
      <c r="D1216" s="266"/>
      <c r="E1216" s="316"/>
      <c r="F1216" s="251"/>
      <c r="G1216" s="266"/>
      <c r="H1216" s="266"/>
      <c r="I1216" s="266"/>
      <c r="J1216" s="378"/>
      <c r="K1216" s="21" t="s">
        <v>210</v>
      </c>
      <c r="L1216" s="21" t="s">
        <v>334</v>
      </c>
      <c r="M1216" s="105" t="s">
        <v>288</v>
      </c>
      <c r="N1216" s="310"/>
    </row>
    <row r="1217" spans="1:14">
      <c r="A1217" s="94"/>
      <c r="B1217" s="95"/>
      <c r="C1217" s="293"/>
      <c r="D1217" s="265"/>
      <c r="E1217" s="315"/>
      <c r="F1217" s="250"/>
      <c r="G1217" s="265"/>
      <c r="H1217" s="250"/>
      <c r="I1217" s="265"/>
      <c r="J1217" s="376"/>
      <c r="K1217" s="21" t="s">
        <v>217</v>
      </c>
      <c r="L1217" s="22"/>
      <c r="M1217" s="105"/>
      <c r="N1217" s="308" t="str">
        <f>IF(OR(M1217="",M1218="",M1219="",M1220=""),"",IF(OR(M1217="大",M1218="大",M1219="大",M1220="大",M1217="不明",M1218="不明",M1219="不明",M1220="不明"),"大",IF(OR(M1217="中",M1218="中",M1219="中",M1220="中"),"中",IF(OR(M1217="小",M1218="小",M1219="小",M1220="小"),"小","無"))))</f>
        <v/>
      </c>
    </row>
    <row r="1218" spans="1:14" ht="16.5" customHeight="1">
      <c r="A1218" s="94"/>
      <c r="B1218" s="95"/>
      <c r="C1218" s="294"/>
      <c r="D1218" s="266"/>
      <c r="E1218" s="316"/>
      <c r="F1218" s="251"/>
      <c r="G1218" s="266"/>
      <c r="H1218" s="251"/>
      <c r="I1218" s="266"/>
      <c r="J1218" s="377"/>
      <c r="K1218" s="21" t="s">
        <v>99</v>
      </c>
      <c r="L1218" s="21"/>
      <c r="M1218" s="105"/>
      <c r="N1218" s="309"/>
    </row>
    <row r="1219" spans="1:14" ht="16.5" customHeight="1">
      <c r="A1219" s="94"/>
      <c r="B1219" s="95"/>
      <c r="C1219" s="294"/>
      <c r="D1219" s="266"/>
      <c r="E1219" s="316"/>
      <c r="F1219" s="251"/>
      <c r="G1219" s="266"/>
      <c r="H1219" s="251"/>
      <c r="I1219" s="266"/>
      <c r="J1219" s="377"/>
      <c r="K1219" s="21" t="s">
        <v>191</v>
      </c>
      <c r="L1219" s="21"/>
      <c r="M1219" s="105"/>
      <c r="N1219" s="309"/>
    </row>
    <row r="1220" spans="1:14" ht="16.5" customHeight="1">
      <c r="A1220" s="94"/>
      <c r="B1220" s="95"/>
      <c r="C1220" s="295"/>
      <c r="D1220" s="267"/>
      <c r="E1220" s="317"/>
      <c r="F1220" s="252"/>
      <c r="G1220" s="267"/>
      <c r="H1220" s="252"/>
      <c r="I1220" s="267"/>
      <c r="J1220" s="378"/>
      <c r="K1220" s="21" t="s">
        <v>210</v>
      </c>
      <c r="L1220" s="21"/>
      <c r="M1220" s="105"/>
      <c r="N1220" s="310"/>
    </row>
    <row r="1221" spans="1:14">
      <c r="A1221" s="94"/>
    </row>
    <row r="1222" spans="1:14">
      <c r="A1222" s="94"/>
      <c r="L1222" s="11"/>
      <c r="M1222" s="117" t="s">
        <v>102</v>
      </c>
      <c r="N1222" s="114" t="str">
        <f>IF(OR(N1193="大",N1197="大",N1201="大",N1205="大",N1209="大",N1213="大",N1217="大"),"大",IF(OR(N1193="中",N1197="中",N1201="中",N1205="中",N1209="中",N1213="中",N1217="中"),"中",IF(OR(N1193="小",N1197="小",N1201="小",N1205="小",N1209="小",N1213="小",N1217="小"),"小","無")))</f>
        <v>小</v>
      </c>
    </row>
    <row r="1223" spans="1:14">
      <c r="A1223" s="94"/>
      <c r="B1223" s="42"/>
      <c r="C1223" s="54" t="s">
        <v>622</v>
      </c>
    </row>
    <row r="1224" spans="1:14">
      <c r="A1224" s="94"/>
      <c r="B1224" s="54"/>
    </row>
    <row r="1225" spans="1:14" ht="31.5">
      <c r="A1225" s="94"/>
      <c r="B1225" s="95"/>
      <c r="C1225" s="60" t="s">
        <v>84</v>
      </c>
      <c r="D1225" s="60" t="s">
        <v>85</v>
      </c>
      <c r="E1225" s="60" t="s">
        <v>121</v>
      </c>
      <c r="F1225" s="60" t="s">
        <v>87</v>
      </c>
      <c r="G1225" s="60" t="s">
        <v>122</v>
      </c>
      <c r="H1225" s="60" t="s">
        <v>277</v>
      </c>
      <c r="I1225" s="60" t="s">
        <v>90</v>
      </c>
      <c r="J1225" s="61" t="s">
        <v>161</v>
      </c>
      <c r="K1225" s="319" t="s">
        <v>92</v>
      </c>
      <c r="L1225" s="320"/>
      <c r="M1225" s="59" t="s">
        <v>93</v>
      </c>
      <c r="N1225" s="60" t="s">
        <v>94</v>
      </c>
    </row>
    <row r="1226" spans="1:14" ht="16.5" customHeight="1">
      <c r="A1226" s="94"/>
      <c r="B1226" s="95"/>
      <c r="C1226" s="293" t="s">
        <v>334</v>
      </c>
      <c r="D1226" s="265" t="s">
        <v>221</v>
      </c>
      <c r="E1226" s="315" t="s">
        <v>164</v>
      </c>
      <c r="F1226" s="250" t="s">
        <v>569</v>
      </c>
      <c r="G1226" s="265" t="s">
        <v>222</v>
      </c>
      <c r="H1226" s="250" t="s">
        <v>334</v>
      </c>
      <c r="I1226" s="265" t="s">
        <v>223</v>
      </c>
      <c r="J1226" s="376"/>
      <c r="K1226" s="21" t="s">
        <v>98</v>
      </c>
      <c r="L1226" s="22" t="s">
        <v>334</v>
      </c>
      <c r="M1226" s="105" t="s">
        <v>288</v>
      </c>
      <c r="N1226" s="308" t="str">
        <f>IF(OR(M1226="",M1227="",M1228="",M1229=""),"",IF(OR(M1226="大",M1227="大",M1228="大",M1229="大",M1226="不明",M1227="不明",M1228="不明",M1229="不明"),"大",IF(OR(M1226="中",M1227="中",M1228="中",M1229="中"),"中",IF(OR(M1226="小",M1227="小",M1228="小",M1229="小"),"小","無"))))</f>
        <v>無</v>
      </c>
    </row>
    <row r="1227" spans="1:14" ht="16.5" customHeight="1">
      <c r="A1227" s="94"/>
      <c r="B1227" s="95"/>
      <c r="C1227" s="294"/>
      <c r="D1227" s="266"/>
      <c r="E1227" s="316"/>
      <c r="F1227" s="251"/>
      <c r="G1227" s="266"/>
      <c r="H1227" s="251"/>
      <c r="I1227" s="266"/>
      <c r="J1227" s="377"/>
      <c r="K1227" s="21" t="s">
        <v>99</v>
      </c>
      <c r="L1227" s="22" t="s">
        <v>334</v>
      </c>
      <c r="M1227" s="105" t="s">
        <v>288</v>
      </c>
      <c r="N1227" s="309"/>
    </row>
    <row r="1228" spans="1:14" ht="16.5" customHeight="1">
      <c r="A1228" s="94"/>
      <c r="B1228" s="95"/>
      <c r="C1228" s="294"/>
      <c r="D1228" s="266"/>
      <c r="E1228" s="316"/>
      <c r="F1228" s="251"/>
      <c r="G1228" s="266"/>
      <c r="H1228" s="251"/>
      <c r="I1228" s="266"/>
      <c r="J1228" s="377"/>
      <c r="K1228" s="21" t="s">
        <v>111</v>
      </c>
      <c r="L1228" s="22" t="s">
        <v>334</v>
      </c>
      <c r="M1228" s="105" t="s">
        <v>288</v>
      </c>
      <c r="N1228" s="309"/>
    </row>
    <row r="1229" spans="1:14" ht="16.5" customHeight="1">
      <c r="A1229" s="94"/>
      <c r="B1229" s="95"/>
      <c r="C1229" s="294"/>
      <c r="D1229" s="266"/>
      <c r="E1229" s="316"/>
      <c r="F1229" s="251"/>
      <c r="G1229" s="266"/>
      <c r="H1229" s="251"/>
      <c r="I1229" s="266"/>
      <c r="J1229" s="378"/>
      <c r="K1229" s="21" t="s">
        <v>101</v>
      </c>
      <c r="L1229" s="22" t="s">
        <v>334</v>
      </c>
      <c r="M1229" s="105" t="s">
        <v>288</v>
      </c>
      <c r="N1229" s="310"/>
    </row>
    <row r="1230" spans="1:14" ht="16.5" customHeight="1">
      <c r="A1230" s="94"/>
      <c r="B1230" s="95"/>
      <c r="C1230" s="293" t="s">
        <v>435</v>
      </c>
      <c r="D1230" s="265" t="s">
        <v>221</v>
      </c>
      <c r="E1230" s="315" t="s">
        <v>164</v>
      </c>
      <c r="F1230" s="250" t="s">
        <v>569</v>
      </c>
      <c r="G1230" s="265" t="s">
        <v>222</v>
      </c>
      <c r="H1230" s="250" t="s">
        <v>435</v>
      </c>
      <c r="I1230" s="265" t="s">
        <v>223</v>
      </c>
      <c r="J1230" s="376"/>
      <c r="K1230" s="21" t="s">
        <v>98</v>
      </c>
      <c r="L1230" s="22" t="s">
        <v>334</v>
      </c>
      <c r="M1230" s="105" t="s">
        <v>288</v>
      </c>
      <c r="N1230" s="308" t="str">
        <f>IF(OR(M1230="",M1231="",M1232="",M1233=""),"",IF(OR(M1230="大",M1231="大",M1232="大",M1233="大",M1230="不明",M1231="不明",M1232="不明",M1233="不明"),"大",IF(OR(M1230="中",M1231="中",M1232="中",M1233="中"),"中",IF(OR(M1230="小",M1231="小",M1232="小",M1233="小"),"小","無"))))</f>
        <v>小</v>
      </c>
    </row>
    <row r="1231" spans="1:14" ht="47.25">
      <c r="A1231" s="94"/>
      <c r="B1231" s="95"/>
      <c r="C1231" s="294"/>
      <c r="D1231" s="266"/>
      <c r="E1231" s="316"/>
      <c r="F1231" s="251"/>
      <c r="G1231" s="266"/>
      <c r="H1231" s="251"/>
      <c r="I1231" s="266"/>
      <c r="J1231" s="377"/>
      <c r="K1231" s="21" t="s">
        <v>99</v>
      </c>
      <c r="L1231" s="21" t="s">
        <v>707</v>
      </c>
      <c r="M1231" s="105" t="s">
        <v>314</v>
      </c>
      <c r="N1231" s="309"/>
    </row>
    <row r="1232" spans="1:14" ht="16.5" customHeight="1">
      <c r="A1232" s="94"/>
      <c r="B1232" s="95"/>
      <c r="C1232" s="294"/>
      <c r="D1232" s="266"/>
      <c r="E1232" s="316"/>
      <c r="F1232" s="251"/>
      <c r="G1232" s="266"/>
      <c r="H1232" s="251"/>
      <c r="I1232" s="266"/>
      <c r="J1232" s="377"/>
      <c r="K1232" s="21" t="s">
        <v>111</v>
      </c>
      <c r="L1232" s="21" t="s">
        <v>334</v>
      </c>
      <c r="M1232" s="105" t="s">
        <v>288</v>
      </c>
      <c r="N1232" s="309"/>
    </row>
    <row r="1233" spans="1:14" ht="16.5" customHeight="1">
      <c r="A1233" s="94"/>
      <c r="B1233" s="95"/>
      <c r="C1233" s="294"/>
      <c r="D1233" s="266"/>
      <c r="E1233" s="316"/>
      <c r="F1233" s="251"/>
      <c r="G1233" s="266"/>
      <c r="H1233" s="251"/>
      <c r="I1233" s="266"/>
      <c r="J1233" s="378"/>
      <c r="K1233" s="21" t="s">
        <v>101</v>
      </c>
      <c r="L1233" s="21" t="s">
        <v>334</v>
      </c>
      <c r="M1233" s="105" t="s">
        <v>288</v>
      </c>
      <c r="N1233" s="310"/>
    </row>
    <row r="1234" spans="1:14" ht="16.5" customHeight="1">
      <c r="A1234" s="94"/>
      <c r="B1234" s="95"/>
      <c r="C1234" s="290" t="s">
        <v>417</v>
      </c>
      <c r="D1234" s="265" t="s">
        <v>221</v>
      </c>
      <c r="E1234" s="315" t="s">
        <v>164</v>
      </c>
      <c r="F1234" s="250" t="s">
        <v>569</v>
      </c>
      <c r="G1234" s="265" t="s">
        <v>222</v>
      </c>
      <c r="H1234" s="250" t="s">
        <v>417</v>
      </c>
      <c r="I1234" s="265" t="s">
        <v>223</v>
      </c>
      <c r="J1234" s="381"/>
      <c r="K1234" s="21" t="s">
        <v>98</v>
      </c>
      <c r="L1234" s="22" t="s">
        <v>334</v>
      </c>
      <c r="M1234" s="105" t="s">
        <v>288</v>
      </c>
      <c r="N1234" s="308" t="str">
        <f>IF(OR(M1234="",M1235="",M1236="",M1237=""),"",IF(OR(M1234="大",M1235="大",M1236="大",M1237="大",M1234="不明",M1235="不明",M1236="不明",M1237="不明"),"大",IF(OR(M1234="中",M1235="中",M1236="中",M1237="中"),"中",IF(OR(M1234="小",M1235="小",M1236="小",M1237="小"),"小","無"))))</f>
        <v>小</v>
      </c>
    </row>
    <row r="1235" spans="1:14" ht="47.25">
      <c r="A1235" s="94"/>
      <c r="B1235" s="95"/>
      <c r="C1235" s="291"/>
      <c r="D1235" s="266"/>
      <c r="E1235" s="316"/>
      <c r="F1235" s="251"/>
      <c r="G1235" s="266"/>
      <c r="H1235" s="251"/>
      <c r="I1235" s="266"/>
      <c r="J1235" s="377"/>
      <c r="K1235" s="21" t="s">
        <v>99</v>
      </c>
      <c r="L1235" s="21" t="s">
        <v>707</v>
      </c>
      <c r="M1235" s="105" t="s">
        <v>314</v>
      </c>
      <c r="N1235" s="309"/>
    </row>
    <row r="1236" spans="1:14" ht="16.5" customHeight="1">
      <c r="A1236" s="94"/>
      <c r="B1236" s="95"/>
      <c r="C1236" s="291"/>
      <c r="D1236" s="266"/>
      <c r="E1236" s="316"/>
      <c r="F1236" s="251"/>
      <c r="G1236" s="266"/>
      <c r="H1236" s="251"/>
      <c r="I1236" s="266"/>
      <c r="J1236" s="377"/>
      <c r="K1236" s="21" t="s">
        <v>111</v>
      </c>
      <c r="L1236" s="21" t="s">
        <v>334</v>
      </c>
      <c r="M1236" s="105" t="s">
        <v>288</v>
      </c>
      <c r="N1236" s="309"/>
    </row>
    <row r="1237" spans="1:14" ht="16.5" customHeight="1">
      <c r="A1237" s="94"/>
      <c r="B1237" s="95"/>
      <c r="C1237" s="291"/>
      <c r="D1237" s="266"/>
      <c r="E1237" s="316"/>
      <c r="F1237" s="251"/>
      <c r="G1237" s="266"/>
      <c r="H1237" s="251"/>
      <c r="I1237" s="266"/>
      <c r="J1237" s="378"/>
      <c r="K1237" s="21" t="s">
        <v>101</v>
      </c>
      <c r="L1237" s="21" t="s">
        <v>334</v>
      </c>
      <c r="M1237" s="105" t="s">
        <v>288</v>
      </c>
      <c r="N1237" s="310"/>
    </row>
    <row r="1238" spans="1:14">
      <c r="A1238" s="94"/>
      <c r="B1238" s="95"/>
      <c r="C1238" s="293"/>
      <c r="D1238" s="265"/>
      <c r="E1238" s="315"/>
      <c r="F1238" s="250"/>
      <c r="G1238" s="265"/>
      <c r="H1238" s="250"/>
      <c r="I1238" s="265"/>
      <c r="J1238" s="376"/>
      <c r="K1238" s="21" t="s">
        <v>98</v>
      </c>
      <c r="L1238" s="22"/>
      <c r="M1238" s="105"/>
      <c r="N1238" s="308" t="str">
        <f>IF(OR(M1238="",M1239="",M1240="",M1241=""),"",IF(OR(M1238="大",M1239="大",M1240="大",M1241="大",M1238="不明",M1239="不明",M1240="不明",M1241="不明"),"大",IF(OR(M1238="中",M1239="中",M1240="中",M1241="中"),"中",IF(OR(M1238="小",M1239="小",M1240="小",M1241="小"),"小","無"))))</f>
        <v/>
      </c>
    </row>
    <row r="1239" spans="1:14" ht="16.5" customHeight="1">
      <c r="A1239" s="94"/>
      <c r="B1239" s="95"/>
      <c r="C1239" s="294"/>
      <c r="D1239" s="266"/>
      <c r="E1239" s="316"/>
      <c r="F1239" s="251"/>
      <c r="G1239" s="266"/>
      <c r="H1239" s="251"/>
      <c r="I1239" s="266"/>
      <c r="J1239" s="377"/>
      <c r="K1239" s="21" t="s">
        <v>99</v>
      </c>
      <c r="L1239" s="21"/>
      <c r="M1239" s="105"/>
      <c r="N1239" s="309"/>
    </row>
    <row r="1240" spans="1:14" ht="16.5" customHeight="1">
      <c r="A1240" s="94"/>
      <c r="B1240" s="95"/>
      <c r="C1240" s="294"/>
      <c r="D1240" s="266"/>
      <c r="E1240" s="316"/>
      <c r="F1240" s="251"/>
      <c r="G1240" s="266"/>
      <c r="H1240" s="251"/>
      <c r="I1240" s="266"/>
      <c r="J1240" s="377"/>
      <c r="K1240" s="21" t="s">
        <v>111</v>
      </c>
      <c r="L1240" s="21"/>
      <c r="M1240" s="105"/>
      <c r="N1240" s="309"/>
    </row>
    <row r="1241" spans="1:14" ht="16.5" customHeight="1">
      <c r="A1241" s="94"/>
      <c r="B1241" s="95"/>
      <c r="C1241" s="294"/>
      <c r="D1241" s="266"/>
      <c r="E1241" s="316"/>
      <c r="F1241" s="251"/>
      <c r="G1241" s="266"/>
      <c r="H1241" s="251"/>
      <c r="I1241" s="266"/>
      <c r="J1241" s="378"/>
      <c r="K1241" s="21" t="s">
        <v>101</v>
      </c>
      <c r="L1241" s="21"/>
      <c r="M1241" s="105"/>
      <c r="N1241" s="310"/>
    </row>
    <row r="1242" spans="1:14">
      <c r="A1242" s="94"/>
      <c r="B1242" s="95"/>
      <c r="C1242" s="293"/>
      <c r="D1242" s="265"/>
      <c r="E1242" s="315"/>
      <c r="F1242" s="250"/>
      <c r="G1242" s="265"/>
      <c r="H1242" s="250"/>
      <c r="I1242" s="265"/>
      <c r="J1242" s="376"/>
      <c r="K1242" s="21" t="s">
        <v>98</v>
      </c>
      <c r="L1242" s="22"/>
      <c r="M1242" s="105"/>
      <c r="N1242" s="308" t="str">
        <f>IF(OR(M1242="",M1243="",M1244="",M1245=""),"",IF(OR(M1242="大",M1243="大",M1244="大",M1245="大",M1242="不明",M1243="不明",M1244="不明",M1245="不明"),"大",IF(OR(M1242="中",M1243="中",M1244="中",M1245="中"),"中",IF(OR(M1242="小",M1243="小",M1244="小",M1245="小"),"小","無"))))</f>
        <v/>
      </c>
    </row>
    <row r="1243" spans="1:14" ht="16.5" customHeight="1">
      <c r="A1243" s="94"/>
      <c r="B1243" s="95"/>
      <c r="C1243" s="294"/>
      <c r="D1243" s="266"/>
      <c r="E1243" s="316"/>
      <c r="F1243" s="251"/>
      <c r="G1243" s="266"/>
      <c r="H1243" s="251"/>
      <c r="I1243" s="266"/>
      <c r="J1243" s="377"/>
      <c r="K1243" s="21" t="s">
        <v>99</v>
      </c>
      <c r="L1243" s="21"/>
      <c r="M1243" s="105"/>
      <c r="N1243" s="309"/>
    </row>
    <row r="1244" spans="1:14" ht="16.5" customHeight="1">
      <c r="A1244" s="94"/>
      <c r="B1244" s="95"/>
      <c r="C1244" s="294"/>
      <c r="D1244" s="266"/>
      <c r="E1244" s="316"/>
      <c r="F1244" s="251"/>
      <c r="G1244" s="266"/>
      <c r="H1244" s="251"/>
      <c r="I1244" s="266"/>
      <c r="J1244" s="377"/>
      <c r="K1244" s="21" t="s">
        <v>111</v>
      </c>
      <c r="L1244" s="21"/>
      <c r="M1244" s="105"/>
      <c r="N1244" s="309"/>
    </row>
    <row r="1245" spans="1:14" ht="16.5" customHeight="1">
      <c r="A1245" s="94"/>
      <c r="B1245" s="95"/>
      <c r="C1245" s="294"/>
      <c r="D1245" s="266"/>
      <c r="E1245" s="316"/>
      <c r="F1245" s="251"/>
      <c r="G1245" s="266"/>
      <c r="H1245" s="251"/>
      <c r="I1245" s="266"/>
      <c r="J1245" s="378"/>
      <c r="K1245" s="21" t="s">
        <v>101</v>
      </c>
      <c r="L1245" s="21"/>
      <c r="M1245" s="105"/>
      <c r="N1245" s="310"/>
    </row>
    <row r="1246" spans="1:14">
      <c r="A1246" s="94"/>
      <c r="B1246" s="95"/>
      <c r="C1246" s="293"/>
      <c r="D1246" s="265"/>
      <c r="E1246" s="315"/>
      <c r="F1246" s="250"/>
      <c r="G1246" s="265"/>
      <c r="H1246" s="250"/>
      <c r="I1246" s="265"/>
      <c r="J1246" s="376"/>
      <c r="K1246" s="21" t="s">
        <v>98</v>
      </c>
      <c r="L1246" s="22"/>
      <c r="M1246" s="105"/>
      <c r="N1246" s="308" t="str">
        <f>IF(OR(M1246="",M1247="",M1248="",M1249=""),"",IF(OR(M1246="大",M1247="大",M1248="大",M1249="大",M1246="不明",M1247="不明",M1248="不明",M1249="不明"),"大",IF(OR(M1246="中",M1247="中",M1248="中",M1249="中"),"中",IF(OR(M1246="小",M1247="小",M1248="小",M1249="小"),"小","無"))))</f>
        <v/>
      </c>
    </row>
    <row r="1247" spans="1:14" ht="16.5" customHeight="1">
      <c r="A1247" s="94"/>
      <c r="B1247" s="95"/>
      <c r="C1247" s="294"/>
      <c r="D1247" s="266"/>
      <c r="E1247" s="316"/>
      <c r="F1247" s="251"/>
      <c r="G1247" s="266"/>
      <c r="H1247" s="251"/>
      <c r="I1247" s="266"/>
      <c r="J1247" s="377"/>
      <c r="K1247" s="21" t="s">
        <v>99</v>
      </c>
      <c r="L1247" s="21"/>
      <c r="M1247" s="105"/>
      <c r="N1247" s="309"/>
    </row>
    <row r="1248" spans="1:14" ht="16.5" customHeight="1">
      <c r="A1248" s="94"/>
      <c r="B1248" s="95"/>
      <c r="C1248" s="294"/>
      <c r="D1248" s="266"/>
      <c r="E1248" s="316"/>
      <c r="F1248" s="251"/>
      <c r="G1248" s="266"/>
      <c r="H1248" s="251"/>
      <c r="I1248" s="266"/>
      <c r="J1248" s="377"/>
      <c r="K1248" s="21" t="s">
        <v>111</v>
      </c>
      <c r="L1248" s="21"/>
      <c r="M1248" s="105"/>
      <c r="N1248" s="309"/>
    </row>
    <row r="1249" spans="1:14" ht="16.5" customHeight="1">
      <c r="A1249" s="94"/>
      <c r="B1249" s="95"/>
      <c r="C1249" s="294"/>
      <c r="D1249" s="266"/>
      <c r="E1249" s="316"/>
      <c r="F1249" s="251"/>
      <c r="G1249" s="266"/>
      <c r="H1249" s="251"/>
      <c r="I1249" s="266"/>
      <c r="J1249" s="378"/>
      <c r="K1249" s="21" t="s">
        <v>101</v>
      </c>
      <c r="L1249" s="21"/>
      <c r="M1249" s="105"/>
      <c r="N1249" s="310"/>
    </row>
    <row r="1250" spans="1:14">
      <c r="A1250" s="94"/>
      <c r="B1250" s="95"/>
      <c r="C1250" s="293"/>
      <c r="D1250" s="265"/>
      <c r="E1250" s="315"/>
      <c r="F1250" s="250"/>
      <c r="G1250" s="265"/>
      <c r="H1250" s="250"/>
      <c r="I1250" s="265"/>
      <c r="J1250" s="376"/>
      <c r="K1250" s="21" t="s">
        <v>98</v>
      </c>
      <c r="L1250" s="22"/>
      <c r="M1250" s="105"/>
      <c r="N1250" s="308" t="str">
        <f>IF(OR(M1250="",M1251="",M1252="",M1253=""),"",IF(OR(M1250="大",M1251="大",M1252="大",M1253="大",M1250="不明",M1251="不明",M1252="不明",M1253="不明"),"大",IF(OR(M1250="中",M1251="中",M1252="中",M1253="中"),"中",IF(OR(M1250="小",M1251="小",M1252="小",M1253="小"),"小","無"))))</f>
        <v/>
      </c>
    </row>
    <row r="1251" spans="1:14" ht="16.5" customHeight="1">
      <c r="A1251" s="94"/>
      <c r="B1251" s="95"/>
      <c r="C1251" s="294"/>
      <c r="D1251" s="266"/>
      <c r="E1251" s="316"/>
      <c r="F1251" s="251"/>
      <c r="G1251" s="266"/>
      <c r="H1251" s="251"/>
      <c r="I1251" s="266"/>
      <c r="J1251" s="377"/>
      <c r="K1251" s="21" t="s">
        <v>99</v>
      </c>
      <c r="L1251" s="21"/>
      <c r="M1251" s="105"/>
      <c r="N1251" s="309"/>
    </row>
    <row r="1252" spans="1:14" ht="16.5" customHeight="1">
      <c r="A1252" s="94"/>
      <c r="B1252" s="95"/>
      <c r="C1252" s="294"/>
      <c r="D1252" s="266"/>
      <c r="E1252" s="316"/>
      <c r="F1252" s="251"/>
      <c r="G1252" s="266"/>
      <c r="H1252" s="251"/>
      <c r="I1252" s="266"/>
      <c r="J1252" s="377"/>
      <c r="K1252" s="21" t="s">
        <v>111</v>
      </c>
      <c r="L1252" s="21"/>
      <c r="M1252" s="105"/>
      <c r="N1252" s="309"/>
    </row>
    <row r="1253" spans="1:14" ht="16.5" customHeight="1">
      <c r="A1253" s="94"/>
      <c r="B1253" s="95"/>
      <c r="C1253" s="295"/>
      <c r="D1253" s="267"/>
      <c r="E1253" s="317"/>
      <c r="F1253" s="252"/>
      <c r="G1253" s="267"/>
      <c r="H1253" s="252"/>
      <c r="I1253" s="267"/>
      <c r="J1253" s="378"/>
      <c r="K1253" s="21" t="s">
        <v>101</v>
      </c>
      <c r="L1253" s="21"/>
      <c r="M1253" s="105"/>
      <c r="N1253" s="310"/>
    </row>
    <row r="1254" spans="1:14">
      <c r="A1254" s="94"/>
    </row>
    <row r="1255" spans="1:14">
      <c r="A1255" s="94"/>
      <c r="L1255" s="11"/>
      <c r="M1255" s="117" t="s">
        <v>102</v>
      </c>
      <c r="N1255" s="106" t="str">
        <f>IF(OR(N1226="大",N1230="大",N1234="大",N1238="大",N1242="大",N1246="大",N1250="大"),"大",IF(OR(N1226="中",N1230="中",N1234="中",N1238="中",N1242="中",N1246="中",N1250="中"),"中",IF(OR(N1226="小",N1230="小",N1234="小",N1238="小",N1242="小",N1246="小",N1250="小"),"小","無")))</f>
        <v>小</v>
      </c>
    </row>
    <row r="1256" spans="1:14">
      <c r="A1256" s="94"/>
      <c r="B1256" s="42"/>
      <c r="C1256" s="54" t="s">
        <v>624</v>
      </c>
    </row>
    <row r="1257" spans="1:14">
      <c r="A1257" s="94"/>
      <c r="B1257" s="54"/>
    </row>
    <row r="1258" spans="1:14" ht="31.5">
      <c r="A1258" s="94"/>
      <c r="B1258" s="95"/>
      <c r="C1258" s="60" t="s">
        <v>84</v>
      </c>
      <c r="D1258" s="60" t="s">
        <v>85</v>
      </c>
      <c r="E1258" s="60" t="s">
        <v>121</v>
      </c>
      <c r="F1258" s="60" t="s">
        <v>87</v>
      </c>
      <c r="G1258" s="60" t="s">
        <v>122</v>
      </c>
      <c r="H1258" s="60" t="s">
        <v>277</v>
      </c>
      <c r="I1258" s="60" t="s">
        <v>90</v>
      </c>
      <c r="J1258" s="61" t="s">
        <v>161</v>
      </c>
      <c r="K1258" s="319" t="s">
        <v>92</v>
      </c>
      <c r="L1258" s="320"/>
      <c r="M1258" s="59" t="s">
        <v>93</v>
      </c>
      <c r="N1258" s="60" t="s">
        <v>94</v>
      </c>
    </row>
    <row r="1259" spans="1:14">
      <c r="A1259" s="94"/>
      <c r="B1259" s="95"/>
      <c r="C1259" s="290" t="s">
        <v>417</v>
      </c>
      <c r="D1259" s="265" t="s">
        <v>226</v>
      </c>
      <c r="E1259" s="265" t="s">
        <v>227</v>
      </c>
      <c r="F1259" s="265" t="s">
        <v>228</v>
      </c>
      <c r="G1259" s="265" t="s">
        <v>229</v>
      </c>
      <c r="H1259" s="290" t="s">
        <v>417</v>
      </c>
      <c r="I1259" s="265" t="s">
        <v>230</v>
      </c>
      <c r="J1259" s="376"/>
      <c r="K1259" s="21" t="s">
        <v>98</v>
      </c>
      <c r="L1259" s="22" t="s">
        <v>334</v>
      </c>
      <c r="M1259" s="105" t="s">
        <v>288</v>
      </c>
      <c r="N1259" s="308" t="str">
        <f>IF(OR(M1259="",M1260="",M1261="",M1262=""),"",IF(OR(M1259="大",M1260="大",M1261="大",M1262="大",M1259="不明",M1260="不明",M1261="不明",M1262="不明"),"大",IF(OR(M1259="中",M1260="中",M1261="中",M1262="中"),"中",IF(OR(M1259="小",M1260="小",M1261="小",M1262="小"),"小","無"))))</f>
        <v>小</v>
      </c>
    </row>
    <row r="1260" spans="1:14" ht="16.5" customHeight="1">
      <c r="A1260" s="94"/>
      <c r="B1260" s="95"/>
      <c r="C1260" s="291"/>
      <c r="D1260" s="266"/>
      <c r="E1260" s="266"/>
      <c r="F1260" s="266"/>
      <c r="G1260" s="266"/>
      <c r="H1260" s="291"/>
      <c r="I1260" s="266"/>
      <c r="J1260" s="377"/>
      <c r="K1260" s="21" t="s">
        <v>99</v>
      </c>
      <c r="L1260" s="21" t="s">
        <v>708</v>
      </c>
      <c r="M1260" s="105" t="s">
        <v>314</v>
      </c>
      <c r="N1260" s="309"/>
    </row>
    <row r="1261" spans="1:14" ht="16.5" customHeight="1">
      <c r="A1261" s="94"/>
      <c r="B1261" s="95"/>
      <c r="C1261" s="291"/>
      <c r="D1261" s="266"/>
      <c r="E1261" s="266"/>
      <c r="F1261" s="266"/>
      <c r="G1261" s="266"/>
      <c r="H1261" s="291"/>
      <c r="I1261" s="266"/>
      <c r="J1261" s="377"/>
      <c r="K1261" s="21" t="s">
        <v>191</v>
      </c>
      <c r="L1261" s="21" t="s">
        <v>334</v>
      </c>
      <c r="M1261" s="105" t="s">
        <v>288</v>
      </c>
      <c r="N1261" s="309"/>
    </row>
    <row r="1262" spans="1:14" ht="16.5" customHeight="1">
      <c r="A1262" s="94"/>
      <c r="B1262" s="95"/>
      <c r="C1262" s="291"/>
      <c r="D1262" s="266"/>
      <c r="E1262" s="266"/>
      <c r="F1262" s="266"/>
      <c r="G1262" s="266"/>
      <c r="H1262" s="291"/>
      <c r="I1262" s="266"/>
      <c r="J1262" s="378"/>
      <c r="K1262" s="21" t="s">
        <v>101</v>
      </c>
      <c r="L1262" s="21" t="s">
        <v>334</v>
      </c>
      <c r="M1262" s="105" t="s">
        <v>288</v>
      </c>
      <c r="N1262" s="310"/>
    </row>
    <row r="1263" spans="1:14">
      <c r="A1263" s="94"/>
      <c r="B1263" s="95"/>
      <c r="C1263" s="290" t="s">
        <v>334</v>
      </c>
      <c r="D1263" s="265" t="s">
        <v>226</v>
      </c>
      <c r="E1263" s="265" t="s">
        <v>227</v>
      </c>
      <c r="F1263" s="265" t="s">
        <v>228</v>
      </c>
      <c r="G1263" s="265" t="s">
        <v>229</v>
      </c>
      <c r="H1263" s="290" t="s">
        <v>334</v>
      </c>
      <c r="I1263" s="265" t="s">
        <v>230</v>
      </c>
      <c r="J1263" s="376"/>
      <c r="K1263" s="21" t="s">
        <v>98</v>
      </c>
      <c r="L1263" s="22" t="s">
        <v>334</v>
      </c>
      <c r="M1263" s="105" t="s">
        <v>288</v>
      </c>
      <c r="N1263" s="308" t="str">
        <f>IF(OR(M1263="",M1264="",M1265="",M1266=""),"",IF(OR(M1263="大",M1264="大",M1265="大",M1266="大",M1263="不明",M1264="不明",M1265="不明",M1266="不明"),"大",IF(OR(M1263="中",M1264="中",M1265="中",M1266="中"),"中",IF(OR(M1263="小",M1264="小",M1265="小",M1266="小"),"小","無"))))</f>
        <v>無</v>
      </c>
    </row>
    <row r="1264" spans="1:14" ht="16.5" customHeight="1">
      <c r="A1264" s="94"/>
      <c r="B1264" s="95"/>
      <c r="C1264" s="291"/>
      <c r="D1264" s="266"/>
      <c r="E1264" s="266"/>
      <c r="F1264" s="266"/>
      <c r="G1264" s="266"/>
      <c r="H1264" s="291"/>
      <c r="I1264" s="266"/>
      <c r="J1264" s="377"/>
      <c r="K1264" s="21" t="s">
        <v>99</v>
      </c>
      <c r="L1264" s="22" t="s">
        <v>334</v>
      </c>
      <c r="M1264" s="105" t="s">
        <v>288</v>
      </c>
      <c r="N1264" s="309"/>
    </row>
    <row r="1265" spans="1:14" ht="16.5" customHeight="1">
      <c r="A1265" s="94"/>
      <c r="B1265" s="95"/>
      <c r="C1265" s="291"/>
      <c r="D1265" s="266"/>
      <c r="E1265" s="266"/>
      <c r="F1265" s="266"/>
      <c r="G1265" s="266"/>
      <c r="H1265" s="291"/>
      <c r="I1265" s="266"/>
      <c r="J1265" s="377"/>
      <c r="K1265" s="21" t="s">
        <v>191</v>
      </c>
      <c r="L1265" s="22" t="s">
        <v>334</v>
      </c>
      <c r="M1265" s="105" t="s">
        <v>288</v>
      </c>
      <c r="N1265" s="309"/>
    </row>
    <row r="1266" spans="1:14" ht="16.5" customHeight="1">
      <c r="A1266" s="94"/>
      <c r="B1266" s="95"/>
      <c r="C1266" s="291"/>
      <c r="D1266" s="266"/>
      <c r="E1266" s="266"/>
      <c r="F1266" s="266"/>
      <c r="G1266" s="266"/>
      <c r="H1266" s="291"/>
      <c r="I1266" s="266"/>
      <c r="J1266" s="378"/>
      <c r="K1266" s="21" t="s">
        <v>101</v>
      </c>
      <c r="L1266" s="22" t="s">
        <v>334</v>
      </c>
      <c r="M1266" s="105" t="s">
        <v>288</v>
      </c>
      <c r="N1266" s="310"/>
    </row>
    <row r="1267" spans="1:14" ht="16.5" customHeight="1">
      <c r="A1267" s="94"/>
      <c r="B1267" s="95"/>
      <c r="C1267" s="290" t="s">
        <v>435</v>
      </c>
      <c r="D1267" s="265" t="s">
        <v>226</v>
      </c>
      <c r="E1267" s="265" t="s">
        <v>227</v>
      </c>
      <c r="F1267" s="265" t="s">
        <v>228</v>
      </c>
      <c r="G1267" s="265" t="s">
        <v>229</v>
      </c>
      <c r="H1267" s="290" t="s">
        <v>435</v>
      </c>
      <c r="I1267" s="265" t="s">
        <v>230</v>
      </c>
      <c r="J1267" s="381"/>
      <c r="K1267" s="21" t="s">
        <v>98</v>
      </c>
      <c r="L1267" s="22" t="s">
        <v>334</v>
      </c>
      <c r="M1267" s="105" t="s">
        <v>288</v>
      </c>
      <c r="N1267" s="308" t="str">
        <f>IF(OR(M1267="",M1268="",M1269="",M1270=""),"",IF(OR(M1267="大",M1268="大",M1269="大",M1270="大",M1267="不明",M1268="不明",M1269="不明",M1270="不明"),"大",IF(OR(M1267="中",M1268="中",M1269="中",M1270="中"),"中",IF(OR(M1267="小",M1268="小",M1269="小",M1270="小"),"小","無"))))</f>
        <v>小</v>
      </c>
    </row>
    <row r="1268" spans="1:14" ht="16.5" customHeight="1">
      <c r="A1268" s="94"/>
      <c r="B1268" s="95"/>
      <c r="C1268" s="291"/>
      <c r="D1268" s="266"/>
      <c r="E1268" s="266"/>
      <c r="F1268" s="266"/>
      <c r="G1268" s="266"/>
      <c r="H1268" s="291"/>
      <c r="I1268" s="266"/>
      <c r="J1268" s="377"/>
      <c r="K1268" s="21" t="s">
        <v>99</v>
      </c>
      <c r="L1268" s="21" t="s">
        <v>708</v>
      </c>
      <c r="M1268" s="105" t="s">
        <v>314</v>
      </c>
      <c r="N1268" s="309"/>
    </row>
    <row r="1269" spans="1:14" ht="16.5" customHeight="1">
      <c r="A1269" s="94"/>
      <c r="B1269" s="95"/>
      <c r="C1269" s="291"/>
      <c r="D1269" s="266"/>
      <c r="E1269" s="266"/>
      <c r="F1269" s="266"/>
      <c r="G1269" s="266"/>
      <c r="H1269" s="291"/>
      <c r="I1269" s="266"/>
      <c r="J1269" s="377"/>
      <c r="K1269" s="21" t="s">
        <v>191</v>
      </c>
      <c r="L1269" s="21" t="s">
        <v>334</v>
      </c>
      <c r="M1269" s="105" t="s">
        <v>288</v>
      </c>
      <c r="N1269" s="309"/>
    </row>
    <row r="1270" spans="1:14" ht="16.5" customHeight="1">
      <c r="A1270" s="94"/>
      <c r="B1270" s="95"/>
      <c r="C1270" s="291"/>
      <c r="D1270" s="266"/>
      <c r="E1270" s="266"/>
      <c r="F1270" s="266"/>
      <c r="G1270" s="266"/>
      <c r="H1270" s="291"/>
      <c r="I1270" s="266"/>
      <c r="J1270" s="378"/>
      <c r="K1270" s="21" t="s">
        <v>101</v>
      </c>
      <c r="L1270" s="21" t="s">
        <v>334</v>
      </c>
      <c r="M1270" s="105" t="s">
        <v>288</v>
      </c>
      <c r="N1270" s="310"/>
    </row>
    <row r="1271" spans="1:14">
      <c r="A1271" s="94"/>
      <c r="B1271" s="95"/>
      <c r="C1271" s="290"/>
      <c r="D1271" s="265"/>
      <c r="E1271" s="265"/>
      <c r="F1271" s="265"/>
      <c r="G1271" s="265"/>
      <c r="H1271" s="290"/>
      <c r="I1271" s="265"/>
      <c r="J1271" s="376"/>
      <c r="K1271" s="21" t="s">
        <v>98</v>
      </c>
      <c r="L1271" s="22"/>
      <c r="M1271" s="105"/>
      <c r="N1271" s="308" t="str">
        <f>IF(OR(M1271="",M1272="",M1273="",M1274=""),"",IF(OR(M1271="大",M1272="大",M1273="大",M1274="大",M1271="不明",M1272="不明",M1273="不明",M1274="不明"),"大",IF(OR(M1271="中",M1272="中",M1273="中",M1274="中"),"中",IF(OR(M1271="小",M1272="小",M1273="小",M1274="小"),"小","無"))))</f>
        <v/>
      </c>
    </row>
    <row r="1272" spans="1:14" ht="16.5" customHeight="1">
      <c r="A1272" s="94"/>
      <c r="B1272" s="95"/>
      <c r="C1272" s="291"/>
      <c r="D1272" s="266"/>
      <c r="E1272" s="266"/>
      <c r="F1272" s="266"/>
      <c r="G1272" s="266"/>
      <c r="H1272" s="291"/>
      <c r="I1272" s="266"/>
      <c r="J1272" s="377"/>
      <c r="K1272" s="21" t="s">
        <v>99</v>
      </c>
      <c r="L1272" s="21"/>
      <c r="M1272" s="105"/>
      <c r="N1272" s="309"/>
    </row>
    <row r="1273" spans="1:14" ht="16.5" customHeight="1">
      <c r="A1273" s="94"/>
      <c r="B1273" s="95"/>
      <c r="C1273" s="291"/>
      <c r="D1273" s="266"/>
      <c r="E1273" s="266"/>
      <c r="F1273" s="266"/>
      <c r="G1273" s="266"/>
      <c r="H1273" s="291"/>
      <c r="I1273" s="266"/>
      <c r="J1273" s="377"/>
      <c r="K1273" s="21" t="s">
        <v>191</v>
      </c>
      <c r="L1273" s="21"/>
      <c r="M1273" s="105"/>
      <c r="N1273" s="309"/>
    </row>
    <row r="1274" spans="1:14" ht="16.5" customHeight="1">
      <c r="A1274" s="94"/>
      <c r="B1274" s="95"/>
      <c r="C1274" s="291"/>
      <c r="D1274" s="266"/>
      <c r="E1274" s="266"/>
      <c r="F1274" s="266"/>
      <c r="G1274" s="266"/>
      <c r="H1274" s="291"/>
      <c r="I1274" s="266"/>
      <c r="J1274" s="378"/>
      <c r="K1274" s="21" t="s">
        <v>101</v>
      </c>
      <c r="L1274" s="21"/>
      <c r="M1274" s="105"/>
      <c r="N1274" s="310"/>
    </row>
    <row r="1275" spans="1:14">
      <c r="A1275" s="94"/>
      <c r="B1275" s="95"/>
      <c r="C1275" s="290"/>
      <c r="D1275" s="265"/>
      <c r="E1275" s="265"/>
      <c r="F1275" s="265"/>
      <c r="G1275" s="265"/>
      <c r="H1275" s="290"/>
      <c r="I1275" s="265"/>
      <c r="J1275" s="376"/>
      <c r="K1275" s="21" t="s">
        <v>98</v>
      </c>
      <c r="L1275" s="22"/>
      <c r="M1275" s="105"/>
      <c r="N1275" s="308" t="str">
        <f>IF(OR(M1275="",M1276="",M1277="",M1278=""),"",IF(OR(M1275="大",M1276="大",M1277="大",M1278="大",M1275="不明",M1276="不明",M1277="不明",M1278="不明"),"大",IF(OR(M1275="中",M1276="中",M1277="中",M1278="中"),"中",IF(OR(M1275="小",M1276="小",M1277="小",M1278="小"),"小","無"))))</f>
        <v/>
      </c>
    </row>
    <row r="1276" spans="1:14" ht="16.5" customHeight="1">
      <c r="A1276" s="94"/>
      <c r="B1276" s="95"/>
      <c r="C1276" s="291"/>
      <c r="D1276" s="266"/>
      <c r="E1276" s="266"/>
      <c r="F1276" s="266"/>
      <c r="G1276" s="266"/>
      <c r="H1276" s="291"/>
      <c r="I1276" s="266"/>
      <c r="J1276" s="377"/>
      <c r="K1276" s="21" t="s">
        <v>99</v>
      </c>
      <c r="L1276" s="21"/>
      <c r="M1276" s="105"/>
      <c r="N1276" s="309"/>
    </row>
    <row r="1277" spans="1:14" ht="16.5" customHeight="1">
      <c r="A1277" s="94"/>
      <c r="B1277" s="95"/>
      <c r="C1277" s="291"/>
      <c r="D1277" s="266"/>
      <c r="E1277" s="266"/>
      <c r="F1277" s="266"/>
      <c r="G1277" s="266"/>
      <c r="H1277" s="291"/>
      <c r="I1277" s="266"/>
      <c r="J1277" s="377"/>
      <c r="K1277" s="21" t="s">
        <v>191</v>
      </c>
      <c r="L1277" s="21"/>
      <c r="M1277" s="105"/>
      <c r="N1277" s="309"/>
    </row>
    <row r="1278" spans="1:14" ht="16.5" customHeight="1">
      <c r="A1278" s="94"/>
      <c r="B1278" s="95"/>
      <c r="C1278" s="291"/>
      <c r="D1278" s="266"/>
      <c r="E1278" s="266"/>
      <c r="F1278" s="266"/>
      <c r="G1278" s="266"/>
      <c r="H1278" s="291"/>
      <c r="I1278" s="266"/>
      <c r="J1278" s="378"/>
      <c r="K1278" s="21" t="s">
        <v>101</v>
      </c>
      <c r="L1278" s="21"/>
      <c r="M1278" s="105"/>
      <c r="N1278" s="310"/>
    </row>
    <row r="1279" spans="1:14">
      <c r="A1279" s="94"/>
      <c r="B1279" s="95"/>
      <c r="C1279" s="290"/>
      <c r="D1279" s="265"/>
      <c r="E1279" s="265"/>
      <c r="F1279" s="265"/>
      <c r="G1279" s="265"/>
      <c r="H1279" s="290"/>
      <c r="I1279" s="265"/>
      <c r="J1279" s="376"/>
      <c r="K1279" s="21" t="s">
        <v>98</v>
      </c>
      <c r="L1279" s="22"/>
      <c r="M1279" s="105"/>
      <c r="N1279" s="308" t="str">
        <f>IF(OR(M1279="",M1280="",M1281="",M1282=""),"",IF(OR(M1279="大",M1280="大",M1281="大",M1282="大",M1279="不明",M1280="不明",M1281="不明",M1282="不明"),"大",IF(OR(M1279="中",M1280="中",M1281="中",M1282="中"),"中",IF(OR(M1279="小",M1280="小",M1281="小",M1282="小"),"小","無"))))</f>
        <v/>
      </c>
    </row>
    <row r="1280" spans="1:14" ht="16.5" customHeight="1">
      <c r="A1280" s="94"/>
      <c r="B1280" s="95"/>
      <c r="C1280" s="291"/>
      <c r="D1280" s="266"/>
      <c r="E1280" s="266"/>
      <c r="F1280" s="266"/>
      <c r="G1280" s="266"/>
      <c r="H1280" s="291"/>
      <c r="I1280" s="266"/>
      <c r="J1280" s="377"/>
      <c r="K1280" s="21" t="s">
        <v>99</v>
      </c>
      <c r="L1280" s="21"/>
      <c r="M1280" s="105"/>
      <c r="N1280" s="309"/>
    </row>
    <row r="1281" spans="1:14" ht="16.5" customHeight="1">
      <c r="A1281" s="94"/>
      <c r="B1281" s="95"/>
      <c r="C1281" s="291"/>
      <c r="D1281" s="266"/>
      <c r="E1281" s="266"/>
      <c r="F1281" s="266"/>
      <c r="G1281" s="266"/>
      <c r="H1281" s="291"/>
      <c r="I1281" s="266"/>
      <c r="J1281" s="377"/>
      <c r="K1281" s="21" t="s">
        <v>191</v>
      </c>
      <c r="L1281" s="21"/>
      <c r="M1281" s="105"/>
      <c r="N1281" s="309"/>
    </row>
    <row r="1282" spans="1:14" ht="16.5" customHeight="1">
      <c r="A1282" s="94"/>
      <c r="B1282" s="95"/>
      <c r="C1282" s="291"/>
      <c r="D1282" s="266"/>
      <c r="E1282" s="266"/>
      <c r="F1282" s="266"/>
      <c r="G1282" s="266"/>
      <c r="H1282" s="291"/>
      <c r="I1282" s="266"/>
      <c r="J1282" s="378"/>
      <c r="K1282" s="21" t="s">
        <v>101</v>
      </c>
      <c r="L1282" s="21"/>
      <c r="M1282" s="105"/>
      <c r="N1282" s="310"/>
    </row>
    <row r="1283" spans="1:14">
      <c r="A1283" s="94"/>
      <c r="B1283" s="95"/>
      <c r="C1283" s="290"/>
      <c r="D1283" s="265"/>
      <c r="E1283" s="265"/>
      <c r="F1283" s="265"/>
      <c r="G1283" s="265"/>
      <c r="H1283" s="290"/>
      <c r="I1283" s="265"/>
      <c r="J1283" s="376"/>
      <c r="K1283" s="21" t="s">
        <v>98</v>
      </c>
      <c r="L1283" s="22"/>
      <c r="M1283" s="105"/>
      <c r="N1283" s="308" t="str">
        <f>IF(OR(M1283="",M1284="",M1285="",M1286=""),"",IF(OR(M1283="大",M1284="大",M1285="大",M1286="大",M1283="不明",M1284="不明",M1285="不明",M1286="不明"),"大",IF(OR(M1283="中",M1284="中",M1285="中",M1286="中"),"中",IF(OR(M1283="小",M1284="小",M1285="小",M1286="小"),"小","無"))))</f>
        <v/>
      </c>
    </row>
    <row r="1284" spans="1:14" ht="16.5" customHeight="1">
      <c r="A1284" s="94"/>
      <c r="B1284" s="95"/>
      <c r="C1284" s="291"/>
      <c r="D1284" s="266"/>
      <c r="E1284" s="266"/>
      <c r="F1284" s="266"/>
      <c r="G1284" s="266"/>
      <c r="H1284" s="291"/>
      <c r="I1284" s="266"/>
      <c r="J1284" s="377"/>
      <c r="K1284" s="21" t="s">
        <v>99</v>
      </c>
      <c r="L1284" s="21"/>
      <c r="M1284" s="105"/>
      <c r="N1284" s="309"/>
    </row>
    <row r="1285" spans="1:14" ht="16.5" customHeight="1">
      <c r="A1285" s="94"/>
      <c r="B1285" s="95"/>
      <c r="C1285" s="291"/>
      <c r="D1285" s="266"/>
      <c r="E1285" s="266"/>
      <c r="F1285" s="266"/>
      <c r="G1285" s="266"/>
      <c r="H1285" s="291"/>
      <c r="I1285" s="266"/>
      <c r="J1285" s="377"/>
      <c r="K1285" s="21" t="s">
        <v>191</v>
      </c>
      <c r="L1285" s="21"/>
      <c r="M1285" s="105"/>
      <c r="N1285" s="309"/>
    </row>
    <row r="1286" spans="1:14" ht="16.5" customHeight="1">
      <c r="A1286" s="94"/>
      <c r="B1286" s="95"/>
      <c r="C1286" s="292"/>
      <c r="D1286" s="267"/>
      <c r="E1286" s="267"/>
      <c r="F1286" s="267"/>
      <c r="G1286" s="267"/>
      <c r="H1286" s="292"/>
      <c r="I1286" s="267"/>
      <c r="J1286" s="378"/>
      <c r="K1286" s="21" t="s">
        <v>101</v>
      </c>
      <c r="L1286" s="21"/>
      <c r="M1286" s="105"/>
      <c r="N1286" s="310"/>
    </row>
    <row r="1287" spans="1:14">
      <c r="A1287" s="94"/>
    </row>
    <row r="1288" spans="1:14">
      <c r="A1288" s="94"/>
      <c r="L1288" s="11"/>
      <c r="M1288" s="117" t="s">
        <v>102</v>
      </c>
      <c r="N1288" s="106" t="str">
        <f>IF(OR(N1259="大",N1263="大",N1267="大",N1271="大",N1275="大",N1279="大",N1283="大"),"大",IF(OR(N1259="中",N1263="中",N1267="中",N1271="中",N1275="中",N1279="中",N1283="中"),"中",IF(OR(N1259="小",N1263="小",N1267="小",N1271="小",N1275="小",N1279="小",N1283="小"),"小","無")))</f>
        <v>小</v>
      </c>
    </row>
    <row r="1289" spans="1:14">
      <c r="A1289" s="94"/>
      <c r="B1289" s="42"/>
      <c r="C1289" s="54" t="s">
        <v>627</v>
      </c>
    </row>
    <row r="1290" spans="1:14">
      <c r="A1290" s="94"/>
      <c r="B1290" s="54"/>
    </row>
    <row r="1291" spans="1:14" ht="31.5">
      <c r="A1291" s="94"/>
      <c r="B1291" s="95"/>
      <c r="C1291" s="60" t="s">
        <v>84</v>
      </c>
      <c r="D1291" s="60" t="s">
        <v>85</v>
      </c>
      <c r="E1291" s="60" t="s">
        <v>121</v>
      </c>
      <c r="F1291" s="60" t="s">
        <v>87</v>
      </c>
      <c r="G1291" s="60" t="s">
        <v>122</v>
      </c>
      <c r="H1291" s="60" t="s">
        <v>277</v>
      </c>
      <c r="I1291" s="60" t="s">
        <v>90</v>
      </c>
      <c r="J1291" s="61" t="s">
        <v>161</v>
      </c>
      <c r="K1291" s="319" t="s">
        <v>92</v>
      </c>
      <c r="L1291" s="320"/>
      <c r="M1291" s="59" t="s">
        <v>93</v>
      </c>
      <c r="N1291" s="60" t="s">
        <v>94</v>
      </c>
    </row>
    <row r="1292" spans="1:14" ht="16.5" customHeight="1">
      <c r="A1292" s="94"/>
      <c r="B1292" s="95"/>
      <c r="C1292" s="290" t="s">
        <v>417</v>
      </c>
      <c r="D1292" s="265" t="s">
        <v>233</v>
      </c>
      <c r="E1292" s="315" t="s">
        <v>164</v>
      </c>
      <c r="F1292" s="250" t="s">
        <v>569</v>
      </c>
      <c r="G1292" s="265" t="s">
        <v>234</v>
      </c>
      <c r="H1292" s="290" t="s">
        <v>334</v>
      </c>
      <c r="I1292" s="265" t="s">
        <v>235</v>
      </c>
      <c r="J1292" s="376"/>
      <c r="K1292" s="21" t="s">
        <v>98</v>
      </c>
      <c r="L1292" s="22" t="s">
        <v>334</v>
      </c>
      <c r="M1292" s="105" t="s">
        <v>288</v>
      </c>
      <c r="N1292" s="308" t="str">
        <f>IF(OR(M1292="",M1293="",M1294="",M1295=""),"",IF(OR(M1292="大",M1293="大",M1294="大",M1295="大",M1292="不明",M1293="不明",M1294="不明",M1295="不明"),"大",IF(OR(M1292="中",M1293="中",M1294="中",M1295="中"),"中",IF(OR(M1292="小",M1293="小",M1294="小",M1295="小"),"小","無"))))</f>
        <v>無</v>
      </c>
    </row>
    <row r="1293" spans="1:14" ht="16.5" customHeight="1">
      <c r="A1293" s="94"/>
      <c r="B1293" s="95"/>
      <c r="C1293" s="291"/>
      <c r="D1293" s="266"/>
      <c r="E1293" s="316"/>
      <c r="F1293" s="251"/>
      <c r="G1293" s="266"/>
      <c r="H1293" s="291"/>
      <c r="I1293" s="266"/>
      <c r="J1293" s="377"/>
      <c r="K1293" s="21" t="s">
        <v>99</v>
      </c>
      <c r="L1293" s="22" t="s">
        <v>334</v>
      </c>
      <c r="M1293" s="105" t="s">
        <v>288</v>
      </c>
      <c r="N1293" s="309"/>
    </row>
    <row r="1294" spans="1:14" ht="16.5" customHeight="1">
      <c r="A1294" s="94"/>
      <c r="B1294" s="95"/>
      <c r="C1294" s="291"/>
      <c r="D1294" s="266"/>
      <c r="E1294" s="316"/>
      <c r="F1294" s="251"/>
      <c r="G1294" s="266"/>
      <c r="H1294" s="291"/>
      <c r="I1294" s="266"/>
      <c r="J1294" s="377"/>
      <c r="K1294" s="21" t="s">
        <v>191</v>
      </c>
      <c r="L1294" s="22" t="s">
        <v>334</v>
      </c>
      <c r="M1294" s="105" t="s">
        <v>288</v>
      </c>
      <c r="N1294" s="309"/>
    </row>
    <row r="1295" spans="1:14" ht="16.5" customHeight="1">
      <c r="A1295" s="94"/>
      <c r="B1295" s="95"/>
      <c r="C1295" s="291"/>
      <c r="D1295" s="266"/>
      <c r="E1295" s="316"/>
      <c r="F1295" s="251"/>
      <c r="G1295" s="266"/>
      <c r="H1295" s="291"/>
      <c r="I1295" s="266"/>
      <c r="J1295" s="378"/>
      <c r="K1295" s="21" t="s">
        <v>101</v>
      </c>
      <c r="L1295" s="22" t="s">
        <v>334</v>
      </c>
      <c r="M1295" s="105" t="s">
        <v>288</v>
      </c>
      <c r="N1295" s="310"/>
    </row>
    <row r="1296" spans="1:14" ht="16.5" customHeight="1">
      <c r="A1296" s="94"/>
      <c r="B1296" s="95"/>
      <c r="C1296" s="290" t="s">
        <v>417</v>
      </c>
      <c r="D1296" s="265" t="s">
        <v>233</v>
      </c>
      <c r="E1296" s="315" t="s">
        <v>164</v>
      </c>
      <c r="F1296" s="250" t="s">
        <v>569</v>
      </c>
      <c r="G1296" s="265" t="s">
        <v>234</v>
      </c>
      <c r="H1296" s="290" t="s">
        <v>585</v>
      </c>
      <c r="I1296" s="265" t="s">
        <v>235</v>
      </c>
      <c r="J1296" s="376"/>
      <c r="K1296" s="21" t="s">
        <v>98</v>
      </c>
      <c r="L1296" s="22" t="s">
        <v>334</v>
      </c>
      <c r="M1296" s="105" t="s">
        <v>288</v>
      </c>
      <c r="N1296" s="308" t="str">
        <f>IF(OR(M1296="",M1297="",M1298="",M1299=""),"",IF(OR(M1296="大",M1297="大",M1298="大",M1299="大",M1296="不明",M1297="不明",M1298="不明",M1299="不明"),"大",IF(OR(M1296="中",M1297="中",M1298="中",M1299="中"),"中",IF(OR(M1296="小",M1297="小",M1298="小",M1299="小"),"小","無"))))</f>
        <v>小</v>
      </c>
    </row>
    <row r="1297" spans="1:14" ht="16.5" customHeight="1">
      <c r="A1297" s="94"/>
      <c r="B1297" s="95"/>
      <c r="C1297" s="291"/>
      <c r="D1297" s="266"/>
      <c r="E1297" s="316"/>
      <c r="F1297" s="251"/>
      <c r="G1297" s="266"/>
      <c r="H1297" s="291"/>
      <c r="I1297" s="266"/>
      <c r="J1297" s="377"/>
      <c r="K1297" s="21" t="s">
        <v>99</v>
      </c>
      <c r="L1297" s="21" t="s">
        <v>334</v>
      </c>
      <c r="M1297" s="105" t="s">
        <v>288</v>
      </c>
      <c r="N1297" s="309"/>
    </row>
    <row r="1298" spans="1:14" ht="16.5" customHeight="1">
      <c r="A1298" s="94"/>
      <c r="B1298" s="95"/>
      <c r="C1298" s="291"/>
      <c r="D1298" s="266"/>
      <c r="E1298" s="316"/>
      <c r="F1298" s="251"/>
      <c r="G1298" s="266"/>
      <c r="H1298" s="291"/>
      <c r="I1298" s="266"/>
      <c r="J1298" s="377"/>
      <c r="K1298" s="21" t="s">
        <v>191</v>
      </c>
      <c r="L1298" s="21" t="s">
        <v>334</v>
      </c>
      <c r="M1298" s="105" t="s">
        <v>288</v>
      </c>
      <c r="N1298" s="309"/>
    </row>
    <row r="1299" spans="1:14" ht="16.5" customHeight="1">
      <c r="A1299" s="94"/>
      <c r="B1299" s="95"/>
      <c r="C1299" s="291"/>
      <c r="D1299" s="266"/>
      <c r="E1299" s="316"/>
      <c r="F1299" s="251"/>
      <c r="G1299" s="266"/>
      <c r="H1299" s="291"/>
      <c r="I1299" s="266"/>
      <c r="J1299" s="378"/>
      <c r="K1299" s="21" t="s">
        <v>101</v>
      </c>
      <c r="L1299" s="21" t="s">
        <v>931</v>
      </c>
      <c r="M1299" s="105" t="s">
        <v>314</v>
      </c>
      <c r="N1299" s="310"/>
    </row>
    <row r="1300" spans="1:14" ht="16.5" customHeight="1">
      <c r="A1300" s="94"/>
      <c r="B1300" s="95"/>
      <c r="C1300" s="290" t="s">
        <v>916</v>
      </c>
      <c r="D1300" s="265" t="s">
        <v>233</v>
      </c>
      <c r="E1300" s="315" t="s">
        <v>164</v>
      </c>
      <c r="F1300" s="250" t="s">
        <v>569</v>
      </c>
      <c r="G1300" s="265" t="s">
        <v>234</v>
      </c>
      <c r="H1300" s="290" t="s">
        <v>417</v>
      </c>
      <c r="I1300" s="265" t="s">
        <v>235</v>
      </c>
      <c r="J1300" s="381"/>
      <c r="K1300" s="21" t="s">
        <v>98</v>
      </c>
      <c r="L1300" s="22" t="s">
        <v>334</v>
      </c>
      <c r="M1300" s="105" t="s">
        <v>288</v>
      </c>
      <c r="N1300" s="308" t="str">
        <f>IF(OR(M1300="",M1301="",M1302="",M1303=""),"",IF(OR(M1300="大",M1301="大",M1302="大",M1303="大",M1300="不明",M1301="不明",M1302="不明",M1303="不明"),"大",IF(OR(M1300="中",M1301="中",M1302="中",M1303="中"),"中",IF(OR(M1300="小",M1301="小",M1302="小",M1303="小"),"小","無"))))</f>
        <v>無</v>
      </c>
    </row>
    <row r="1301" spans="1:14" ht="16.5" customHeight="1">
      <c r="A1301" s="94"/>
      <c r="B1301" s="95"/>
      <c r="C1301" s="291"/>
      <c r="D1301" s="266"/>
      <c r="E1301" s="316"/>
      <c r="F1301" s="251"/>
      <c r="G1301" s="266"/>
      <c r="H1301" s="291"/>
      <c r="I1301" s="266"/>
      <c r="J1301" s="377"/>
      <c r="K1301" s="21" t="s">
        <v>99</v>
      </c>
      <c r="L1301" s="21" t="s">
        <v>334</v>
      </c>
      <c r="M1301" s="105" t="s">
        <v>288</v>
      </c>
      <c r="N1301" s="309"/>
    </row>
    <row r="1302" spans="1:14" ht="16.5" customHeight="1">
      <c r="A1302" s="94"/>
      <c r="B1302" s="95"/>
      <c r="C1302" s="291"/>
      <c r="D1302" s="266"/>
      <c r="E1302" s="316"/>
      <c r="F1302" s="251"/>
      <c r="G1302" s="266"/>
      <c r="H1302" s="291"/>
      <c r="I1302" s="266"/>
      <c r="J1302" s="377"/>
      <c r="K1302" s="21" t="s">
        <v>191</v>
      </c>
      <c r="L1302" s="21" t="s">
        <v>334</v>
      </c>
      <c r="M1302" s="105" t="s">
        <v>288</v>
      </c>
      <c r="N1302" s="309"/>
    </row>
    <row r="1303" spans="1:14" ht="16.5" customHeight="1">
      <c r="A1303" s="94"/>
      <c r="B1303" s="95"/>
      <c r="C1303" s="291"/>
      <c r="D1303" s="266"/>
      <c r="E1303" s="316"/>
      <c r="F1303" s="251"/>
      <c r="G1303" s="266"/>
      <c r="H1303" s="291"/>
      <c r="I1303" s="266"/>
      <c r="J1303" s="378"/>
      <c r="K1303" s="21" t="s">
        <v>101</v>
      </c>
      <c r="L1303" s="21" t="s">
        <v>334</v>
      </c>
      <c r="M1303" s="105" t="s">
        <v>288</v>
      </c>
      <c r="N1303" s="310"/>
    </row>
    <row r="1304" spans="1:14" ht="16.5" customHeight="1">
      <c r="A1304" s="94"/>
      <c r="B1304" s="95"/>
      <c r="C1304" s="290" t="s">
        <v>916</v>
      </c>
      <c r="D1304" s="265" t="s">
        <v>233</v>
      </c>
      <c r="E1304" s="315" t="s">
        <v>164</v>
      </c>
      <c r="F1304" s="250" t="s">
        <v>569</v>
      </c>
      <c r="G1304" s="265" t="s">
        <v>234</v>
      </c>
      <c r="H1304" s="290" t="s">
        <v>585</v>
      </c>
      <c r="I1304" s="265" t="s">
        <v>235</v>
      </c>
      <c r="J1304" s="376"/>
      <c r="K1304" s="21" t="s">
        <v>98</v>
      </c>
      <c r="L1304" s="22" t="s">
        <v>334</v>
      </c>
      <c r="M1304" s="105" t="s">
        <v>288</v>
      </c>
      <c r="N1304" s="308" t="str">
        <f>IF(OR(M1304="",M1305="",M1306="",M1307=""),"",IF(OR(M1304="大",M1305="大",M1306="大",M1307="大",M1304="不明",M1305="不明",M1306="不明",M1307="不明"),"大",IF(OR(M1304="中",M1305="中",M1306="中",M1307="中"),"中",IF(OR(M1304="小",M1305="小",M1306="小",M1307="小"),"小","無"))))</f>
        <v>小</v>
      </c>
    </row>
    <row r="1305" spans="1:14" ht="16.5" customHeight="1">
      <c r="A1305" s="94"/>
      <c r="B1305" s="95"/>
      <c r="C1305" s="291"/>
      <c r="D1305" s="266"/>
      <c r="E1305" s="316"/>
      <c r="F1305" s="251"/>
      <c r="G1305" s="266"/>
      <c r="H1305" s="291"/>
      <c r="I1305" s="266"/>
      <c r="J1305" s="377"/>
      <c r="K1305" s="21" t="s">
        <v>99</v>
      </c>
      <c r="L1305" s="21" t="s">
        <v>334</v>
      </c>
      <c r="M1305" s="105" t="s">
        <v>288</v>
      </c>
      <c r="N1305" s="309"/>
    </row>
    <row r="1306" spans="1:14" ht="16.5" customHeight="1">
      <c r="A1306" s="94"/>
      <c r="B1306" s="95"/>
      <c r="C1306" s="291"/>
      <c r="D1306" s="266"/>
      <c r="E1306" s="316"/>
      <c r="F1306" s="251"/>
      <c r="G1306" s="266"/>
      <c r="H1306" s="291"/>
      <c r="I1306" s="266"/>
      <c r="J1306" s="377"/>
      <c r="K1306" s="21" t="s">
        <v>191</v>
      </c>
      <c r="L1306" s="21" t="s">
        <v>334</v>
      </c>
      <c r="M1306" s="105" t="s">
        <v>288</v>
      </c>
      <c r="N1306" s="309"/>
    </row>
    <row r="1307" spans="1:14" ht="16.5" customHeight="1">
      <c r="A1307" s="94"/>
      <c r="B1307" s="95"/>
      <c r="C1307" s="291"/>
      <c r="D1307" s="266"/>
      <c r="E1307" s="316"/>
      <c r="F1307" s="251"/>
      <c r="G1307" s="266"/>
      <c r="H1307" s="291"/>
      <c r="I1307" s="266"/>
      <c r="J1307" s="378"/>
      <c r="K1307" s="21" t="s">
        <v>101</v>
      </c>
      <c r="L1307" s="21" t="s">
        <v>931</v>
      </c>
      <c r="M1307" s="105" t="s">
        <v>314</v>
      </c>
      <c r="N1307" s="310"/>
    </row>
    <row r="1308" spans="1:14" ht="16.5" customHeight="1">
      <c r="A1308" s="94"/>
      <c r="B1308" s="95"/>
      <c r="C1308" s="290" t="s">
        <v>916</v>
      </c>
      <c r="D1308" s="265" t="s">
        <v>233</v>
      </c>
      <c r="E1308" s="315" t="s">
        <v>164</v>
      </c>
      <c r="F1308" s="250" t="s">
        <v>569</v>
      </c>
      <c r="G1308" s="265" t="s">
        <v>234</v>
      </c>
      <c r="H1308" s="290" t="s">
        <v>334</v>
      </c>
      <c r="I1308" s="265" t="s">
        <v>235</v>
      </c>
      <c r="J1308" s="376"/>
      <c r="K1308" s="21" t="s">
        <v>98</v>
      </c>
      <c r="L1308" s="22" t="s">
        <v>334</v>
      </c>
      <c r="M1308" s="105" t="s">
        <v>288</v>
      </c>
      <c r="N1308" s="308" t="str">
        <f>IF(OR(M1308="",M1309="",M1310="",M1311=""),"",IF(OR(M1308="大",M1309="大",M1310="大",M1311="大",M1308="不明",M1309="不明",M1310="不明",M1311="不明"),"大",IF(OR(M1308="中",M1309="中",M1310="中",M1311="中"),"中",IF(OR(M1308="小",M1309="小",M1310="小",M1311="小"),"小","無"))))</f>
        <v>無</v>
      </c>
    </row>
    <row r="1309" spans="1:14" ht="16.5" customHeight="1">
      <c r="A1309" s="94"/>
      <c r="B1309" s="95"/>
      <c r="C1309" s="291"/>
      <c r="D1309" s="266"/>
      <c r="E1309" s="316"/>
      <c r="F1309" s="251"/>
      <c r="G1309" s="266"/>
      <c r="H1309" s="291"/>
      <c r="I1309" s="266"/>
      <c r="J1309" s="377"/>
      <c r="K1309" s="21" t="s">
        <v>99</v>
      </c>
      <c r="L1309" s="22" t="s">
        <v>334</v>
      </c>
      <c r="M1309" s="105" t="s">
        <v>288</v>
      </c>
      <c r="N1309" s="309"/>
    </row>
    <row r="1310" spans="1:14" ht="16.5" customHeight="1">
      <c r="A1310" s="94"/>
      <c r="B1310" s="95"/>
      <c r="C1310" s="291"/>
      <c r="D1310" s="266"/>
      <c r="E1310" s="316"/>
      <c r="F1310" s="251"/>
      <c r="G1310" s="266"/>
      <c r="H1310" s="291"/>
      <c r="I1310" s="266"/>
      <c r="J1310" s="377"/>
      <c r="K1310" s="21" t="s">
        <v>191</v>
      </c>
      <c r="L1310" s="22" t="s">
        <v>334</v>
      </c>
      <c r="M1310" s="105" t="s">
        <v>288</v>
      </c>
      <c r="N1310" s="309"/>
    </row>
    <row r="1311" spans="1:14" ht="16.5" customHeight="1">
      <c r="A1311" s="94"/>
      <c r="B1311" s="95"/>
      <c r="C1311" s="291"/>
      <c r="D1311" s="266"/>
      <c r="E1311" s="316"/>
      <c r="F1311" s="251"/>
      <c r="G1311" s="266"/>
      <c r="H1311" s="291"/>
      <c r="I1311" s="266"/>
      <c r="J1311" s="378"/>
      <c r="K1311" s="21" t="s">
        <v>101</v>
      </c>
      <c r="L1311" s="22" t="s">
        <v>334</v>
      </c>
      <c r="M1311" s="105" t="s">
        <v>288</v>
      </c>
      <c r="N1311" s="310"/>
    </row>
    <row r="1312" spans="1:14" ht="16.5" customHeight="1">
      <c r="A1312" s="94"/>
      <c r="B1312" s="95"/>
      <c r="C1312" s="290" t="s">
        <v>916</v>
      </c>
      <c r="D1312" s="265" t="s">
        <v>233</v>
      </c>
      <c r="E1312" s="315" t="s">
        <v>164</v>
      </c>
      <c r="F1312" s="250" t="s">
        <v>569</v>
      </c>
      <c r="G1312" s="265" t="s">
        <v>234</v>
      </c>
      <c r="H1312" s="290" t="s">
        <v>580</v>
      </c>
      <c r="I1312" s="265" t="s">
        <v>235</v>
      </c>
      <c r="J1312" s="376"/>
      <c r="K1312" s="21" t="s">
        <v>98</v>
      </c>
      <c r="L1312" s="22" t="s">
        <v>334</v>
      </c>
      <c r="M1312" s="105" t="s">
        <v>288</v>
      </c>
      <c r="N1312" s="308" t="str">
        <f>IF(OR(M1312="",M1313="",M1314="",M1315=""),"",IF(OR(M1312="大",M1313="大",M1314="大",M1315="大",M1312="不明",M1313="不明",M1314="不明",M1315="不明"),"大",IF(OR(M1312="中",M1313="中",M1314="中",M1315="中"),"中",IF(OR(M1312="小",M1313="小",M1314="小",M1315="小"),"小","無"))))</f>
        <v>無</v>
      </c>
    </row>
    <row r="1313" spans="1:14" ht="16.5" customHeight="1">
      <c r="A1313" s="94"/>
      <c r="B1313" s="95"/>
      <c r="C1313" s="291"/>
      <c r="D1313" s="266"/>
      <c r="E1313" s="316"/>
      <c r="F1313" s="251"/>
      <c r="G1313" s="266"/>
      <c r="H1313" s="291"/>
      <c r="I1313" s="266"/>
      <c r="J1313" s="377"/>
      <c r="K1313" s="21" t="s">
        <v>99</v>
      </c>
      <c r="L1313" s="22" t="s">
        <v>334</v>
      </c>
      <c r="M1313" s="105" t="s">
        <v>288</v>
      </c>
      <c r="N1313" s="309"/>
    </row>
    <row r="1314" spans="1:14" ht="16.5" customHeight="1">
      <c r="A1314" s="94"/>
      <c r="B1314" s="95"/>
      <c r="C1314" s="291"/>
      <c r="D1314" s="266"/>
      <c r="E1314" s="316"/>
      <c r="F1314" s="251"/>
      <c r="G1314" s="266"/>
      <c r="H1314" s="291"/>
      <c r="I1314" s="266"/>
      <c r="J1314" s="377"/>
      <c r="K1314" s="21" t="s">
        <v>191</v>
      </c>
      <c r="L1314" s="22" t="s">
        <v>334</v>
      </c>
      <c r="M1314" s="105" t="s">
        <v>288</v>
      </c>
      <c r="N1314" s="309"/>
    </row>
    <row r="1315" spans="1:14" ht="16.5" customHeight="1">
      <c r="A1315" s="94"/>
      <c r="B1315" s="95"/>
      <c r="C1315" s="291"/>
      <c r="D1315" s="266"/>
      <c r="E1315" s="316"/>
      <c r="F1315" s="251"/>
      <c r="G1315" s="266"/>
      <c r="H1315" s="291"/>
      <c r="I1315" s="266"/>
      <c r="J1315" s="378"/>
      <c r="K1315" s="21" t="s">
        <v>101</v>
      </c>
      <c r="L1315" s="22" t="s">
        <v>334</v>
      </c>
      <c r="M1315" s="105" t="s">
        <v>288</v>
      </c>
      <c r="N1315" s="310"/>
    </row>
    <row r="1316" spans="1:14">
      <c r="A1316" s="94"/>
      <c r="B1316" s="95"/>
      <c r="C1316" s="290"/>
      <c r="D1316" s="265"/>
      <c r="E1316" s="315"/>
      <c r="F1316" s="250"/>
      <c r="G1316" s="265"/>
      <c r="H1316" s="290"/>
      <c r="I1316" s="265"/>
      <c r="J1316" s="376"/>
      <c r="K1316" s="21" t="s">
        <v>98</v>
      </c>
      <c r="L1316" s="22"/>
      <c r="M1316" s="105"/>
      <c r="N1316" s="308" t="str">
        <f>IF(OR(M1316="",M1317="",M1318="",M1319=""),"",IF(OR(M1316="大",M1317="大",M1318="大",M1319="大",M1316="不明",M1317="不明",M1318="不明",M1319="不明"),"大",IF(OR(M1316="中",M1317="中",M1318="中",M1319="中"),"中",IF(OR(M1316="小",M1317="小",M1318="小",M1319="小"),"小","無"))))</f>
        <v/>
      </c>
    </row>
    <row r="1317" spans="1:14" ht="16.5" customHeight="1">
      <c r="A1317" s="94"/>
      <c r="B1317" s="95"/>
      <c r="C1317" s="291"/>
      <c r="D1317" s="266"/>
      <c r="E1317" s="316"/>
      <c r="F1317" s="251"/>
      <c r="G1317" s="266"/>
      <c r="H1317" s="291"/>
      <c r="I1317" s="266"/>
      <c r="J1317" s="377"/>
      <c r="K1317" s="21" t="s">
        <v>99</v>
      </c>
      <c r="L1317" s="21"/>
      <c r="M1317" s="105"/>
      <c r="N1317" s="309"/>
    </row>
    <row r="1318" spans="1:14" ht="16.5" customHeight="1">
      <c r="A1318" s="94"/>
      <c r="B1318" s="95"/>
      <c r="C1318" s="291"/>
      <c r="D1318" s="266"/>
      <c r="E1318" s="316"/>
      <c r="F1318" s="251"/>
      <c r="G1318" s="266"/>
      <c r="H1318" s="291"/>
      <c r="I1318" s="266"/>
      <c r="J1318" s="377"/>
      <c r="K1318" s="21" t="s">
        <v>191</v>
      </c>
      <c r="L1318" s="21"/>
      <c r="M1318" s="105"/>
      <c r="N1318" s="309"/>
    </row>
    <row r="1319" spans="1:14" ht="16.5" customHeight="1">
      <c r="A1319" s="94"/>
      <c r="B1319" s="95"/>
      <c r="C1319" s="292"/>
      <c r="D1319" s="267"/>
      <c r="E1319" s="317"/>
      <c r="F1319" s="252"/>
      <c r="G1319" s="267"/>
      <c r="H1319" s="292"/>
      <c r="I1319" s="267"/>
      <c r="J1319" s="378"/>
      <c r="K1319" s="21" t="s">
        <v>101</v>
      </c>
      <c r="L1319" s="21"/>
      <c r="M1319" s="105"/>
      <c r="N1319" s="310"/>
    </row>
    <row r="1320" spans="1:14">
      <c r="A1320" s="94"/>
    </row>
    <row r="1321" spans="1:14">
      <c r="A1321" s="94"/>
      <c r="L1321" s="11"/>
      <c r="M1321" s="117" t="s">
        <v>102</v>
      </c>
      <c r="N1321" s="106" t="str">
        <f>IF(OR(N1292="大",N1296="大",N1300="大",N1304="大",N1308="大",N1312="大",N1316="大"),"大",IF(OR(N1292="中",N1296="中",N1300="中",N1304="中",N1308="中",N1312="中",N1316="中"),"中",IF(OR(N1292="小",N1296="小",N1300="小",N1304="小",N1308="小",N1312="小",N1316="小"),"小","無")))</f>
        <v>小</v>
      </c>
    </row>
    <row r="1322" spans="1:14">
      <c r="A1322" s="94"/>
      <c r="B1322" s="42"/>
      <c r="C1322" s="54" t="s">
        <v>631</v>
      </c>
    </row>
    <row r="1323" spans="1:14">
      <c r="A1323" s="94"/>
      <c r="B1323" s="54"/>
    </row>
    <row r="1324" spans="1:14" ht="31.5">
      <c r="A1324" s="94"/>
      <c r="B1324" s="95"/>
      <c r="C1324" s="60" t="s">
        <v>84</v>
      </c>
      <c r="D1324" s="60" t="s">
        <v>85</v>
      </c>
      <c r="E1324" s="60" t="s">
        <v>121</v>
      </c>
      <c r="F1324" s="60" t="s">
        <v>87</v>
      </c>
      <c r="G1324" s="60" t="s">
        <v>122</v>
      </c>
      <c r="H1324" s="60" t="s">
        <v>277</v>
      </c>
      <c r="I1324" s="60" t="s">
        <v>90</v>
      </c>
      <c r="J1324" s="61" t="s">
        <v>161</v>
      </c>
      <c r="K1324" s="319" t="s">
        <v>92</v>
      </c>
      <c r="L1324" s="320"/>
      <c r="M1324" s="59" t="s">
        <v>93</v>
      </c>
      <c r="N1324" s="60" t="s">
        <v>94</v>
      </c>
    </row>
    <row r="1325" spans="1:14" ht="16.5" customHeight="1">
      <c r="A1325" s="94"/>
      <c r="B1325" s="95"/>
      <c r="C1325" s="250" t="s">
        <v>334</v>
      </c>
      <c r="D1325" s="265" t="s">
        <v>238</v>
      </c>
      <c r="E1325" s="315" t="s">
        <v>164</v>
      </c>
      <c r="F1325" s="250" t="s">
        <v>569</v>
      </c>
      <c r="G1325" s="265" t="s">
        <v>239</v>
      </c>
      <c r="H1325" s="290" t="s">
        <v>417</v>
      </c>
      <c r="I1325" s="265" t="s">
        <v>240</v>
      </c>
      <c r="J1325" s="376"/>
      <c r="K1325" s="21" t="s">
        <v>209</v>
      </c>
      <c r="L1325" s="22" t="s">
        <v>334</v>
      </c>
      <c r="M1325" s="105" t="s">
        <v>288</v>
      </c>
      <c r="N1325" s="308" t="str">
        <f>IF(OR(M1325="",M1326="",M1327="",M1328=""),"",IF(OR(M1325="大",M1326="大",M1327="大",M1328="大",M1325="不明",M1326="不明",M1327="不明",M1328="不明"),"大",IF(OR(M1325="中",M1326="中",M1327="中",M1328="中"),"中",IF(OR(M1325="小",M1326="小",M1327="小",M1328="小"),"小","無"))))</f>
        <v>無</v>
      </c>
    </row>
    <row r="1326" spans="1:14" ht="16.5" customHeight="1">
      <c r="A1326" s="94"/>
      <c r="B1326" s="95"/>
      <c r="C1326" s="251"/>
      <c r="D1326" s="266"/>
      <c r="E1326" s="316"/>
      <c r="F1326" s="251"/>
      <c r="G1326" s="266"/>
      <c r="H1326" s="291"/>
      <c r="I1326" s="266"/>
      <c r="J1326" s="377"/>
      <c r="K1326" s="21" t="s">
        <v>99</v>
      </c>
      <c r="L1326" s="22" t="s">
        <v>334</v>
      </c>
      <c r="M1326" s="105" t="s">
        <v>288</v>
      </c>
      <c r="N1326" s="309"/>
    </row>
    <row r="1327" spans="1:14" ht="16.5" customHeight="1">
      <c r="A1327" s="94"/>
      <c r="B1327" s="95"/>
      <c r="C1327" s="251"/>
      <c r="D1327" s="266"/>
      <c r="E1327" s="316"/>
      <c r="F1327" s="251"/>
      <c r="G1327" s="266"/>
      <c r="H1327" s="291"/>
      <c r="I1327" s="266"/>
      <c r="J1327" s="377"/>
      <c r="K1327" s="21" t="s">
        <v>100</v>
      </c>
      <c r="L1327" s="22" t="s">
        <v>334</v>
      </c>
      <c r="M1327" s="105" t="s">
        <v>288</v>
      </c>
      <c r="N1327" s="309"/>
    </row>
    <row r="1328" spans="1:14" ht="16.5" customHeight="1">
      <c r="A1328" s="94"/>
      <c r="B1328" s="95"/>
      <c r="C1328" s="251"/>
      <c r="D1328" s="266"/>
      <c r="E1328" s="316"/>
      <c r="F1328" s="251"/>
      <c r="G1328" s="266"/>
      <c r="H1328" s="291"/>
      <c r="I1328" s="266"/>
      <c r="J1328" s="378"/>
      <c r="K1328" s="21" t="s">
        <v>101</v>
      </c>
      <c r="L1328" s="22" t="s">
        <v>334</v>
      </c>
      <c r="M1328" s="105" t="s">
        <v>288</v>
      </c>
      <c r="N1328" s="310"/>
    </row>
    <row r="1329" spans="1:14" ht="16.5" customHeight="1">
      <c r="A1329" s="94"/>
      <c r="B1329" s="95"/>
      <c r="C1329" s="250" t="s">
        <v>334</v>
      </c>
      <c r="D1329" s="265" t="s">
        <v>238</v>
      </c>
      <c r="E1329" s="315" t="s">
        <v>164</v>
      </c>
      <c r="F1329" s="250" t="s">
        <v>569</v>
      </c>
      <c r="G1329" s="265" t="s">
        <v>241</v>
      </c>
      <c r="H1329" s="290" t="s">
        <v>417</v>
      </c>
      <c r="I1329" s="265" t="s">
        <v>242</v>
      </c>
      <c r="J1329" s="376"/>
      <c r="K1329" s="21" t="s">
        <v>209</v>
      </c>
      <c r="L1329" s="22" t="s">
        <v>334</v>
      </c>
      <c r="M1329" s="105" t="s">
        <v>288</v>
      </c>
      <c r="N1329" s="308" t="str">
        <f>IF(OR(M1329="",M1330="",M1331="",M1332=""),"",IF(OR(M1329="大",M1330="大",M1331="大",M1332="大",M1329="不明",M1330="不明",M1331="不明",M1332="不明"),"大",IF(OR(M1329="中",M1330="中",M1331="中",M1332="中"),"中",IF(OR(M1329="小",M1330="小",M1331="小",M1332="小"),"小","無"))))</f>
        <v>無</v>
      </c>
    </row>
    <row r="1330" spans="1:14" ht="16.5" customHeight="1">
      <c r="A1330" s="94"/>
      <c r="B1330" s="95"/>
      <c r="C1330" s="251"/>
      <c r="D1330" s="266"/>
      <c r="E1330" s="316"/>
      <c r="F1330" s="251"/>
      <c r="G1330" s="266"/>
      <c r="H1330" s="291"/>
      <c r="I1330" s="266"/>
      <c r="J1330" s="377"/>
      <c r="K1330" s="21" t="s">
        <v>99</v>
      </c>
      <c r="L1330" s="22" t="s">
        <v>334</v>
      </c>
      <c r="M1330" s="105" t="s">
        <v>288</v>
      </c>
      <c r="N1330" s="309"/>
    </row>
    <row r="1331" spans="1:14" ht="16.5" customHeight="1">
      <c r="A1331" s="94"/>
      <c r="B1331" s="95"/>
      <c r="C1331" s="251"/>
      <c r="D1331" s="266"/>
      <c r="E1331" s="316"/>
      <c r="F1331" s="251"/>
      <c r="G1331" s="266"/>
      <c r="H1331" s="291"/>
      <c r="I1331" s="266"/>
      <c r="J1331" s="377"/>
      <c r="K1331" s="21" t="s">
        <v>100</v>
      </c>
      <c r="L1331" s="22" t="s">
        <v>334</v>
      </c>
      <c r="M1331" s="105" t="s">
        <v>288</v>
      </c>
      <c r="N1331" s="309"/>
    </row>
    <row r="1332" spans="1:14" ht="16.5" customHeight="1">
      <c r="A1332" s="94"/>
      <c r="B1332" s="95"/>
      <c r="C1332" s="251"/>
      <c r="D1332" s="266"/>
      <c r="E1332" s="316"/>
      <c r="F1332" s="251"/>
      <c r="G1332" s="266"/>
      <c r="H1332" s="291"/>
      <c r="I1332" s="266"/>
      <c r="J1332" s="378"/>
      <c r="K1332" s="21" t="s">
        <v>101</v>
      </c>
      <c r="L1332" s="22" t="s">
        <v>334</v>
      </c>
      <c r="M1332" s="105" t="s">
        <v>288</v>
      </c>
      <c r="N1332" s="310"/>
    </row>
    <row r="1333" spans="1:14" ht="16.5" customHeight="1">
      <c r="A1333" s="94"/>
      <c r="B1333" s="95"/>
      <c r="C1333" s="250" t="s">
        <v>585</v>
      </c>
      <c r="D1333" s="265" t="s">
        <v>238</v>
      </c>
      <c r="E1333" s="315" t="s">
        <v>164</v>
      </c>
      <c r="F1333" s="250" t="s">
        <v>569</v>
      </c>
      <c r="G1333" s="265" t="s">
        <v>239</v>
      </c>
      <c r="H1333" s="290" t="s">
        <v>417</v>
      </c>
      <c r="I1333" s="265" t="s">
        <v>240</v>
      </c>
      <c r="J1333" s="381"/>
      <c r="K1333" s="21" t="s">
        <v>209</v>
      </c>
      <c r="L1333" s="22" t="s">
        <v>334</v>
      </c>
      <c r="M1333" s="105" t="s">
        <v>288</v>
      </c>
      <c r="N1333" s="308" t="str">
        <f>IF(OR(M1333="",M1334="",M1335="",M1336=""),"",IF(OR(M1333="大",M1334="大",M1335="大",M1336="大",M1333="不明",M1334="不明",M1335="不明",M1336="不明"),"大",IF(OR(M1333="中",M1334="中",M1335="中",M1336="中"),"中",IF(OR(M1333="小",M1334="小",M1335="小",M1336="小"),"小","無"))))</f>
        <v>小</v>
      </c>
    </row>
    <row r="1334" spans="1:14" ht="16.5" customHeight="1">
      <c r="A1334" s="94"/>
      <c r="B1334" s="95"/>
      <c r="C1334" s="251"/>
      <c r="D1334" s="266"/>
      <c r="E1334" s="316"/>
      <c r="F1334" s="251"/>
      <c r="G1334" s="266"/>
      <c r="H1334" s="291"/>
      <c r="I1334" s="266"/>
      <c r="J1334" s="377"/>
      <c r="K1334" s="21" t="s">
        <v>99</v>
      </c>
      <c r="L1334" s="21" t="s">
        <v>334</v>
      </c>
      <c r="M1334" s="105" t="s">
        <v>288</v>
      </c>
      <c r="N1334" s="309"/>
    </row>
    <row r="1335" spans="1:14" ht="16.5" customHeight="1">
      <c r="A1335" s="94"/>
      <c r="B1335" s="95"/>
      <c r="C1335" s="251"/>
      <c r="D1335" s="266"/>
      <c r="E1335" s="316"/>
      <c r="F1335" s="251"/>
      <c r="G1335" s="266"/>
      <c r="H1335" s="291"/>
      <c r="I1335" s="266"/>
      <c r="J1335" s="377"/>
      <c r="K1335" s="21" t="s">
        <v>100</v>
      </c>
      <c r="L1335" s="21" t="s">
        <v>334</v>
      </c>
      <c r="M1335" s="105" t="s">
        <v>288</v>
      </c>
      <c r="N1335" s="309"/>
    </row>
    <row r="1336" spans="1:14" ht="16.5" customHeight="1">
      <c r="A1336" s="94"/>
      <c r="B1336" s="95"/>
      <c r="C1336" s="251"/>
      <c r="D1336" s="266"/>
      <c r="E1336" s="316"/>
      <c r="F1336" s="251"/>
      <c r="G1336" s="266"/>
      <c r="H1336" s="291"/>
      <c r="I1336" s="266"/>
      <c r="J1336" s="378"/>
      <c r="K1336" s="21" t="s">
        <v>101</v>
      </c>
      <c r="L1336" s="21" t="s">
        <v>931</v>
      </c>
      <c r="M1336" s="105" t="s">
        <v>314</v>
      </c>
      <c r="N1336" s="310"/>
    </row>
    <row r="1337" spans="1:14" ht="16.5" customHeight="1">
      <c r="A1337" s="94"/>
      <c r="B1337" s="95"/>
      <c r="C1337" s="250" t="s">
        <v>585</v>
      </c>
      <c r="D1337" s="265" t="s">
        <v>238</v>
      </c>
      <c r="E1337" s="315" t="s">
        <v>164</v>
      </c>
      <c r="F1337" s="250" t="s">
        <v>569</v>
      </c>
      <c r="G1337" s="265" t="s">
        <v>241</v>
      </c>
      <c r="H1337" s="290" t="s">
        <v>417</v>
      </c>
      <c r="I1337" s="265" t="s">
        <v>242</v>
      </c>
      <c r="J1337" s="376"/>
      <c r="K1337" s="21" t="s">
        <v>209</v>
      </c>
      <c r="L1337" s="22" t="s">
        <v>334</v>
      </c>
      <c r="M1337" s="105" t="s">
        <v>288</v>
      </c>
      <c r="N1337" s="308" t="str">
        <f>IF(OR(M1337="",M1338="",M1339="",M1340=""),"",IF(OR(M1337="大",M1338="大",M1339="大",M1340="大",M1337="不明",M1338="不明",M1339="不明",M1340="不明"),"大",IF(OR(M1337="中",M1338="中",M1339="中",M1340="中"),"中",IF(OR(M1337="小",M1338="小",M1339="小",M1340="小"),"小","無"))))</f>
        <v>小</v>
      </c>
    </row>
    <row r="1338" spans="1:14" ht="16.5" customHeight="1">
      <c r="A1338" s="94"/>
      <c r="B1338" s="95"/>
      <c r="C1338" s="251"/>
      <c r="D1338" s="266"/>
      <c r="E1338" s="316"/>
      <c r="F1338" s="251"/>
      <c r="G1338" s="266"/>
      <c r="H1338" s="291"/>
      <c r="I1338" s="266"/>
      <c r="J1338" s="377"/>
      <c r="K1338" s="21" t="s">
        <v>99</v>
      </c>
      <c r="L1338" s="21" t="s">
        <v>334</v>
      </c>
      <c r="M1338" s="105" t="s">
        <v>288</v>
      </c>
      <c r="N1338" s="309"/>
    </row>
    <row r="1339" spans="1:14" ht="16.5" customHeight="1">
      <c r="A1339" s="94"/>
      <c r="B1339" s="95"/>
      <c r="C1339" s="251"/>
      <c r="D1339" s="266"/>
      <c r="E1339" s="316"/>
      <c r="F1339" s="251"/>
      <c r="G1339" s="266"/>
      <c r="H1339" s="291"/>
      <c r="I1339" s="266"/>
      <c r="J1339" s="377"/>
      <c r="K1339" s="21" t="s">
        <v>100</v>
      </c>
      <c r="L1339" s="21" t="s">
        <v>334</v>
      </c>
      <c r="M1339" s="105" t="s">
        <v>288</v>
      </c>
      <c r="N1339" s="309"/>
    </row>
    <row r="1340" spans="1:14" ht="16.5" customHeight="1">
      <c r="A1340" s="94"/>
      <c r="B1340" s="95"/>
      <c r="C1340" s="251"/>
      <c r="D1340" s="266"/>
      <c r="E1340" s="316"/>
      <c r="F1340" s="251"/>
      <c r="G1340" s="266"/>
      <c r="H1340" s="291"/>
      <c r="I1340" s="266"/>
      <c r="J1340" s="378"/>
      <c r="K1340" s="21" t="s">
        <v>101</v>
      </c>
      <c r="L1340" s="21" t="s">
        <v>931</v>
      </c>
      <c r="M1340" s="105" t="s">
        <v>314</v>
      </c>
      <c r="N1340" s="310"/>
    </row>
    <row r="1341" spans="1:14">
      <c r="A1341" s="94"/>
      <c r="B1341" s="95"/>
      <c r="C1341" s="250"/>
      <c r="D1341" s="265"/>
      <c r="E1341" s="315"/>
      <c r="F1341" s="250"/>
      <c r="G1341" s="265"/>
      <c r="H1341" s="290"/>
      <c r="I1341" s="265"/>
      <c r="J1341" s="376"/>
      <c r="K1341" s="21" t="s">
        <v>209</v>
      </c>
      <c r="L1341" s="22"/>
      <c r="M1341" s="105"/>
      <c r="N1341" s="308" t="str">
        <f>IF(OR(M1341="",M1342="",M1343="",M1344=""),"",IF(OR(M1341="大",M1342="大",M1343="大",M1344="大",M1341="不明",M1342="不明",M1343="不明",M1344="不明"),"大",IF(OR(M1341="中",M1342="中",M1343="中",M1344="中"),"中",IF(OR(M1341="小",M1342="小",M1343="小",M1344="小"),"小","無"))))</f>
        <v/>
      </c>
    </row>
    <row r="1342" spans="1:14" ht="16.5" customHeight="1">
      <c r="A1342" s="94"/>
      <c r="B1342" s="95"/>
      <c r="C1342" s="251"/>
      <c r="D1342" s="266"/>
      <c r="E1342" s="316"/>
      <c r="F1342" s="251"/>
      <c r="G1342" s="266"/>
      <c r="H1342" s="291"/>
      <c r="I1342" s="266"/>
      <c r="J1342" s="377"/>
      <c r="K1342" s="21" t="s">
        <v>99</v>
      </c>
      <c r="L1342" s="21"/>
      <c r="M1342" s="105"/>
      <c r="N1342" s="309"/>
    </row>
    <row r="1343" spans="1:14" ht="16.5" customHeight="1">
      <c r="A1343" s="94"/>
      <c r="B1343" s="95"/>
      <c r="C1343" s="251"/>
      <c r="D1343" s="266"/>
      <c r="E1343" s="316"/>
      <c r="F1343" s="251"/>
      <c r="G1343" s="266"/>
      <c r="H1343" s="291"/>
      <c r="I1343" s="266"/>
      <c r="J1343" s="377"/>
      <c r="K1343" s="21" t="s">
        <v>100</v>
      </c>
      <c r="L1343" s="21"/>
      <c r="M1343" s="105"/>
      <c r="N1343" s="309"/>
    </row>
    <row r="1344" spans="1:14" ht="16.5" customHeight="1">
      <c r="A1344" s="94"/>
      <c r="B1344" s="95"/>
      <c r="C1344" s="251"/>
      <c r="D1344" s="266"/>
      <c r="E1344" s="316"/>
      <c r="F1344" s="251"/>
      <c r="G1344" s="266"/>
      <c r="H1344" s="291"/>
      <c r="I1344" s="266"/>
      <c r="J1344" s="378"/>
      <c r="K1344" s="21" t="s">
        <v>101</v>
      </c>
      <c r="L1344" s="21"/>
      <c r="M1344" s="105"/>
      <c r="N1344" s="310"/>
    </row>
    <row r="1345" spans="1:14">
      <c r="A1345" s="94"/>
      <c r="B1345" s="95"/>
      <c r="C1345" s="250"/>
      <c r="D1345" s="265"/>
      <c r="E1345" s="315"/>
      <c r="F1345" s="250"/>
      <c r="G1345" s="265"/>
      <c r="H1345" s="290"/>
      <c r="I1345" s="265"/>
      <c r="J1345" s="376"/>
      <c r="K1345" s="21" t="s">
        <v>209</v>
      </c>
      <c r="L1345" s="22"/>
      <c r="M1345" s="105"/>
      <c r="N1345" s="308" t="str">
        <f>IF(OR(M1345="",M1346="",M1347="",M1348=""),"",IF(OR(M1345="大",M1346="大",M1347="大",M1348="大",M1345="不明",M1346="不明",M1347="不明",M1348="不明"),"大",IF(OR(M1345="中",M1346="中",M1347="中",M1348="中"),"中",IF(OR(M1345="小",M1346="小",M1347="小",M1348="小"),"小","無"))))</f>
        <v/>
      </c>
    </row>
    <row r="1346" spans="1:14" ht="16.5" customHeight="1">
      <c r="A1346" s="94"/>
      <c r="B1346" s="95"/>
      <c r="C1346" s="251"/>
      <c r="D1346" s="266"/>
      <c r="E1346" s="316"/>
      <c r="F1346" s="251"/>
      <c r="G1346" s="266"/>
      <c r="H1346" s="291"/>
      <c r="I1346" s="266"/>
      <c r="J1346" s="377"/>
      <c r="K1346" s="21" t="s">
        <v>99</v>
      </c>
      <c r="L1346" s="21"/>
      <c r="M1346" s="105"/>
      <c r="N1346" s="309"/>
    </row>
    <row r="1347" spans="1:14" ht="16.5" customHeight="1">
      <c r="A1347" s="94"/>
      <c r="B1347" s="95"/>
      <c r="C1347" s="251"/>
      <c r="D1347" s="266"/>
      <c r="E1347" s="316"/>
      <c r="F1347" s="251"/>
      <c r="G1347" s="266"/>
      <c r="H1347" s="291"/>
      <c r="I1347" s="266"/>
      <c r="J1347" s="377"/>
      <c r="K1347" s="21" t="s">
        <v>100</v>
      </c>
      <c r="L1347" s="21"/>
      <c r="M1347" s="105"/>
      <c r="N1347" s="309"/>
    </row>
    <row r="1348" spans="1:14" ht="16.5" customHeight="1">
      <c r="A1348" s="94"/>
      <c r="B1348" s="95"/>
      <c r="C1348" s="251"/>
      <c r="D1348" s="266"/>
      <c r="E1348" s="316"/>
      <c r="F1348" s="251"/>
      <c r="G1348" s="266"/>
      <c r="H1348" s="291"/>
      <c r="I1348" s="266"/>
      <c r="J1348" s="378"/>
      <c r="K1348" s="21" t="s">
        <v>101</v>
      </c>
      <c r="L1348" s="21"/>
      <c r="M1348" s="105"/>
      <c r="N1348" s="310"/>
    </row>
    <row r="1349" spans="1:14">
      <c r="A1349" s="94"/>
      <c r="B1349" s="95"/>
      <c r="C1349" s="250"/>
      <c r="D1349" s="265"/>
      <c r="E1349" s="315"/>
      <c r="F1349" s="250"/>
      <c r="G1349" s="265"/>
      <c r="H1349" s="290"/>
      <c r="I1349" s="265"/>
      <c r="J1349" s="376"/>
      <c r="K1349" s="21" t="s">
        <v>209</v>
      </c>
      <c r="L1349" s="22"/>
      <c r="M1349" s="105"/>
      <c r="N1349" s="308" t="str">
        <f>IF(OR(M1349="",M1350="",M1351="",M1352=""),"",IF(OR(M1349="大",M1350="大",M1351="大",M1352="大",M1349="不明",M1350="不明",M1351="不明",M1352="不明"),"大",IF(OR(M1349="中",M1350="中",M1351="中",M1352="中"),"中",IF(OR(M1349="小",M1350="小",M1351="小",M1352="小"),"小","無"))))</f>
        <v/>
      </c>
    </row>
    <row r="1350" spans="1:14" ht="16.5" customHeight="1">
      <c r="A1350" s="94"/>
      <c r="B1350" s="95"/>
      <c r="C1350" s="251"/>
      <c r="D1350" s="266"/>
      <c r="E1350" s="316"/>
      <c r="F1350" s="251"/>
      <c r="G1350" s="266"/>
      <c r="H1350" s="291"/>
      <c r="I1350" s="266"/>
      <c r="J1350" s="377"/>
      <c r="K1350" s="21" t="s">
        <v>99</v>
      </c>
      <c r="L1350" s="21"/>
      <c r="M1350" s="105"/>
      <c r="N1350" s="309"/>
    </row>
    <row r="1351" spans="1:14" ht="16.5" customHeight="1">
      <c r="A1351" s="94"/>
      <c r="B1351" s="95"/>
      <c r="C1351" s="251"/>
      <c r="D1351" s="266"/>
      <c r="E1351" s="316"/>
      <c r="F1351" s="251"/>
      <c r="G1351" s="266"/>
      <c r="H1351" s="291"/>
      <c r="I1351" s="266"/>
      <c r="J1351" s="377"/>
      <c r="K1351" s="21" t="s">
        <v>100</v>
      </c>
      <c r="L1351" s="21"/>
      <c r="M1351" s="105"/>
      <c r="N1351" s="309"/>
    </row>
    <row r="1352" spans="1:14" ht="16.5" customHeight="1">
      <c r="A1352" s="94"/>
      <c r="B1352" s="95"/>
      <c r="C1352" s="252"/>
      <c r="D1352" s="267"/>
      <c r="E1352" s="317"/>
      <c r="F1352" s="252"/>
      <c r="G1352" s="267"/>
      <c r="H1352" s="292"/>
      <c r="I1352" s="267"/>
      <c r="J1352" s="378"/>
      <c r="K1352" s="21" t="s">
        <v>101</v>
      </c>
      <c r="L1352" s="21"/>
      <c r="M1352" s="105"/>
      <c r="N1352" s="310"/>
    </row>
    <row r="1353" spans="1:14">
      <c r="A1353" s="94"/>
    </row>
    <row r="1354" spans="1:14">
      <c r="A1354" s="94"/>
      <c r="L1354" s="11"/>
      <c r="M1354" s="117" t="s">
        <v>102</v>
      </c>
      <c r="N1354" s="106" t="str">
        <f>IF(OR(N1325="大",N1329="大",N1333="大",N1337="大",N1341="大",N1345="大",N1349="大"),"大",IF(OR(N1325="中",N1329="中",N1333="中",N1337="中",N1341="中",N1345="中",N1349="中"),"中",IF(OR(N1325="小",N1329="小",N1333="小",N1337="小",N1341="小",N1345="小",N1349="小"),"小","無")))</f>
        <v>小</v>
      </c>
    </row>
    <row r="1355" spans="1:14">
      <c r="A1355" s="94"/>
      <c r="B1355" s="42"/>
      <c r="C1355" s="54" t="s">
        <v>633</v>
      </c>
    </row>
    <row r="1356" spans="1:14">
      <c r="A1356" s="94"/>
      <c r="B1356" s="54"/>
    </row>
    <row r="1357" spans="1:14" ht="31.5">
      <c r="A1357" s="94"/>
      <c r="B1357" s="95"/>
      <c r="C1357" s="60" t="s">
        <v>84</v>
      </c>
      <c r="D1357" s="60" t="s">
        <v>85</v>
      </c>
      <c r="E1357" s="60" t="s">
        <v>121</v>
      </c>
      <c r="F1357" s="60" t="s">
        <v>87</v>
      </c>
      <c r="G1357" s="60" t="s">
        <v>122</v>
      </c>
      <c r="H1357" s="60" t="s">
        <v>277</v>
      </c>
      <c r="I1357" s="60" t="s">
        <v>90</v>
      </c>
      <c r="J1357" s="61" t="s">
        <v>161</v>
      </c>
      <c r="K1357" s="319" t="s">
        <v>92</v>
      </c>
      <c r="L1357" s="320"/>
      <c r="M1357" s="59" t="s">
        <v>93</v>
      </c>
      <c r="N1357" s="60" t="s">
        <v>94</v>
      </c>
    </row>
    <row r="1358" spans="1:14" ht="16.5" customHeight="1">
      <c r="A1358" s="94"/>
      <c r="B1358" s="95"/>
      <c r="C1358" s="290" t="s">
        <v>417</v>
      </c>
      <c r="D1358" s="265" t="s">
        <v>245</v>
      </c>
      <c r="E1358" s="315" t="s">
        <v>164</v>
      </c>
      <c r="F1358" s="250" t="s">
        <v>569</v>
      </c>
      <c r="G1358" s="265" t="s">
        <v>246</v>
      </c>
      <c r="H1358" s="265" t="s">
        <v>247</v>
      </c>
      <c r="I1358" s="265" t="s">
        <v>248</v>
      </c>
      <c r="J1358" s="376"/>
      <c r="K1358" s="21" t="s">
        <v>98</v>
      </c>
      <c r="L1358" s="22" t="s">
        <v>334</v>
      </c>
      <c r="M1358" s="105" t="s">
        <v>288</v>
      </c>
      <c r="N1358" s="308" t="str">
        <f>IF(OR(M1358="",M1359="",M1360="",M1361=""),"",IF(OR(M1358="大",M1359="大",M1360="大",M1361="大",M1358="不明",M1359="不明",M1360="不明",M1361="不明"),"大",IF(OR(M1358="中",M1359="中",M1360="中",M1361="中"),"中",IF(OR(M1358="小",M1359="小",M1360="小",M1361="小"),"小","無"))))</f>
        <v>無</v>
      </c>
    </row>
    <row r="1359" spans="1:14" ht="16.5" customHeight="1">
      <c r="A1359" s="94"/>
      <c r="B1359" s="95"/>
      <c r="C1359" s="291"/>
      <c r="D1359" s="266"/>
      <c r="E1359" s="316"/>
      <c r="F1359" s="251"/>
      <c r="G1359" s="266"/>
      <c r="H1359" s="266"/>
      <c r="I1359" s="266"/>
      <c r="J1359" s="377"/>
      <c r="K1359" s="21" t="s">
        <v>99</v>
      </c>
      <c r="L1359" s="21" t="s">
        <v>334</v>
      </c>
      <c r="M1359" s="105" t="s">
        <v>288</v>
      </c>
      <c r="N1359" s="309"/>
    </row>
    <row r="1360" spans="1:14" ht="16.5" customHeight="1">
      <c r="A1360" s="94"/>
      <c r="B1360" s="95"/>
      <c r="C1360" s="291"/>
      <c r="D1360" s="266"/>
      <c r="E1360" s="316"/>
      <c r="F1360" s="251"/>
      <c r="G1360" s="266"/>
      <c r="H1360" s="266"/>
      <c r="I1360" s="266"/>
      <c r="J1360" s="377"/>
      <c r="K1360" s="21" t="s">
        <v>100</v>
      </c>
      <c r="L1360" s="22" t="s">
        <v>334</v>
      </c>
      <c r="M1360" s="105" t="s">
        <v>288</v>
      </c>
      <c r="N1360" s="309"/>
    </row>
    <row r="1361" spans="1:14" ht="16.5" customHeight="1">
      <c r="A1361" s="94"/>
      <c r="B1361" s="95"/>
      <c r="C1361" s="291"/>
      <c r="D1361" s="266"/>
      <c r="E1361" s="316"/>
      <c r="F1361" s="251"/>
      <c r="G1361" s="266"/>
      <c r="H1361" s="266"/>
      <c r="I1361" s="266"/>
      <c r="J1361" s="378"/>
      <c r="K1361" s="21" t="s">
        <v>101</v>
      </c>
      <c r="L1361" s="21" t="s">
        <v>334</v>
      </c>
      <c r="M1361" s="105" t="s">
        <v>288</v>
      </c>
      <c r="N1361" s="310"/>
    </row>
    <row r="1362" spans="1:14" ht="16.5" customHeight="1">
      <c r="A1362" s="94"/>
      <c r="B1362" s="95"/>
      <c r="C1362" s="290" t="s">
        <v>435</v>
      </c>
      <c r="D1362" s="265" t="s">
        <v>245</v>
      </c>
      <c r="E1362" s="315" t="s">
        <v>164</v>
      </c>
      <c r="F1362" s="250" t="s">
        <v>569</v>
      </c>
      <c r="G1362" s="265" t="s">
        <v>246</v>
      </c>
      <c r="H1362" s="265" t="s">
        <v>247</v>
      </c>
      <c r="I1362" s="265" t="s">
        <v>248</v>
      </c>
      <c r="J1362" s="376"/>
      <c r="K1362" s="21" t="s">
        <v>98</v>
      </c>
      <c r="L1362" s="22" t="s">
        <v>334</v>
      </c>
      <c r="M1362" s="105" t="s">
        <v>288</v>
      </c>
      <c r="N1362" s="308" t="str">
        <f>IF(OR(M1362="",M1363="",M1364="",M1365=""),"",IF(OR(M1362="大",M1363="大",M1364="大",M1365="大",M1362="不明",M1363="不明",M1364="不明",M1365="不明"),"大",IF(OR(M1362="中",M1363="中",M1364="中",M1365="中"),"中",IF(OR(M1362="小",M1363="小",M1364="小",M1365="小"),"小","無"))))</f>
        <v>無</v>
      </c>
    </row>
    <row r="1363" spans="1:14" ht="16.5" customHeight="1">
      <c r="A1363" s="94"/>
      <c r="B1363" s="95"/>
      <c r="C1363" s="291"/>
      <c r="D1363" s="266"/>
      <c r="E1363" s="316"/>
      <c r="F1363" s="251"/>
      <c r="G1363" s="266"/>
      <c r="H1363" s="266"/>
      <c r="I1363" s="266"/>
      <c r="J1363" s="377"/>
      <c r="K1363" s="21" t="s">
        <v>99</v>
      </c>
      <c r="L1363" s="21" t="s">
        <v>334</v>
      </c>
      <c r="M1363" s="105" t="s">
        <v>288</v>
      </c>
      <c r="N1363" s="309"/>
    </row>
    <row r="1364" spans="1:14" ht="16.5" customHeight="1">
      <c r="A1364" s="94"/>
      <c r="B1364" s="95"/>
      <c r="C1364" s="291"/>
      <c r="D1364" s="266"/>
      <c r="E1364" s="316"/>
      <c r="F1364" s="251"/>
      <c r="G1364" s="266"/>
      <c r="H1364" s="266"/>
      <c r="I1364" s="266"/>
      <c r="J1364" s="377"/>
      <c r="K1364" s="21" t="s">
        <v>100</v>
      </c>
      <c r="L1364" s="22" t="s">
        <v>334</v>
      </c>
      <c r="M1364" s="105" t="s">
        <v>288</v>
      </c>
      <c r="N1364" s="309"/>
    </row>
    <row r="1365" spans="1:14" ht="16.5" customHeight="1">
      <c r="A1365" s="94"/>
      <c r="B1365" s="95"/>
      <c r="C1365" s="291"/>
      <c r="D1365" s="266"/>
      <c r="E1365" s="316"/>
      <c r="F1365" s="251"/>
      <c r="G1365" s="266"/>
      <c r="H1365" s="266"/>
      <c r="I1365" s="266"/>
      <c r="J1365" s="378"/>
      <c r="K1365" s="21" t="s">
        <v>101</v>
      </c>
      <c r="L1365" s="21" t="s">
        <v>334</v>
      </c>
      <c r="M1365" s="105" t="s">
        <v>288</v>
      </c>
      <c r="N1365" s="310"/>
    </row>
    <row r="1366" spans="1:14" ht="16.5" customHeight="1">
      <c r="A1366" s="94"/>
      <c r="B1366" s="95"/>
      <c r="C1366" s="290" t="s">
        <v>334</v>
      </c>
      <c r="D1366" s="265" t="s">
        <v>245</v>
      </c>
      <c r="E1366" s="315" t="s">
        <v>164</v>
      </c>
      <c r="F1366" s="250" t="s">
        <v>569</v>
      </c>
      <c r="G1366" s="265" t="s">
        <v>246</v>
      </c>
      <c r="H1366" s="265" t="s">
        <v>247</v>
      </c>
      <c r="I1366" s="265" t="s">
        <v>248</v>
      </c>
      <c r="J1366" s="381"/>
      <c r="K1366" s="21" t="s">
        <v>98</v>
      </c>
      <c r="L1366" s="22" t="s">
        <v>334</v>
      </c>
      <c r="M1366" s="105" t="s">
        <v>288</v>
      </c>
      <c r="N1366" s="308" t="str">
        <f>IF(OR(M1366="",M1367="",M1368="",M1369=""),"",IF(OR(M1366="大",M1367="大",M1368="大",M1369="大",M1366="不明",M1367="不明",M1368="不明",M1369="不明"),"大",IF(OR(M1366="中",M1367="中",M1368="中",M1369="中"),"中",IF(OR(M1366="小",M1367="小",M1368="小",M1369="小"),"小","無"))))</f>
        <v>無</v>
      </c>
    </row>
    <row r="1367" spans="1:14" ht="16.5" customHeight="1">
      <c r="A1367" s="94"/>
      <c r="B1367" s="95"/>
      <c r="C1367" s="291"/>
      <c r="D1367" s="266"/>
      <c r="E1367" s="316"/>
      <c r="F1367" s="251"/>
      <c r="G1367" s="266"/>
      <c r="H1367" s="266"/>
      <c r="I1367" s="266"/>
      <c r="J1367" s="377"/>
      <c r="K1367" s="21" t="s">
        <v>99</v>
      </c>
      <c r="L1367" s="21" t="s">
        <v>334</v>
      </c>
      <c r="M1367" s="105" t="s">
        <v>288</v>
      </c>
      <c r="N1367" s="309"/>
    </row>
    <row r="1368" spans="1:14" ht="16.5" customHeight="1">
      <c r="A1368" s="94"/>
      <c r="B1368" s="95"/>
      <c r="C1368" s="291"/>
      <c r="D1368" s="266"/>
      <c r="E1368" s="316"/>
      <c r="F1368" s="251"/>
      <c r="G1368" s="266"/>
      <c r="H1368" s="266"/>
      <c r="I1368" s="266"/>
      <c r="J1368" s="377"/>
      <c r="K1368" s="21" t="s">
        <v>100</v>
      </c>
      <c r="L1368" s="22" t="s">
        <v>334</v>
      </c>
      <c r="M1368" s="105" t="s">
        <v>288</v>
      </c>
      <c r="N1368" s="309"/>
    </row>
    <row r="1369" spans="1:14" ht="16.5" customHeight="1">
      <c r="A1369" s="94"/>
      <c r="B1369" s="95"/>
      <c r="C1369" s="291"/>
      <c r="D1369" s="266"/>
      <c r="E1369" s="316"/>
      <c r="F1369" s="251"/>
      <c r="G1369" s="266"/>
      <c r="H1369" s="266"/>
      <c r="I1369" s="266"/>
      <c r="J1369" s="378"/>
      <c r="K1369" s="21" t="s">
        <v>101</v>
      </c>
      <c r="L1369" s="21" t="s">
        <v>334</v>
      </c>
      <c r="M1369" s="105" t="s">
        <v>288</v>
      </c>
      <c r="N1369" s="310"/>
    </row>
    <row r="1370" spans="1:14">
      <c r="A1370" s="94"/>
      <c r="B1370" s="95"/>
      <c r="C1370" s="290"/>
      <c r="D1370" s="265"/>
      <c r="E1370" s="315"/>
      <c r="F1370" s="250"/>
      <c r="G1370" s="265"/>
      <c r="H1370" s="265"/>
      <c r="I1370" s="265"/>
      <c r="J1370" s="376"/>
      <c r="K1370" s="21" t="s">
        <v>98</v>
      </c>
      <c r="L1370" s="22"/>
      <c r="M1370" s="105"/>
      <c r="N1370" s="308" t="str">
        <f>IF(OR(M1370="",M1371="",M1372="",M1373=""),"",IF(OR(M1370="大",M1371="大",M1372="大",M1373="大",M1370="不明",M1371="不明",M1372="不明",M1373="不明"),"大",IF(OR(M1370="中",M1371="中",M1372="中",M1373="中"),"中",IF(OR(M1370="小",M1371="小",M1372="小",M1373="小"),"小","無"))))</f>
        <v/>
      </c>
    </row>
    <row r="1371" spans="1:14" ht="16.5" customHeight="1">
      <c r="A1371" s="94"/>
      <c r="B1371" s="95"/>
      <c r="C1371" s="291"/>
      <c r="D1371" s="266"/>
      <c r="E1371" s="316"/>
      <c r="F1371" s="251"/>
      <c r="G1371" s="266"/>
      <c r="H1371" s="266"/>
      <c r="I1371" s="266"/>
      <c r="J1371" s="377"/>
      <c r="K1371" s="21" t="s">
        <v>99</v>
      </c>
      <c r="L1371" s="21"/>
      <c r="M1371" s="105"/>
      <c r="N1371" s="309"/>
    </row>
    <row r="1372" spans="1:14" ht="16.5" customHeight="1">
      <c r="A1372" s="94"/>
      <c r="B1372" s="95"/>
      <c r="C1372" s="291"/>
      <c r="D1372" s="266"/>
      <c r="E1372" s="316"/>
      <c r="F1372" s="251"/>
      <c r="G1372" s="266"/>
      <c r="H1372" s="266"/>
      <c r="I1372" s="266"/>
      <c r="J1372" s="377"/>
      <c r="K1372" s="21" t="s">
        <v>100</v>
      </c>
      <c r="L1372" s="21"/>
      <c r="M1372" s="105"/>
      <c r="N1372" s="309"/>
    </row>
    <row r="1373" spans="1:14" ht="16.5" customHeight="1">
      <c r="A1373" s="94"/>
      <c r="B1373" s="95"/>
      <c r="C1373" s="291"/>
      <c r="D1373" s="266"/>
      <c r="E1373" s="316"/>
      <c r="F1373" s="251"/>
      <c r="G1373" s="266"/>
      <c r="H1373" s="266"/>
      <c r="I1373" s="266"/>
      <c r="J1373" s="378"/>
      <c r="K1373" s="21" t="s">
        <v>101</v>
      </c>
      <c r="L1373" s="21"/>
      <c r="M1373" s="105"/>
      <c r="N1373" s="310"/>
    </row>
    <row r="1374" spans="1:14">
      <c r="A1374" s="94"/>
      <c r="B1374" s="95"/>
      <c r="C1374" s="290"/>
      <c r="D1374" s="265"/>
      <c r="E1374" s="315"/>
      <c r="F1374" s="250"/>
      <c r="G1374" s="265"/>
      <c r="H1374" s="265"/>
      <c r="I1374" s="265"/>
      <c r="J1374" s="376"/>
      <c r="K1374" s="21" t="s">
        <v>98</v>
      </c>
      <c r="L1374" s="22"/>
      <c r="M1374" s="105"/>
      <c r="N1374" s="308" t="str">
        <f>IF(OR(M1374="",M1375="",M1376="",M1377=""),"",IF(OR(M1374="大",M1375="大",M1376="大",M1377="大",M1374="不明",M1375="不明",M1376="不明",M1377="不明"),"大",IF(OR(M1374="中",M1375="中",M1376="中",M1377="中"),"中",IF(OR(M1374="小",M1375="小",M1376="小",M1377="小"),"小","無"))))</f>
        <v/>
      </c>
    </row>
    <row r="1375" spans="1:14" ht="16.5" customHeight="1">
      <c r="A1375" s="94"/>
      <c r="B1375" s="95"/>
      <c r="C1375" s="291"/>
      <c r="D1375" s="266"/>
      <c r="E1375" s="316"/>
      <c r="F1375" s="251"/>
      <c r="G1375" s="266"/>
      <c r="H1375" s="266"/>
      <c r="I1375" s="266"/>
      <c r="J1375" s="377"/>
      <c r="K1375" s="21" t="s">
        <v>99</v>
      </c>
      <c r="L1375" s="21"/>
      <c r="M1375" s="105"/>
      <c r="N1375" s="309"/>
    </row>
    <row r="1376" spans="1:14" ht="16.5" customHeight="1">
      <c r="A1376" s="94"/>
      <c r="B1376" s="95"/>
      <c r="C1376" s="291"/>
      <c r="D1376" s="266"/>
      <c r="E1376" s="316"/>
      <c r="F1376" s="251"/>
      <c r="G1376" s="266"/>
      <c r="H1376" s="266"/>
      <c r="I1376" s="266"/>
      <c r="J1376" s="377"/>
      <c r="K1376" s="21" t="s">
        <v>100</v>
      </c>
      <c r="L1376" s="21"/>
      <c r="M1376" s="105"/>
      <c r="N1376" s="309"/>
    </row>
    <row r="1377" spans="1:14" ht="16.5" customHeight="1">
      <c r="A1377" s="94"/>
      <c r="B1377" s="95"/>
      <c r="C1377" s="291"/>
      <c r="D1377" s="266"/>
      <c r="E1377" s="316"/>
      <c r="F1377" s="251"/>
      <c r="G1377" s="266"/>
      <c r="H1377" s="266"/>
      <c r="I1377" s="266"/>
      <c r="J1377" s="378"/>
      <c r="K1377" s="21" t="s">
        <v>101</v>
      </c>
      <c r="L1377" s="21"/>
      <c r="M1377" s="105"/>
      <c r="N1377" s="310"/>
    </row>
    <row r="1378" spans="1:14">
      <c r="A1378" s="94"/>
      <c r="B1378" s="95"/>
      <c r="C1378" s="290"/>
      <c r="D1378" s="265"/>
      <c r="E1378" s="315"/>
      <c r="F1378" s="250"/>
      <c r="G1378" s="265"/>
      <c r="H1378" s="265"/>
      <c r="I1378" s="265"/>
      <c r="J1378" s="376"/>
      <c r="K1378" s="21" t="s">
        <v>98</v>
      </c>
      <c r="L1378" s="22"/>
      <c r="M1378" s="105"/>
      <c r="N1378" s="308" t="str">
        <f>IF(OR(M1378="",M1379="",M1380="",M1381=""),"",IF(OR(M1378="大",M1379="大",M1380="大",M1381="大",M1378="不明",M1379="不明",M1380="不明",M1381="不明"),"大",IF(OR(M1378="中",M1379="中",M1380="中",M1381="中"),"中",IF(OR(M1378="小",M1379="小",M1380="小",M1381="小"),"小","無"))))</f>
        <v/>
      </c>
    </row>
    <row r="1379" spans="1:14" ht="16.5" customHeight="1">
      <c r="A1379" s="94"/>
      <c r="B1379" s="95"/>
      <c r="C1379" s="291"/>
      <c r="D1379" s="266"/>
      <c r="E1379" s="316"/>
      <c r="F1379" s="251"/>
      <c r="G1379" s="266"/>
      <c r="H1379" s="266"/>
      <c r="I1379" s="266"/>
      <c r="J1379" s="377"/>
      <c r="K1379" s="21" t="s">
        <v>99</v>
      </c>
      <c r="L1379" s="21"/>
      <c r="M1379" s="105"/>
      <c r="N1379" s="309"/>
    </row>
    <row r="1380" spans="1:14" ht="16.5" customHeight="1">
      <c r="A1380" s="94"/>
      <c r="B1380" s="95"/>
      <c r="C1380" s="291"/>
      <c r="D1380" s="266"/>
      <c r="E1380" s="316"/>
      <c r="F1380" s="251"/>
      <c r="G1380" s="266"/>
      <c r="H1380" s="266"/>
      <c r="I1380" s="266"/>
      <c r="J1380" s="377"/>
      <c r="K1380" s="21" t="s">
        <v>100</v>
      </c>
      <c r="L1380" s="21"/>
      <c r="M1380" s="105"/>
      <c r="N1380" s="309"/>
    </row>
    <row r="1381" spans="1:14" ht="16.5" customHeight="1">
      <c r="A1381" s="94"/>
      <c r="B1381" s="95"/>
      <c r="C1381" s="291"/>
      <c r="D1381" s="266"/>
      <c r="E1381" s="316"/>
      <c r="F1381" s="251"/>
      <c r="G1381" s="266"/>
      <c r="H1381" s="266"/>
      <c r="I1381" s="266"/>
      <c r="J1381" s="378"/>
      <c r="K1381" s="21" t="s">
        <v>101</v>
      </c>
      <c r="L1381" s="21"/>
      <c r="M1381" s="105"/>
      <c r="N1381" s="310"/>
    </row>
    <row r="1382" spans="1:14">
      <c r="A1382" s="94"/>
      <c r="B1382" s="95"/>
      <c r="C1382" s="290"/>
      <c r="D1382" s="265"/>
      <c r="E1382" s="315"/>
      <c r="F1382" s="250"/>
      <c r="G1382" s="265"/>
      <c r="H1382" s="265"/>
      <c r="I1382" s="265"/>
      <c r="J1382" s="376"/>
      <c r="K1382" s="21" t="s">
        <v>98</v>
      </c>
      <c r="L1382" s="22"/>
      <c r="M1382" s="105"/>
      <c r="N1382" s="308" t="str">
        <f>IF(OR(M1382="",M1383="",M1384="",M1385=""),"",IF(OR(M1382="大",M1383="大",M1384="大",M1385="大",M1382="不明",M1383="不明",M1384="不明",M1385="不明"),"大",IF(OR(M1382="中",M1383="中",M1384="中",M1385="中"),"中",IF(OR(M1382="小",M1383="小",M1384="小",M1385="小"),"小","無"))))</f>
        <v/>
      </c>
    </row>
    <row r="1383" spans="1:14" ht="16.5" customHeight="1">
      <c r="A1383" s="94"/>
      <c r="B1383" s="95"/>
      <c r="C1383" s="291"/>
      <c r="D1383" s="266"/>
      <c r="E1383" s="316"/>
      <c r="F1383" s="251"/>
      <c r="G1383" s="266"/>
      <c r="H1383" s="266"/>
      <c r="I1383" s="266"/>
      <c r="J1383" s="377"/>
      <c r="K1383" s="21" t="s">
        <v>99</v>
      </c>
      <c r="L1383" s="21"/>
      <c r="M1383" s="105"/>
      <c r="N1383" s="309"/>
    </row>
    <row r="1384" spans="1:14" ht="16.5" customHeight="1">
      <c r="A1384" s="94"/>
      <c r="B1384" s="95"/>
      <c r="C1384" s="291"/>
      <c r="D1384" s="266"/>
      <c r="E1384" s="316"/>
      <c r="F1384" s="251"/>
      <c r="G1384" s="266"/>
      <c r="H1384" s="266"/>
      <c r="I1384" s="266"/>
      <c r="J1384" s="377"/>
      <c r="K1384" s="21" t="s">
        <v>100</v>
      </c>
      <c r="L1384" s="21"/>
      <c r="M1384" s="105"/>
      <c r="N1384" s="309"/>
    </row>
    <row r="1385" spans="1:14" ht="16.5" customHeight="1">
      <c r="A1385" s="94"/>
      <c r="B1385" s="95"/>
      <c r="C1385" s="292"/>
      <c r="D1385" s="267"/>
      <c r="E1385" s="317"/>
      <c r="F1385" s="252"/>
      <c r="G1385" s="267"/>
      <c r="H1385" s="267"/>
      <c r="I1385" s="267"/>
      <c r="J1385" s="378"/>
      <c r="K1385" s="21" t="s">
        <v>101</v>
      </c>
      <c r="L1385" s="21"/>
      <c r="M1385" s="105"/>
      <c r="N1385" s="310"/>
    </row>
    <row r="1387" spans="1:14">
      <c r="L1387" s="11"/>
      <c r="M1387" s="117" t="s">
        <v>102</v>
      </c>
      <c r="N1387" s="114" t="str">
        <f>IF(OR(N1358="大",N1362="大",N1366="大",N1370="大",N1374="大",N1378="大",N1382="大"),"大",IF(OR(N1358="中",N1362="中",N1366="中",N1370="中",N1374="中",N1378="中",N1382="中"),"中",IF(OR(N1358="小",N1362="小",N1366="小",N1370="小",N1374="小",N1378="小",N1382="小"),"小","無")))</f>
        <v>無</v>
      </c>
    </row>
  </sheetData>
  <mergeCells count="2705">
    <mergeCell ref="C1378:C1381"/>
    <mergeCell ref="D1378:D1381"/>
    <mergeCell ref="E1378:E1381"/>
    <mergeCell ref="F1378:F1381"/>
    <mergeCell ref="G1378:G1381"/>
    <mergeCell ref="H1378:H1381"/>
    <mergeCell ref="I1378:I1381"/>
    <mergeCell ref="J1378:J1381"/>
    <mergeCell ref="N1378:N1381"/>
    <mergeCell ref="C1382:C1385"/>
    <mergeCell ref="D1382:D1385"/>
    <mergeCell ref="E1382:E1385"/>
    <mergeCell ref="F1382:F1385"/>
    <mergeCell ref="G1382:G1385"/>
    <mergeCell ref="H1382:H1385"/>
    <mergeCell ref="I1382:I1385"/>
    <mergeCell ref="J1382:J1385"/>
    <mergeCell ref="N1382:N1385"/>
    <mergeCell ref="C1370:C1373"/>
    <mergeCell ref="D1370:D1373"/>
    <mergeCell ref="E1370:E1373"/>
    <mergeCell ref="F1370:F1373"/>
    <mergeCell ref="G1370:G1373"/>
    <mergeCell ref="H1370:H1373"/>
    <mergeCell ref="I1370:I1373"/>
    <mergeCell ref="J1370:J1373"/>
    <mergeCell ref="N1370:N1373"/>
    <mergeCell ref="C1374:C1377"/>
    <mergeCell ref="D1374:D1377"/>
    <mergeCell ref="E1374:E1377"/>
    <mergeCell ref="F1374:F1377"/>
    <mergeCell ref="G1374:G1377"/>
    <mergeCell ref="H1374:H1377"/>
    <mergeCell ref="I1374:I1377"/>
    <mergeCell ref="J1374:J1377"/>
    <mergeCell ref="N1374:N1377"/>
    <mergeCell ref="C1362:C1365"/>
    <mergeCell ref="D1362:D1365"/>
    <mergeCell ref="E1362:E1365"/>
    <mergeCell ref="F1362:F1365"/>
    <mergeCell ref="G1362:G1365"/>
    <mergeCell ref="H1362:H1365"/>
    <mergeCell ref="I1362:I1365"/>
    <mergeCell ref="J1362:J1365"/>
    <mergeCell ref="N1362:N1365"/>
    <mergeCell ref="C1366:C1369"/>
    <mergeCell ref="D1366:D1369"/>
    <mergeCell ref="E1366:E1369"/>
    <mergeCell ref="F1366:F1369"/>
    <mergeCell ref="G1366:G1369"/>
    <mergeCell ref="H1366:H1369"/>
    <mergeCell ref="I1366:I1369"/>
    <mergeCell ref="J1366:J1369"/>
    <mergeCell ref="N1366:N1369"/>
    <mergeCell ref="C1349:C1352"/>
    <mergeCell ref="D1349:D1352"/>
    <mergeCell ref="E1349:E1352"/>
    <mergeCell ref="F1349:F1352"/>
    <mergeCell ref="G1349:G1352"/>
    <mergeCell ref="H1349:H1352"/>
    <mergeCell ref="I1349:I1352"/>
    <mergeCell ref="J1349:J1352"/>
    <mergeCell ref="N1349:N1352"/>
    <mergeCell ref="K1357:L1357"/>
    <mergeCell ref="C1358:C1361"/>
    <mergeCell ref="D1358:D1361"/>
    <mergeCell ref="E1358:E1361"/>
    <mergeCell ref="F1358:F1361"/>
    <mergeCell ref="G1358:G1361"/>
    <mergeCell ref="H1358:H1361"/>
    <mergeCell ref="I1358:I1361"/>
    <mergeCell ref="J1358:J1361"/>
    <mergeCell ref="N1358:N1361"/>
    <mergeCell ref="C1341:C1344"/>
    <mergeCell ref="D1341:D1344"/>
    <mergeCell ref="E1341:E1344"/>
    <mergeCell ref="F1341:F1344"/>
    <mergeCell ref="G1341:G1344"/>
    <mergeCell ref="H1341:H1344"/>
    <mergeCell ref="I1341:I1344"/>
    <mergeCell ref="J1341:J1344"/>
    <mergeCell ref="N1341:N1344"/>
    <mergeCell ref="C1345:C1348"/>
    <mergeCell ref="D1345:D1348"/>
    <mergeCell ref="E1345:E1348"/>
    <mergeCell ref="F1345:F1348"/>
    <mergeCell ref="G1345:G1348"/>
    <mergeCell ref="H1345:H1348"/>
    <mergeCell ref="I1345:I1348"/>
    <mergeCell ref="J1345:J1348"/>
    <mergeCell ref="N1345:N1348"/>
    <mergeCell ref="C1333:C1336"/>
    <mergeCell ref="D1333:D1336"/>
    <mergeCell ref="E1333:E1336"/>
    <mergeCell ref="F1333:F1336"/>
    <mergeCell ref="G1333:G1336"/>
    <mergeCell ref="H1333:H1336"/>
    <mergeCell ref="I1333:I1336"/>
    <mergeCell ref="J1333:J1336"/>
    <mergeCell ref="N1333:N1336"/>
    <mergeCell ref="C1337:C1340"/>
    <mergeCell ref="D1337:D1340"/>
    <mergeCell ref="E1337:E1340"/>
    <mergeCell ref="F1337:F1340"/>
    <mergeCell ref="G1337:G1340"/>
    <mergeCell ref="H1337:H1340"/>
    <mergeCell ref="I1337:I1340"/>
    <mergeCell ref="J1337:J1340"/>
    <mergeCell ref="N1337:N1340"/>
    <mergeCell ref="K1324:L1324"/>
    <mergeCell ref="C1325:C1328"/>
    <mergeCell ref="D1325:D1328"/>
    <mergeCell ref="E1325:E1328"/>
    <mergeCell ref="F1325:F1328"/>
    <mergeCell ref="G1325:G1328"/>
    <mergeCell ref="H1325:H1328"/>
    <mergeCell ref="I1325:I1328"/>
    <mergeCell ref="J1325:J1328"/>
    <mergeCell ref="N1325:N1328"/>
    <mergeCell ref="C1329:C1332"/>
    <mergeCell ref="D1329:D1332"/>
    <mergeCell ref="E1329:E1332"/>
    <mergeCell ref="F1329:F1332"/>
    <mergeCell ref="G1329:G1332"/>
    <mergeCell ref="H1329:H1332"/>
    <mergeCell ref="I1329:I1332"/>
    <mergeCell ref="J1329:J1332"/>
    <mergeCell ref="N1329:N1332"/>
    <mergeCell ref="C1312:C1315"/>
    <mergeCell ref="D1312:D1315"/>
    <mergeCell ref="E1312:E1315"/>
    <mergeCell ref="F1312:F1315"/>
    <mergeCell ref="G1312:G1315"/>
    <mergeCell ref="H1312:H1315"/>
    <mergeCell ref="I1312:I1315"/>
    <mergeCell ref="J1312:J1315"/>
    <mergeCell ref="N1312:N1315"/>
    <mergeCell ref="C1316:C1319"/>
    <mergeCell ref="D1316:D1319"/>
    <mergeCell ref="E1316:E1319"/>
    <mergeCell ref="F1316:F1319"/>
    <mergeCell ref="G1316:G1319"/>
    <mergeCell ref="H1316:H1319"/>
    <mergeCell ref="I1316:I1319"/>
    <mergeCell ref="J1316:J1319"/>
    <mergeCell ref="N1316:N1319"/>
    <mergeCell ref="C1304:C1307"/>
    <mergeCell ref="D1304:D1307"/>
    <mergeCell ref="E1304:E1307"/>
    <mergeCell ref="F1304:F1307"/>
    <mergeCell ref="G1304:G1307"/>
    <mergeCell ref="H1304:H1307"/>
    <mergeCell ref="I1304:I1307"/>
    <mergeCell ref="J1304:J1307"/>
    <mergeCell ref="N1304:N1307"/>
    <mergeCell ref="C1308:C1311"/>
    <mergeCell ref="D1308:D1311"/>
    <mergeCell ref="E1308:E1311"/>
    <mergeCell ref="F1308:F1311"/>
    <mergeCell ref="G1308:G1311"/>
    <mergeCell ref="H1308:H1311"/>
    <mergeCell ref="I1308:I1311"/>
    <mergeCell ref="J1308:J1311"/>
    <mergeCell ref="N1308:N1311"/>
    <mergeCell ref="C1296:C1299"/>
    <mergeCell ref="D1296:D1299"/>
    <mergeCell ref="E1296:E1299"/>
    <mergeCell ref="F1296:F1299"/>
    <mergeCell ref="G1296:G1299"/>
    <mergeCell ref="H1296:H1299"/>
    <mergeCell ref="I1296:I1299"/>
    <mergeCell ref="J1296:J1299"/>
    <mergeCell ref="N1296:N1299"/>
    <mergeCell ref="C1300:C1303"/>
    <mergeCell ref="D1300:D1303"/>
    <mergeCell ref="E1300:E1303"/>
    <mergeCell ref="F1300:F1303"/>
    <mergeCell ref="G1300:G1303"/>
    <mergeCell ref="H1300:H1303"/>
    <mergeCell ref="I1300:I1303"/>
    <mergeCell ref="J1300:J1303"/>
    <mergeCell ref="N1300:N1303"/>
    <mergeCell ref="C1283:C1286"/>
    <mergeCell ref="D1283:D1286"/>
    <mergeCell ref="E1283:E1286"/>
    <mergeCell ref="F1283:F1286"/>
    <mergeCell ref="G1283:G1286"/>
    <mergeCell ref="H1283:H1286"/>
    <mergeCell ref="I1283:I1286"/>
    <mergeCell ref="J1283:J1286"/>
    <mergeCell ref="N1283:N1286"/>
    <mergeCell ref="K1291:L1291"/>
    <mergeCell ref="C1292:C1295"/>
    <mergeCell ref="D1292:D1295"/>
    <mergeCell ref="E1292:E1295"/>
    <mergeCell ref="F1292:F1295"/>
    <mergeCell ref="G1292:G1295"/>
    <mergeCell ref="H1292:H1295"/>
    <mergeCell ref="I1292:I1295"/>
    <mergeCell ref="J1292:J1295"/>
    <mergeCell ref="N1292:N1295"/>
    <mergeCell ref="C1275:C1278"/>
    <mergeCell ref="D1275:D1278"/>
    <mergeCell ref="E1275:E1278"/>
    <mergeCell ref="F1275:F1278"/>
    <mergeCell ref="G1275:G1278"/>
    <mergeCell ref="H1275:H1278"/>
    <mergeCell ref="I1275:I1278"/>
    <mergeCell ref="J1275:J1278"/>
    <mergeCell ref="N1275:N1278"/>
    <mergeCell ref="C1279:C1282"/>
    <mergeCell ref="D1279:D1282"/>
    <mergeCell ref="E1279:E1282"/>
    <mergeCell ref="F1279:F1282"/>
    <mergeCell ref="G1279:G1282"/>
    <mergeCell ref="H1279:H1282"/>
    <mergeCell ref="I1279:I1282"/>
    <mergeCell ref="J1279:J1282"/>
    <mergeCell ref="N1279:N1282"/>
    <mergeCell ref="C1267:C1270"/>
    <mergeCell ref="D1267:D1270"/>
    <mergeCell ref="E1267:E1270"/>
    <mergeCell ref="F1267:F1270"/>
    <mergeCell ref="G1267:G1270"/>
    <mergeCell ref="H1267:H1270"/>
    <mergeCell ref="I1267:I1270"/>
    <mergeCell ref="J1267:J1270"/>
    <mergeCell ref="N1267:N1270"/>
    <mergeCell ref="C1271:C1274"/>
    <mergeCell ref="D1271:D1274"/>
    <mergeCell ref="E1271:E1274"/>
    <mergeCell ref="F1271:F1274"/>
    <mergeCell ref="G1271:G1274"/>
    <mergeCell ref="H1271:H1274"/>
    <mergeCell ref="I1271:I1274"/>
    <mergeCell ref="J1271:J1274"/>
    <mergeCell ref="N1271:N1274"/>
    <mergeCell ref="K1258:L1258"/>
    <mergeCell ref="C1259:C1262"/>
    <mergeCell ref="D1259:D1262"/>
    <mergeCell ref="E1259:E1262"/>
    <mergeCell ref="F1259:F1262"/>
    <mergeCell ref="G1259:G1262"/>
    <mergeCell ref="H1259:H1262"/>
    <mergeCell ref="I1259:I1262"/>
    <mergeCell ref="J1259:J1262"/>
    <mergeCell ref="N1259:N1262"/>
    <mergeCell ref="C1263:C1266"/>
    <mergeCell ref="D1263:D1266"/>
    <mergeCell ref="E1263:E1266"/>
    <mergeCell ref="F1263:F1266"/>
    <mergeCell ref="G1263:G1266"/>
    <mergeCell ref="H1263:H1266"/>
    <mergeCell ref="I1263:I1266"/>
    <mergeCell ref="J1263:J1266"/>
    <mergeCell ref="N1263:N1266"/>
    <mergeCell ref="C1246:C1249"/>
    <mergeCell ref="D1246:D1249"/>
    <mergeCell ref="E1246:E1249"/>
    <mergeCell ref="F1246:F1249"/>
    <mergeCell ref="G1246:G1249"/>
    <mergeCell ref="H1246:H1249"/>
    <mergeCell ref="I1246:I1249"/>
    <mergeCell ref="J1246:J1249"/>
    <mergeCell ref="N1246:N1249"/>
    <mergeCell ref="C1250:C1253"/>
    <mergeCell ref="D1250:D1253"/>
    <mergeCell ref="E1250:E1253"/>
    <mergeCell ref="F1250:F1253"/>
    <mergeCell ref="G1250:G1253"/>
    <mergeCell ref="H1250:H1253"/>
    <mergeCell ref="I1250:I1253"/>
    <mergeCell ref="J1250:J1253"/>
    <mergeCell ref="N1250:N1253"/>
    <mergeCell ref="C1238:C1241"/>
    <mergeCell ref="D1238:D1241"/>
    <mergeCell ref="E1238:E1241"/>
    <mergeCell ref="F1238:F1241"/>
    <mergeCell ref="G1238:G1241"/>
    <mergeCell ref="H1238:H1241"/>
    <mergeCell ref="I1238:I1241"/>
    <mergeCell ref="J1238:J1241"/>
    <mergeCell ref="N1238:N1241"/>
    <mergeCell ref="C1242:C1245"/>
    <mergeCell ref="D1242:D1245"/>
    <mergeCell ref="E1242:E1245"/>
    <mergeCell ref="F1242:F1245"/>
    <mergeCell ref="G1242:G1245"/>
    <mergeCell ref="H1242:H1245"/>
    <mergeCell ref="I1242:I1245"/>
    <mergeCell ref="J1242:J1245"/>
    <mergeCell ref="N1242:N1245"/>
    <mergeCell ref="C1230:C1233"/>
    <mergeCell ref="D1230:D1233"/>
    <mergeCell ref="E1230:E1233"/>
    <mergeCell ref="F1230:F1233"/>
    <mergeCell ref="G1230:G1233"/>
    <mergeCell ref="H1230:H1233"/>
    <mergeCell ref="I1230:I1233"/>
    <mergeCell ref="J1230:J1233"/>
    <mergeCell ref="N1230:N1233"/>
    <mergeCell ref="C1234:C1237"/>
    <mergeCell ref="D1234:D1237"/>
    <mergeCell ref="E1234:E1237"/>
    <mergeCell ref="F1234:F1237"/>
    <mergeCell ref="G1234:G1237"/>
    <mergeCell ref="H1234:H1237"/>
    <mergeCell ref="I1234:I1237"/>
    <mergeCell ref="J1234:J1237"/>
    <mergeCell ref="N1234:N1237"/>
    <mergeCell ref="C1217:C1220"/>
    <mergeCell ref="D1217:D1220"/>
    <mergeCell ref="E1217:E1220"/>
    <mergeCell ref="F1217:F1220"/>
    <mergeCell ref="G1217:G1220"/>
    <mergeCell ref="H1217:H1220"/>
    <mergeCell ref="I1217:I1220"/>
    <mergeCell ref="J1217:J1220"/>
    <mergeCell ref="N1217:N1220"/>
    <mergeCell ref="K1225:L1225"/>
    <mergeCell ref="C1226:C1229"/>
    <mergeCell ref="D1226:D1229"/>
    <mergeCell ref="E1226:E1229"/>
    <mergeCell ref="F1226:F1229"/>
    <mergeCell ref="G1226:G1229"/>
    <mergeCell ref="H1226:H1229"/>
    <mergeCell ref="I1226:I1229"/>
    <mergeCell ref="J1226:J1229"/>
    <mergeCell ref="N1226:N1229"/>
    <mergeCell ref="C1209:C1212"/>
    <mergeCell ref="D1209:D1212"/>
    <mergeCell ref="E1209:E1212"/>
    <mergeCell ref="F1209:F1212"/>
    <mergeCell ref="G1209:G1212"/>
    <mergeCell ref="H1209:H1212"/>
    <mergeCell ref="I1209:I1212"/>
    <mergeCell ref="J1209:J1212"/>
    <mergeCell ref="N1209:N1212"/>
    <mergeCell ref="C1213:C1216"/>
    <mergeCell ref="D1213:D1216"/>
    <mergeCell ref="E1213:E1216"/>
    <mergeCell ref="F1213:F1216"/>
    <mergeCell ref="G1213:G1216"/>
    <mergeCell ref="H1213:H1216"/>
    <mergeCell ref="I1213:I1216"/>
    <mergeCell ref="J1213:J1216"/>
    <mergeCell ref="N1213:N1216"/>
    <mergeCell ref="C1201:C1204"/>
    <mergeCell ref="D1201:D1204"/>
    <mergeCell ref="E1201:E1204"/>
    <mergeCell ref="F1201:F1204"/>
    <mergeCell ref="G1201:G1204"/>
    <mergeCell ref="H1201:H1204"/>
    <mergeCell ref="I1201:I1204"/>
    <mergeCell ref="J1201:J1204"/>
    <mergeCell ref="N1201:N1204"/>
    <mergeCell ref="C1205:C1208"/>
    <mergeCell ref="D1205:D1208"/>
    <mergeCell ref="E1205:E1208"/>
    <mergeCell ref="F1205:F1208"/>
    <mergeCell ref="G1205:G1208"/>
    <mergeCell ref="H1205:H1208"/>
    <mergeCell ref="I1205:I1208"/>
    <mergeCell ref="J1205:J1208"/>
    <mergeCell ref="N1205:N1208"/>
    <mergeCell ref="K1192:L1192"/>
    <mergeCell ref="C1193:C1196"/>
    <mergeCell ref="D1193:D1196"/>
    <mergeCell ref="E1193:E1196"/>
    <mergeCell ref="F1193:F1196"/>
    <mergeCell ref="G1193:G1196"/>
    <mergeCell ref="H1193:H1196"/>
    <mergeCell ref="I1193:I1196"/>
    <mergeCell ref="J1193:J1196"/>
    <mergeCell ref="N1193:N1196"/>
    <mergeCell ref="C1197:C1200"/>
    <mergeCell ref="D1197:D1200"/>
    <mergeCell ref="E1197:E1200"/>
    <mergeCell ref="F1197:F1200"/>
    <mergeCell ref="G1197:G1200"/>
    <mergeCell ref="H1197:H1200"/>
    <mergeCell ref="I1197:I1200"/>
    <mergeCell ref="J1197:J1200"/>
    <mergeCell ref="N1197:N1200"/>
    <mergeCell ref="C1180:C1183"/>
    <mergeCell ref="D1180:D1183"/>
    <mergeCell ref="E1180:E1183"/>
    <mergeCell ref="F1180:F1183"/>
    <mergeCell ref="G1180:G1183"/>
    <mergeCell ref="H1180:H1183"/>
    <mergeCell ref="I1180:I1183"/>
    <mergeCell ref="J1180:J1183"/>
    <mergeCell ref="N1180:N1183"/>
    <mergeCell ref="C1184:C1187"/>
    <mergeCell ref="D1184:D1187"/>
    <mergeCell ref="E1184:E1187"/>
    <mergeCell ref="F1184:F1187"/>
    <mergeCell ref="G1184:G1187"/>
    <mergeCell ref="H1184:H1187"/>
    <mergeCell ref="I1184:I1187"/>
    <mergeCell ref="J1184:J1187"/>
    <mergeCell ref="N1184:N1187"/>
    <mergeCell ref="C1172:C1175"/>
    <mergeCell ref="D1172:D1175"/>
    <mergeCell ref="E1172:E1175"/>
    <mergeCell ref="F1172:F1175"/>
    <mergeCell ref="G1172:G1175"/>
    <mergeCell ref="H1172:H1175"/>
    <mergeCell ref="I1172:I1175"/>
    <mergeCell ref="J1172:J1175"/>
    <mergeCell ref="N1172:N1175"/>
    <mergeCell ref="C1176:C1179"/>
    <mergeCell ref="D1176:D1179"/>
    <mergeCell ref="E1176:E1179"/>
    <mergeCell ref="F1176:F1179"/>
    <mergeCell ref="G1176:G1179"/>
    <mergeCell ref="H1176:H1179"/>
    <mergeCell ref="I1176:I1179"/>
    <mergeCell ref="J1176:J1179"/>
    <mergeCell ref="N1176:N1179"/>
    <mergeCell ref="C1164:C1167"/>
    <mergeCell ref="D1164:D1167"/>
    <mergeCell ref="E1164:E1167"/>
    <mergeCell ref="F1164:F1167"/>
    <mergeCell ref="G1164:G1167"/>
    <mergeCell ref="H1164:H1167"/>
    <mergeCell ref="I1164:I1167"/>
    <mergeCell ref="J1164:J1167"/>
    <mergeCell ref="N1164:N1167"/>
    <mergeCell ref="C1168:C1171"/>
    <mergeCell ref="D1168:D1171"/>
    <mergeCell ref="E1168:E1171"/>
    <mergeCell ref="F1168:F1171"/>
    <mergeCell ref="G1168:G1171"/>
    <mergeCell ref="H1168:H1171"/>
    <mergeCell ref="I1168:I1171"/>
    <mergeCell ref="J1168:J1171"/>
    <mergeCell ref="N1168:N1171"/>
    <mergeCell ref="K1155:L1155"/>
    <mergeCell ref="C1156:C1159"/>
    <mergeCell ref="D1156:D1159"/>
    <mergeCell ref="E1156:E1159"/>
    <mergeCell ref="F1156:F1159"/>
    <mergeCell ref="G1156:G1159"/>
    <mergeCell ref="H1156:H1159"/>
    <mergeCell ref="I1156:I1159"/>
    <mergeCell ref="J1156:J1159"/>
    <mergeCell ref="N1156:N1159"/>
    <mergeCell ref="C1160:C1163"/>
    <mergeCell ref="D1160:D1163"/>
    <mergeCell ref="E1160:E1163"/>
    <mergeCell ref="F1160:F1163"/>
    <mergeCell ref="G1160:G1163"/>
    <mergeCell ref="H1160:H1163"/>
    <mergeCell ref="I1160:I1163"/>
    <mergeCell ref="J1160:J1163"/>
    <mergeCell ref="N1160:N1163"/>
    <mergeCell ref="C1146:C1149"/>
    <mergeCell ref="D1146:D1149"/>
    <mergeCell ref="E1146:E1149"/>
    <mergeCell ref="F1146:F1149"/>
    <mergeCell ref="G1146:G1149"/>
    <mergeCell ref="H1146:H1149"/>
    <mergeCell ref="I1146:I1149"/>
    <mergeCell ref="J1146:J1149"/>
    <mergeCell ref="N1146:N1149"/>
    <mergeCell ref="C1150:C1153"/>
    <mergeCell ref="D1150:D1153"/>
    <mergeCell ref="E1150:E1153"/>
    <mergeCell ref="F1150:F1153"/>
    <mergeCell ref="G1150:G1153"/>
    <mergeCell ref="H1150:H1153"/>
    <mergeCell ref="I1150:I1153"/>
    <mergeCell ref="J1150:J1153"/>
    <mergeCell ref="N1150:N1153"/>
    <mergeCell ref="C1138:C1141"/>
    <mergeCell ref="D1138:D1141"/>
    <mergeCell ref="E1138:E1141"/>
    <mergeCell ref="F1138:F1141"/>
    <mergeCell ref="G1138:G1141"/>
    <mergeCell ref="H1138:H1141"/>
    <mergeCell ref="I1138:I1141"/>
    <mergeCell ref="J1138:J1141"/>
    <mergeCell ref="N1138:N1141"/>
    <mergeCell ref="C1142:C1145"/>
    <mergeCell ref="D1142:D1145"/>
    <mergeCell ref="E1142:E1145"/>
    <mergeCell ref="F1142:F1145"/>
    <mergeCell ref="G1142:G1145"/>
    <mergeCell ref="H1142:H1145"/>
    <mergeCell ref="I1142:I1145"/>
    <mergeCell ref="J1142:J1145"/>
    <mergeCell ref="N1142:N1145"/>
    <mergeCell ref="C1130:C1133"/>
    <mergeCell ref="D1130:D1133"/>
    <mergeCell ref="E1130:E1133"/>
    <mergeCell ref="F1130:F1133"/>
    <mergeCell ref="G1130:G1133"/>
    <mergeCell ref="H1130:H1133"/>
    <mergeCell ref="I1130:I1133"/>
    <mergeCell ref="J1130:J1133"/>
    <mergeCell ref="N1130:N1133"/>
    <mergeCell ref="C1134:C1137"/>
    <mergeCell ref="D1134:D1137"/>
    <mergeCell ref="E1134:E1137"/>
    <mergeCell ref="F1134:F1137"/>
    <mergeCell ref="G1134:G1137"/>
    <mergeCell ref="H1134:H1137"/>
    <mergeCell ref="I1134:I1137"/>
    <mergeCell ref="J1134:J1137"/>
    <mergeCell ref="N1134:N1137"/>
    <mergeCell ref="C1122:C1125"/>
    <mergeCell ref="D1122:D1125"/>
    <mergeCell ref="E1122:E1125"/>
    <mergeCell ref="F1122:F1125"/>
    <mergeCell ref="G1122:G1125"/>
    <mergeCell ref="H1122:H1125"/>
    <mergeCell ref="I1122:I1125"/>
    <mergeCell ref="J1122:J1125"/>
    <mergeCell ref="N1122:N1125"/>
    <mergeCell ref="C1126:C1129"/>
    <mergeCell ref="D1126:D1129"/>
    <mergeCell ref="E1126:E1129"/>
    <mergeCell ref="F1126:F1129"/>
    <mergeCell ref="G1126:G1129"/>
    <mergeCell ref="H1126:H1129"/>
    <mergeCell ref="I1126:I1129"/>
    <mergeCell ref="J1126:J1129"/>
    <mergeCell ref="N1126:N1129"/>
    <mergeCell ref="C1109:C1112"/>
    <mergeCell ref="D1109:D1112"/>
    <mergeCell ref="E1109:E1112"/>
    <mergeCell ref="F1109:F1112"/>
    <mergeCell ref="G1109:G1112"/>
    <mergeCell ref="H1109:H1112"/>
    <mergeCell ref="I1109:I1112"/>
    <mergeCell ref="J1109:J1112"/>
    <mergeCell ref="N1109:N1112"/>
    <mergeCell ref="K1117:L1117"/>
    <mergeCell ref="C1118:C1121"/>
    <mergeCell ref="D1118:D1121"/>
    <mergeCell ref="E1118:E1121"/>
    <mergeCell ref="F1118:F1121"/>
    <mergeCell ref="G1118:G1121"/>
    <mergeCell ref="H1118:H1121"/>
    <mergeCell ref="I1118:I1121"/>
    <mergeCell ref="J1118:J1121"/>
    <mergeCell ref="N1118:N1121"/>
    <mergeCell ref="C1101:C1104"/>
    <mergeCell ref="D1101:D1104"/>
    <mergeCell ref="E1101:E1104"/>
    <mergeCell ref="F1101:F1104"/>
    <mergeCell ref="G1101:G1104"/>
    <mergeCell ref="H1101:H1104"/>
    <mergeCell ref="I1101:I1104"/>
    <mergeCell ref="J1101:J1104"/>
    <mergeCell ref="N1101:N1104"/>
    <mergeCell ref="C1105:C1108"/>
    <mergeCell ref="D1105:D1108"/>
    <mergeCell ref="E1105:E1108"/>
    <mergeCell ref="F1105:F1108"/>
    <mergeCell ref="G1105:G1108"/>
    <mergeCell ref="H1105:H1108"/>
    <mergeCell ref="I1105:I1108"/>
    <mergeCell ref="J1105:J1108"/>
    <mergeCell ref="N1105:N1108"/>
    <mergeCell ref="C1093:C1096"/>
    <mergeCell ref="D1093:D1096"/>
    <mergeCell ref="E1093:E1096"/>
    <mergeCell ref="F1093:F1096"/>
    <mergeCell ref="G1093:G1096"/>
    <mergeCell ref="H1093:H1096"/>
    <mergeCell ref="I1093:I1096"/>
    <mergeCell ref="J1093:J1096"/>
    <mergeCell ref="N1093:N1096"/>
    <mergeCell ref="C1097:C1100"/>
    <mergeCell ref="D1097:D1100"/>
    <mergeCell ref="E1097:E1100"/>
    <mergeCell ref="F1097:F1100"/>
    <mergeCell ref="G1097:G1100"/>
    <mergeCell ref="H1097:H1100"/>
    <mergeCell ref="I1097:I1100"/>
    <mergeCell ref="J1097:J1100"/>
    <mergeCell ref="N1097:N1100"/>
    <mergeCell ref="K1084:L1084"/>
    <mergeCell ref="C1085:C1088"/>
    <mergeCell ref="D1085:D1088"/>
    <mergeCell ref="E1085:E1088"/>
    <mergeCell ref="F1085:F1088"/>
    <mergeCell ref="G1085:G1088"/>
    <mergeCell ref="H1085:H1088"/>
    <mergeCell ref="I1085:I1088"/>
    <mergeCell ref="J1085:J1088"/>
    <mergeCell ref="N1085:N1088"/>
    <mergeCell ref="C1089:C1092"/>
    <mergeCell ref="D1089:D1092"/>
    <mergeCell ref="E1089:E1092"/>
    <mergeCell ref="F1089:F1092"/>
    <mergeCell ref="G1089:G1092"/>
    <mergeCell ref="H1089:H1092"/>
    <mergeCell ref="I1089:I1092"/>
    <mergeCell ref="J1089:J1092"/>
    <mergeCell ref="N1089:N1092"/>
    <mergeCell ref="C1075:C1078"/>
    <mergeCell ref="D1075:D1078"/>
    <mergeCell ref="E1075:E1078"/>
    <mergeCell ref="F1075:F1078"/>
    <mergeCell ref="G1075:G1078"/>
    <mergeCell ref="H1075:H1078"/>
    <mergeCell ref="I1075:I1078"/>
    <mergeCell ref="J1075:J1078"/>
    <mergeCell ref="N1075:N1078"/>
    <mergeCell ref="C1079:C1082"/>
    <mergeCell ref="D1079:D1082"/>
    <mergeCell ref="E1079:E1082"/>
    <mergeCell ref="F1079:F1082"/>
    <mergeCell ref="G1079:G1082"/>
    <mergeCell ref="H1079:H1082"/>
    <mergeCell ref="I1079:I1082"/>
    <mergeCell ref="J1079:J1082"/>
    <mergeCell ref="N1079:N1082"/>
    <mergeCell ref="C1067:C1070"/>
    <mergeCell ref="D1067:D1070"/>
    <mergeCell ref="E1067:E1070"/>
    <mergeCell ref="F1067:F1070"/>
    <mergeCell ref="G1067:G1070"/>
    <mergeCell ref="H1067:H1070"/>
    <mergeCell ref="I1067:I1070"/>
    <mergeCell ref="J1067:J1070"/>
    <mergeCell ref="N1067:N1070"/>
    <mergeCell ref="C1071:C1074"/>
    <mergeCell ref="D1071:D1074"/>
    <mergeCell ref="E1071:E1074"/>
    <mergeCell ref="F1071:F1074"/>
    <mergeCell ref="G1071:G1074"/>
    <mergeCell ref="H1071:H1074"/>
    <mergeCell ref="I1071:I1074"/>
    <mergeCell ref="J1071:J1074"/>
    <mergeCell ref="N1071:N1074"/>
    <mergeCell ref="C1059:C1062"/>
    <mergeCell ref="D1059:D1062"/>
    <mergeCell ref="E1059:E1062"/>
    <mergeCell ref="F1059:F1062"/>
    <mergeCell ref="G1059:G1062"/>
    <mergeCell ref="H1059:H1062"/>
    <mergeCell ref="I1059:I1062"/>
    <mergeCell ref="J1059:J1062"/>
    <mergeCell ref="N1059:N1062"/>
    <mergeCell ref="C1063:C1066"/>
    <mergeCell ref="D1063:D1066"/>
    <mergeCell ref="E1063:E1066"/>
    <mergeCell ref="F1063:F1066"/>
    <mergeCell ref="G1063:G1066"/>
    <mergeCell ref="H1063:H1066"/>
    <mergeCell ref="I1063:I1066"/>
    <mergeCell ref="J1063:J1066"/>
    <mergeCell ref="N1063:N1066"/>
    <mergeCell ref="K1050:L1050"/>
    <mergeCell ref="C1051:C1054"/>
    <mergeCell ref="D1051:D1054"/>
    <mergeCell ref="E1051:E1054"/>
    <mergeCell ref="F1051:F1054"/>
    <mergeCell ref="G1051:G1054"/>
    <mergeCell ref="H1051:H1054"/>
    <mergeCell ref="I1051:I1054"/>
    <mergeCell ref="J1051:J1054"/>
    <mergeCell ref="N1051:N1054"/>
    <mergeCell ref="C1055:C1058"/>
    <mergeCell ref="D1055:D1058"/>
    <mergeCell ref="E1055:E1058"/>
    <mergeCell ref="F1055:F1058"/>
    <mergeCell ref="G1055:G1058"/>
    <mergeCell ref="H1055:H1058"/>
    <mergeCell ref="I1055:I1058"/>
    <mergeCell ref="J1055:J1058"/>
    <mergeCell ref="N1055:N1058"/>
    <mergeCell ref="C1035:C1038"/>
    <mergeCell ref="D1035:D1038"/>
    <mergeCell ref="E1035:E1038"/>
    <mergeCell ref="F1035:F1038"/>
    <mergeCell ref="G1035:G1038"/>
    <mergeCell ref="H1035:H1038"/>
    <mergeCell ref="I1035:I1038"/>
    <mergeCell ref="J1035:J1038"/>
    <mergeCell ref="N1035:N1038"/>
    <mergeCell ref="C1031:C1034"/>
    <mergeCell ref="D1031:D1034"/>
    <mergeCell ref="E1031:E1034"/>
    <mergeCell ref="F1031:F1034"/>
    <mergeCell ref="G1031:G1034"/>
    <mergeCell ref="H1031:H1034"/>
    <mergeCell ref="I1031:I1034"/>
    <mergeCell ref="J1031:J1034"/>
    <mergeCell ref="N1031:N1034"/>
    <mergeCell ref="C1027:C1030"/>
    <mergeCell ref="D1027:D1030"/>
    <mergeCell ref="E1027:E1030"/>
    <mergeCell ref="F1027:F1030"/>
    <mergeCell ref="G1027:G1030"/>
    <mergeCell ref="H1027:H1030"/>
    <mergeCell ref="I1027:I1030"/>
    <mergeCell ref="J1027:J1030"/>
    <mergeCell ref="N1027:N1030"/>
    <mergeCell ref="C1023:C1026"/>
    <mergeCell ref="D1023:D1026"/>
    <mergeCell ref="E1023:E1026"/>
    <mergeCell ref="F1023:F1026"/>
    <mergeCell ref="G1023:G1026"/>
    <mergeCell ref="H1023:H1026"/>
    <mergeCell ref="I1023:I1026"/>
    <mergeCell ref="J1023:J1026"/>
    <mergeCell ref="N1023:N1026"/>
    <mergeCell ref="C1019:C1022"/>
    <mergeCell ref="D1019:D1022"/>
    <mergeCell ref="E1019:E1022"/>
    <mergeCell ref="F1019:F1022"/>
    <mergeCell ref="G1019:G1022"/>
    <mergeCell ref="H1019:H1022"/>
    <mergeCell ref="I1019:I1022"/>
    <mergeCell ref="J1019:J1022"/>
    <mergeCell ref="N1019:N1022"/>
    <mergeCell ref="N1011:N1014"/>
    <mergeCell ref="C1015:C1018"/>
    <mergeCell ref="D1015:D1018"/>
    <mergeCell ref="E1015:E1018"/>
    <mergeCell ref="F1015:F1018"/>
    <mergeCell ref="G1015:G1018"/>
    <mergeCell ref="H1015:H1018"/>
    <mergeCell ref="I1015:I1018"/>
    <mergeCell ref="J1015:J1018"/>
    <mergeCell ref="N1015:N1018"/>
    <mergeCell ref="K1010:L1010"/>
    <mergeCell ref="C1011:C1014"/>
    <mergeCell ref="D1011:D1014"/>
    <mergeCell ref="E1011:E1014"/>
    <mergeCell ref="F1011:F1014"/>
    <mergeCell ref="G1011:G1014"/>
    <mergeCell ref="H1011:H1014"/>
    <mergeCell ref="I1011:I1014"/>
    <mergeCell ref="J1011:J1014"/>
    <mergeCell ref="C1002:C1005"/>
    <mergeCell ref="D1002:D1005"/>
    <mergeCell ref="E1002:E1005"/>
    <mergeCell ref="F1002:F1005"/>
    <mergeCell ref="G1002:G1005"/>
    <mergeCell ref="H1002:H1005"/>
    <mergeCell ref="I1002:I1005"/>
    <mergeCell ref="J1002:J1005"/>
    <mergeCell ref="N1002:N1005"/>
    <mergeCell ref="C998:C1001"/>
    <mergeCell ref="D998:D1001"/>
    <mergeCell ref="E998:E1001"/>
    <mergeCell ref="F998:F1001"/>
    <mergeCell ref="G998:G1001"/>
    <mergeCell ref="H998:H1001"/>
    <mergeCell ref="I998:I1001"/>
    <mergeCell ref="J998:J1001"/>
    <mergeCell ref="N998:N1001"/>
    <mergeCell ref="C994:C997"/>
    <mergeCell ref="D994:D997"/>
    <mergeCell ref="E994:E997"/>
    <mergeCell ref="F994:F997"/>
    <mergeCell ref="G994:G997"/>
    <mergeCell ref="H994:H997"/>
    <mergeCell ref="I994:I997"/>
    <mergeCell ref="J994:J997"/>
    <mergeCell ref="N994:N997"/>
    <mergeCell ref="C990:C993"/>
    <mergeCell ref="D990:D993"/>
    <mergeCell ref="E990:E993"/>
    <mergeCell ref="F990:F993"/>
    <mergeCell ref="G990:G993"/>
    <mergeCell ref="H990:H993"/>
    <mergeCell ref="I990:I993"/>
    <mergeCell ref="J990:J993"/>
    <mergeCell ref="N990:N993"/>
    <mergeCell ref="C986:C989"/>
    <mergeCell ref="D986:D989"/>
    <mergeCell ref="E986:E989"/>
    <mergeCell ref="F986:F989"/>
    <mergeCell ref="G986:G989"/>
    <mergeCell ref="H986:H989"/>
    <mergeCell ref="I986:I989"/>
    <mergeCell ref="J986:J989"/>
    <mergeCell ref="N986:N989"/>
    <mergeCell ref="N978:N981"/>
    <mergeCell ref="C982:C985"/>
    <mergeCell ref="D982:D985"/>
    <mergeCell ref="E982:E985"/>
    <mergeCell ref="F982:F985"/>
    <mergeCell ref="G982:G985"/>
    <mergeCell ref="H982:H985"/>
    <mergeCell ref="I982:I985"/>
    <mergeCell ref="J982:J985"/>
    <mergeCell ref="N982:N985"/>
    <mergeCell ref="K977:L977"/>
    <mergeCell ref="C978:C981"/>
    <mergeCell ref="D978:D981"/>
    <mergeCell ref="E978:E981"/>
    <mergeCell ref="F978:F981"/>
    <mergeCell ref="G978:G981"/>
    <mergeCell ref="H978:H981"/>
    <mergeCell ref="I978:I981"/>
    <mergeCell ref="J978:J981"/>
    <mergeCell ref="C969:C972"/>
    <mergeCell ref="D969:D972"/>
    <mergeCell ref="E969:E972"/>
    <mergeCell ref="F969:F972"/>
    <mergeCell ref="G969:G972"/>
    <mergeCell ref="H969:H972"/>
    <mergeCell ref="I969:I972"/>
    <mergeCell ref="J969:J972"/>
    <mergeCell ref="N969:N972"/>
    <mergeCell ref="C965:C968"/>
    <mergeCell ref="D965:D968"/>
    <mergeCell ref="E965:E968"/>
    <mergeCell ref="F965:F968"/>
    <mergeCell ref="G965:G968"/>
    <mergeCell ref="H965:H968"/>
    <mergeCell ref="I965:I968"/>
    <mergeCell ref="J965:J968"/>
    <mergeCell ref="N965:N968"/>
    <mergeCell ref="C961:C964"/>
    <mergeCell ref="D961:D964"/>
    <mergeCell ref="E961:E964"/>
    <mergeCell ref="F961:F964"/>
    <mergeCell ref="G961:G964"/>
    <mergeCell ref="H961:H964"/>
    <mergeCell ref="I961:I964"/>
    <mergeCell ref="J961:J964"/>
    <mergeCell ref="N961:N964"/>
    <mergeCell ref="C957:C960"/>
    <mergeCell ref="D957:D960"/>
    <mergeCell ref="E957:E960"/>
    <mergeCell ref="F957:F960"/>
    <mergeCell ref="G957:G960"/>
    <mergeCell ref="H957:H960"/>
    <mergeCell ref="I957:I960"/>
    <mergeCell ref="J957:J960"/>
    <mergeCell ref="N957:N960"/>
    <mergeCell ref="C953:C956"/>
    <mergeCell ref="D953:D956"/>
    <mergeCell ref="E953:E956"/>
    <mergeCell ref="F953:F956"/>
    <mergeCell ref="G953:G956"/>
    <mergeCell ref="H953:H956"/>
    <mergeCell ref="I953:I956"/>
    <mergeCell ref="J953:J956"/>
    <mergeCell ref="N953:N956"/>
    <mergeCell ref="N945:N948"/>
    <mergeCell ref="C949:C952"/>
    <mergeCell ref="D949:D952"/>
    <mergeCell ref="E949:E952"/>
    <mergeCell ref="F949:F952"/>
    <mergeCell ref="G949:G952"/>
    <mergeCell ref="H949:H952"/>
    <mergeCell ref="I949:I952"/>
    <mergeCell ref="J949:J952"/>
    <mergeCell ref="N949:N952"/>
    <mergeCell ref="K944:L944"/>
    <mergeCell ref="C945:C948"/>
    <mergeCell ref="D945:D948"/>
    <mergeCell ref="E945:E948"/>
    <mergeCell ref="F945:F948"/>
    <mergeCell ref="G945:G948"/>
    <mergeCell ref="H945:H948"/>
    <mergeCell ref="I945:I948"/>
    <mergeCell ref="J945:J948"/>
    <mergeCell ref="C936:C939"/>
    <mergeCell ref="D936:D939"/>
    <mergeCell ref="E936:E939"/>
    <mergeCell ref="F936:F939"/>
    <mergeCell ref="G936:G939"/>
    <mergeCell ref="H936:H939"/>
    <mergeCell ref="I936:I939"/>
    <mergeCell ref="J936:J939"/>
    <mergeCell ref="N936:N939"/>
    <mergeCell ref="C932:C935"/>
    <mergeCell ref="D932:D935"/>
    <mergeCell ref="E932:E935"/>
    <mergeCell ref="F932:F935"/>
    <mergeCell ref="G932:G935"/>
    <mergeCell ref="H932:H935"/>
    <mergeCell ref="I932:I935"/>
    <mergeCell ref="J932:J935"/>
    <mergeCell ref="N932:N935"/>
    <mergeCell ref="C928:C931"/>
    <mergeCell ref="D928:D931"/>
    <mergeCell ref="E928:E931"/>
    <mergeCell ref="F928:F931"/>
    <mergeCell ref="G928:G931"/>
    <mergeCell ref="H928:H931"/>
    <mergeCell ref="I928:I931"/>
    <mergeCell ref="J928:J931"/>
    <mergeCell ref="N928:N931"/>
    <mergeCell ref="C924:C927"/>
    <mergeCell ref="D924:D927"/>
    <mergeCell ref="E924:E927"/>
    <mergeCell ref="F924:F927"/>
    <mergeCell ref="G924:G927"/>
    <mergeCell ref="H924:H927"/>
    <mergeCell ref="I924:I927"/>
    <mergeCell ref="J924:J927"/>
    <mergeCell ref="N924:N927"/>
    <mergeCell ref="C920:C923"/>
    <mergeCell ref="D920:D923"/>
    <mergeCell ref="E920:E923"/>
    <mergeCell ref="F920:F923"/>
    <mergeCell ref="G920:G923"/>
    <mergeCell ref="H920:H923"/>
    <mergeCell ref="I920:I923"/>
    <mergeCell ref="J920:J923"/>
    <mergeCell ref="N920:N923"/>
    <mergeCell ref="N912:N915"/>
    <mergeCell ref="C916:C919"/>
    <mergeCell ref="D916:D919"/>
    <mergeCell ref="E916:E919"/>
    <mergeCell ref="F916:F919"/>
    <mergeCell ref="G916:G919"/>
    <mergeCell ref="H916:H919"/>
    <mergeCell ref="I916:I919"/>
    <mergeCell ref="J916:J919"/>
    <mergeCell ref="N916:N919"/>
    <mergeCell ref="K911:L911"/>
    <mergeCell ref="C912:C915"/>
    <mergeCell ref="D912:D915"/>
    <mergeCell ref="E912:E915"/>
    <mergeCell ref="F912:F915"/>
    <mergeCell ref="G912:G915"/>
    <mergeCell ref="H912:H915"/>
    <mergeCell ref="I912:I915"/>
    <mergeCell ref="J912:J915"/>
    <mergeCell ref="C903:C906"/>
    <mergeCell ref="D903:D906"/>
    <mergeCell ref="E903:E906"/>
    <mergeCell ref="F903:F906"/>
    <mergeCell ref="G903:G906"/>
    <mergeCell ref="H903:H906"/>
    <mergeCell ref="I903:I906"/>
    <mergeCell ref="J903:J906"/>
    <mergeCell ref="N903:N906"/>
    <mergeCell ref="C899:C902"/>
    <mergeCell ref="D899:D902"/>
    <mergeCell ref="E899:E902"/>
    <mergeCell ref="F899:F902"/>
    <mergeCell ref="G899:G902"/>
    <mergeCell ref="H899:H902"/>
    <mergeCell ref="I899:I902"/>
    <mergeCell ref="J899:J902"/>
    <mergeCell ref="N899:N902"/>
    <mergeCell ref="C895:C898"/>
    <mergeCell ref="D895:D898"/>
    <mergeCell ref="E895:E898"/>
    <mergeCell ref="F895:F898"/>
    <mergeCell ref="G895:G898"/>
    <mergeCell ref="H895:H898"/>
    <mergeCell ref="I895:I898"/>
    <mergeCell ref="J895:J898"/>
    <mergeCell ref="N895:N898"/>
    <mergeCell ref="C891:C894"/>
    <mergeCell ref="D891:D894"/>
    <mergeCell ref="E891:E894"/>
    <mergeCell ref="F891:F894"/>
    <mergeCell ref="G891:G894"/>
    <mergeCell ref="H891:H894"/>
    <mergeCell ref="I891:I894"/>
    <mergeCell ref="J891:J894"/>
    <mergeCell ref="N891:N894"/>
    <mergeCell ref="C887:C890"/>
    <mergeCell ref="D887:D890"/>
    <mergeCell ref="E887:E890"/>
    <mergeCell ref="F887:F890"/>
    <mergeCell ref="G887:G890"/>
    <mergeCell ref="H887:H890"/>
    <mergeCell ref="I887:I890"/>
    <mergeCell ref="J887:J890"/>
    <mergeCell ref="N887:N890"/>
    <mergeCell ref="N879:N882"/>
    <mergeCell ref="C883:C886"/>
    <mergeCell ref="D883:D886"/>
    <mergeCell ref="E883:E886"/>
    <mergeCell ref="F883:F886"/>
    <mergeCell ref="G883:G886"/>
    <mergeCell ref="H883:H886"/>
    <mergeCell ref="I883:I886"/>
    <mergeCell ref="J883:J886"/>
    <mergeCell ref="N883:N886"/>
    <mergeCell ref="K878:L878"/>
    <mergeCell ref="C879:C882"/>
    <mergeCell ref="D879:D882"/>
    <mergeCell ref="E879:E882"/>
    <mergeCell ref="F879:F882"/>
    <mergeCell ref="G879:G882"/>
    <mergeCell ref="H879:H882"/>
    <mergeCell ref="I879:I882"/>
    <mergeCell ref="J879:J882"/>
    <mergeCell ref="C870:C873"/>
    <mergeCell ref="D870:D873"/>
    <mergeCell ref="E870:E873"/>
    <mergeCell ref="F870:F873"/>
    <mergeCell ref="G870:G873"/>
    <mergeCell ref="H870:H873"/>
    <mergeCell ref="I870:I873"/>
    <mergeCell ref="J870:J873"/>
    <mergeCell ref="N870:N873"/>
    <mergeCell ref="C866:C869"/>
    <mergeCell ref="D866:D869"/>
    <mergeCell ref="E866:E869"/>
    <mergeCell ref="F866:F869"/>
    <mergeCell ref="G866:G869"/>
    <mergeCell ref="H866:H869"/>
    <mergeCell ref="I866:I869"/>
    <mergeCell ref="J866:J869"/>
    <mergeCell ref="N866:N869"/>
    <mergeCell ref="C862:C865"/>
    <mergeCell ref="D862:D865"/>
    <mergeCell ref="E862:E865"/>
    <mergeCell ref="F862:F865"/>
    <mergeCell ref="G862:G865"/>
    <mergeCell ref="H862:H865"/>
    <mergeCell ref="I862:I865"/>
    <mergeCell ref="J862:J865"/>
    <mergeCell ref="N862:N865"/>
    <mergeCell ref="C858:C861"/>
    <mergeCell ref="D858:D861"/>
    <mergeCell ref="E858:E861"/>
    <mergeCell ref="F858:F861"/>
    <mergeCell ref="G858:G861"/>
    <mergeCell ref="H858:H861"/>
    <mergeCell ref="I858:I861"/>
    <mergeCell ref="J858:J861"/>
    <mergeCell ref="N858:N861"/>
    <mergeCell ref="C854:C857"/>
    <mergeCell ref="D854:D857"/>
    <mergeCell ref="E854:E857"/>
    <mergeCell ref="F854:F857"/>
    <mergeCell ref="G854:G857"/>
    <mergeCell ref="H854:H857"/>
    <mergeCell ref="I854:I857"/>
    <mergeCell ref="J854:J857"/>
    <mergeCell ref="N854:N857"/>
    <mergeCell ref="N846:N849"/>
    <mergeCell ref="C850:C853"/>
    <mergeCell ref="D850:D853"/>
    <mergeCell ref="E850:E853"/>
    <mergeCell ref="F850:F853"/>
    <mergeCell ref="G850:G853"/>
    <mergeCell ref="H850:H853"/>
    <mergeCell ref="I850:I853"/>
    <mergeCell ref="J850:J853"/>
    <mergeCell ref="N850:N853"/>
    <mergeCell ref="K845:L845"/>
    <mergeCell ref="C846:C849"/>
    <mergeCell ref="D846:D849"/>
    <mergeCell ref="E846:E849"/>
    <mergeCell ref="F846:F849"/>
    <mergeCell ref="G846:G849"/>
    <mergeCell ref="H846:H849"/>
    <mergeCell ref="I846:I849"/>
    <mergeCell ref="J846:J849"/>
    <mergeCell ref="C837:C840"/>
    <mergeCell ref="D837:D840"/>
    <mergeCell ref="E837:E840"/>
    <mergeCell ref="F837:F840"/>
    <mergeCell ref="G837:G840"/>
    <mergeCell ref="H837:H840"/>
    <mergeCell ref="I837:I840"/>
    <mergeCell ref="J837:J840"/>
    <mergeCell ref="N837:N840"/>
    <mergeCell ref="C833:C836"/>
    <mergeCell ref="D833:D836"/>
    <mergeCell ref="E833:E836"/>
    <mergeCell ref="F833:F836"/>
    <mergeCell ref="G833:G836"/>
    <mergeCell ref="H833:H836"/>
    <mergeCell ref="I833:I836"/>
    <mergeCell ref="J833:J836"/>
    <mergeCell ref="N833:N836"/>
    <mergeCell ref="C829:C832"/>
    <mergeCell ref="D829:D832"/>
    <mergeCell ref="E829:E832"/>
    <mergeCell ref="F829:F832"/>
    <mergeCell ref="G829:G832"/>
    <mergeCell ref="H829:H832"/>
    <mergeCell ref="I829:I832"/>
    <mergeCell ref="J829:J832"/>
    <mergeCell ref="N829:N832"/>
    <mergeCell ref="C825:C828"/>
    <mergeCell ref="D825:D828"/>
    <mergeCell ref="E825:E828"/>
    <mergeCell ref="F825:F828"/>
    <mergeCell ref="G825:G828"/>
    <mergeCell ref="H825:H828"/>
    <mergeCell ref="I825:I828"/>
    <mergeCell ref="J825:J828"/>
    <mergeCell ref="N825:N828"/>
    <mergeCell ref="C821:C824"/>
    <mergeCell ref="D821:D824"/>
    <mergeCell ref="E821:E824"/>
    <mergeCell ref="F821:F824"/>
    <mergeCell ref="G821:G824"/>
    <mergeCell ref="H821:H824"/>
    <mergeCell ref="I821:I824"/>
    <mergeCell ref="J821:J824"/>
    <mergeCell ref="N821:N824"/>
    <mergeCell ref="C817:C820"/>
    <mergeCell ref="D817:D820"/>
    <mergeCell ref="E817:E820"/>
    <mergeCell ref="F817:F820"/>
    <mergeCell ref="G817:G820"/>
    <mergeCell ref="H817:H820"/>
    <mergeCell ref="I817:I820"/>
    <mergeCell ref="J817:J820"/>
    <mergeCell ref="N817:N820"/>
    <mergeCell ref="N809:N812"/>
    <mergeCell ref="C813:C816"/>
    <mergeCell ref="D813:D816"/>
    <mergeCell ref="E813:E816"/>
    <mergeCell ref="F813:F816"/>
    <mergeCell ref="G813:G816"/>
    <mergeCell ref="H813:H816"/>
    <mergeCell ref="I813:I816"/>
    <mergeCell ref="J813:J816"/>
    <mergeCell ref="N813:N816"/>
    <mergeCell ref="K808:L808"/>
    <mergeCell ref="C809:C812"/>
    <mergeCell ref="D809:D812"/>
    <mergeCell ref="E809:E812"/>
    <mergeCell ref="F809:F812"/>
    <mergeCell ref="G809:G812"/>
    <mergeCell ref="H809:H812"/>
    <mergeCell ref="I809:I812"/>
    <mergeCell ref="J809:J812"/>
    <mergeCell ref="C803:C806"/>
    <mergeCell ref="D803:D806"/>
    <mergeCell ref="E803:E806"/>
    <mergeCell ref="F803:F806"/>
    <mergeCell ref="G803:G806"/>
    <mergeCell ref="H803:H806"/>
    <mergeCell ref="I803:I806"/>
    <mergeCell ref="J803:J806"/>
    <mergeCell ref="N803:N806"/>
    <mergeCell ref="C799:C802"/>
    <mergeCell ref="D799:D802"/>
    <mergeCell ref="E799:E802"/>
    <mergeCell ref="F799:F802"/>
    <mergeCell ref="G799:G802"/>
    <mergeCell ref="H799:H802"/>
    <mergeCell ref="I799:I802"/>
    <mergeCell ref="J799:J802"/>
    <mergeCell ref="N799:N802"/>
    <mergeCell ref="C795:C798"/>
    <mergeCell ref="D795:D798"/>
    <mergeCell ref="E795:E798"/>
    <mergeCell ref="F795:F798"/>
    <mergeCell ref="G795:G798"/>
    <mergeCell ref="H795:H798"/>
    <mergeCell ref="I795:I798"/>
    <mergeCell ref="J795:J798"/>
    <mergeCell ref="N795:N798"/>
    <mergeCell ref="C791:C794"/>
    <mergeCell ref="D791:D794"/>
    <mergeCell ref="E791:E794"/>
    <mergeCell ref="F791:F794"/>
    <mergeCell ref="G791:G794"/>
    <mergeCell ref="H791:H794"/>
    <mergeCell ref="I791:I794"/>
    <mergeCell ref="J791:J794"/>
    <mergeCell ref="N791:N794"/>
    <mergeCell ref="C787:C790"/>
    <mergeCell ref="D787:D790"/>
    <mergeCell ref="E787:E790"/>
    <mergeCell ref="F787:F790"/>
    <mergeCell ref="G787:G790"/>
    <mergeCell ref="H787:H790"/>
    <mergeCell ref="I787:I790"/>
    <mergeCell ref="J787:J790"/>
    <mergeCell ref="N787:N790"/>
    <mergeCell ref="C783:C786"/>
    <mergeCell ref="D783:D786"/>
    <mergeCell ref="E783:E786"/>
    <mergeCell ref="F783:F786"/>
    <mergeCell ref="G783:G786"/>
    <mergeCell ref="H783:H786"/>
    <mergeCell ref="I783:I786"/>
    <mergeCell ref="J783:J786"/>
    <mergeCell ref="N783:N786"/>
    <mergeCell ref="C779:C782"/>
    <mergeCell ref="D779:D782"/>
    <mergeCell ref="E779:E782"/>
    <mergeCell ref="F779:F782"/>
    <mergeCell ref="G779:G782"/>
    <mergeCell ref="H779:H782"/>
    <mergeCell ref="I779:I782"/>
    <mergeCell ref="J779:J782"/>
    <mergeCell ref="N779:N782"/>
    <mergeCell ref="N771:N774"/>
    <mergeCell ref="C775:C778"/>
    <mergeCell ref="D775:D778"/>
    <mergeCell ref="E775:E778"/>
    <mergeCell ref="F775:F778"/>
    <mergeCell ref="G775:G778"/>
    <mergeCell ref="H775:H778"/>
    <mergeCell ref="I775:I778"/>
    <mergeCell ref="J775:J778"/>
    <mergeCell ref="N775:N778"/>
    <mergeCell ref="K770:L770"/>
    <mergeCell ref="C771:C774"/>
    <mergeCell ref="D771:D774"/>
    <mergeCell ref="E771:E774"/>
    <mergeCell ref="F771:F774"/>
    <mergeCell ref="G771:G774"/>
    <mergeCell ref="H771:H774"/>
    <mergeCell ref="I771:I774"/>
    <mergeCell ref="J771:J774"/>
    <mergeCell ref="C762:C765"/>
    <mergeCell ref="D762:D765"/>
    <mergeCell ref="E762:E765"/>
    <mergeCell ref="F762:F765"/>
    <mergeCell ref="G762:G765"/>
    <mergeCell ref="H762:H765"/>
    <mergeCell ref="I762:I765"/>
    <mergeCell ref="J762:J765"/>
    <mergeCell ref="N762:N765"/>
    <mergeCell ref="C758:C761"/>
    <mergeCell ref="D758:D761"/>
    <mergeCell ref="E758:E761"/>
    <mergeCell ref="F758:F761"/>
    <mergeCell ref="G758:G761"/>
    <mergeCell ref="H758:H761"/>
    <mergeCell ref="I758:I761"/>
    <mergeCell ref="J758:J761"/>
    <mergeCell ref="N758:N761"/>
    <mergeCell ref="C754:C757"/>
    <mergeCell ref="D754:D757"/>
    <mergeCell ref="E754:E757"/>
    <mergeCell ref="F754:F757"/>
    <mergeCell ref="G754:G757"/>
    <mergeCell ref="H754:H757"/>
    <mergeCell ref="I754:I757"/>
    <mergeCell ref="J754:J757"/>
    <mergeCell ref="N754:N757"/>
    <mergeCell ref="C750:C753"/>
    <mergeCell ref="D750:D753"/>
    <mergeCell ref="E750:E753"/>
    <mergeCell ref="F750:F753"/>
    <mergeCell ref="G750:G753"/>
    <mergeCell ref="H750:H753"/>
    <mergeCell ref="I750:I753"/>
    <mergeCell ref="J750:J753"/>
    <mergeCell ref="N750:N753"/>
    <mergeCell ref="C746:C749"/>
    <mergeCell ref="D746:D749"/>
    <mergeCell ref="E746:E749"/>
    <mergeCell ref="F746:F749"/>
    <mergeCell ref="G746:G749"/>
    <mergeCell ref="H746:H749"/>
    <mergeCell ref="I746:I749"/>
    <mergeCell ref="J746:J749"/>
    <mergeCell ref="N746:N749"/>
    <mergeCell ref="N738:N741"/>
    <mergeCell ref="C742:C745"/>
    <mergeCell ref="D742:D745"/>
    <mergeCell ref="E742:E745"/>
    <mergeCell ref="F742:F745"/>
    <mergeCell ref="G742:G745"/>
    <mergeCell ref="H742:H745"/>
    <mergeCell ref="I742:I745"/>
    <mergeCell ref="J742:J745"/>
    <mergeCell ref="N742:N745"/>
    <mergeCell ref="K737:L737"/>
    <mergeCell ref="C738:C741"/>
    <mergeCell ref="D738:D741"/>
    <mergeCell ref="E738:E741"/>
    <mergeCell ref="F738:F741"/>
    <mergeCell ref="G738:G741"/>
    <mergeCell ref="H738:H741"/>
    <mergeCell ref="I738:I741"/>
    <mergeCell ref="J738:J741"/>
    <mergeCell ref="C732:C735"/>
    <mergeCell ref="D732:D735"/>
    <mergeCell ref="E732:E735"/>
    <mergeCell ref="F732:F735"/>
    <mergeCell ref="G732:G735"/>
    <mergeCell ref="H732:H735"/>
    <mergeCell ref="I732:I735"/>
    <mergeCell ref="J732:J735"/>
    <mergeCell ref="N732:N735"/>
    <mergeCell ref="C728:C731"/>
    <mergeCell ref="D728:D731"/>
    <mergeCell ref="E728:E731"/>
    <mergeCell ref="F728:F731"/>
    <mergeCell ref="G728:G731"/>
    <mergeCell ref="H728:H731"/>
    <mergeCell ref="I728:I731"/>
    <mergeCell ref="J728:J731"/>
    <mergeCell ref="N728:N731"/>
    <mergeCell ref="C724:C727"/>
    <mergeCell ref="D724:D727"/>
    <mergeCell ref="E724:E727"/>
    <mergeCell ref="F724:F727"/>
    <mergeCell ref="G724:G727"/>
    <mergeCell ref="H724:H727"/>
    <mergeCell ref="I724:I727"/>
    <mergeCell ref="J724:J727"/>
    <mergeCell ref="N724:N727"/>
    <mergeCell ref="C720:C723"/>
    <mergeCell ref="D720:D723"/>
    <mergeCell ref="E720:E723"/>
    <mergeCell ref="F720:F723"/>
    <mergeCell ref="G720:G723"/>
    <mergeCell ref="H720:H723"/>
    <mergeCell ref="I720:I723"/>
    <mergeCell ref="J720:J723"/>
    <mergeCell ref="N720:N723"/>
    <mergeCell ref="N602:N605"/>
    <mergeCell ref="J606:J609"/>
    <mergeCell ref="C716:C719"/>
    <mergeCell ref="D716:D719"/>
    <mergeCell ref="E716:E719"/>
    <mergeCell ref="F716:F719"/>
    <mergeCell ref="G716:G719"/>
    <mergeCell ref="H716:H719"/>
    <mergeCell ref="I716:I719"/>
    <mergeCell ref="J716:J719"/>
    <mergeCell ref="N716:N719"/>
    <mergeCell ref="C712:C715"/>
    <mergeCell ref="D712:D715"/>
    <mergeCell ref="E712:E715"/>
    <mergeCell ref="F712:F715"/>
    <mergeCell ref="G712:G715"/>
    <mergeCell ref="H712:H715"/>
    <mergeCell ref="I712:I715"/>
    <mergeCell ref="J712:J715"/>
    <mergeCell ref="N712:N715"/>
    <mergeCell ref="J672:J675"/>
    <mergeCell ref="N672:N675"/>
    <mergeCell ref="J676:J679"/>
    <mergeCell ref="N676:N679"/>
    <mergeCell ref="J680:J683"/>
    <mergeCell ref="N680:N683"/>
    <mergeCell ref="N639:N642"/>
    <mergeCell ref="J643:J646"/>
    <mergeCell ref="N643:N646"/>
    <mergeCell ref="J647:J650"/>
    <mergeCell ref="N647:N650"/>
    <mergeCell ref="J651:J654"/>
    <mergeCell ref="K564:L564"/>
    <mergeCell ref="J565:J568"/>
    <mergeCell ref="N704:N707"/>
    <mergeCell ref="C708:C711"/>
    <mergeCell ref="D708:D711"/>
    <mergeCell ref="E708:E711"/>
    <mergeCell ref="F708:F711"/>
    <mergeCell ref="G708:G711"/>
    <mergeCell ref="H708:H711"/>
    <mergeCell ref="I708:I711"/>
    <mergeCell ref="J708:J711"/>
    <mergeCell ref="N708:N711"/>
    <mergeCell ref="J333:J336"/>
    <mergeCell ref="J337:J340"/>
    <mergeCell ref="J341:J344"/>
    <mergeCell ref="K703:L703"/>
    <mergeCell ref="C704:C707"/>
    <mergeCell ref="D704:D707"/>
    <mergeCell ref="E704:E707"/>
    <mergeCell ref="F704:F707"/>
    <mergeCell ref="G704:G707"/>
    <mergeCell ref="H704:H707"/>
    <mergeCell ref="I704:I707"/>
    <mergeCell ref="J704:J707"/>
    <mergeCell ref="N684:N687"/>
    <mergeCell ref="J688:J691"/>
    <mergeCell ref="N688:N691"/>
    <mergeCell ref="N589:N592"/>
    <mergeCell ref="K597:L597"/>
    <mergeCell ref="J598:J601"/>
    <mergeCell ref="N598:N601"/>
    <mergeCell ref="J602:J605"/>
    <mergeCell ref="J618:J621"/>
    <mergeCell ref="N618:N621"/>
    <mergeCell ref="J622:J625"/>
    <mergeCell ref="N622:N625"/>
    <mergeCell ref="K630:L630"/>
    <mergeCell ref="J631:J634"/>
    <mergeCell ref="N631:N634"/>
    <mergeCell ref="J635:J638"/>
    <mergeCell ref="N635:N638"/>
    <mergeCell ref="N536:N539"/>
    <mergeCell ref="J540:J543"/>
    <mergeCell ref="N540:N543"/>
    <mergeCell ref="N544:N547"/>
    <mergeCell ref="J548:J551"/>
    <mergeCell ref="N548:N551"/>
    <mergeCell ref="K8:L8"/>
    <mergeCell ref="K9:L9"/>
    <mergeCell ref="J10:J13"/>
    <mergeCell ref="J14:J17"/>
    <mergeCell ref="J18:J21"/>
    <mergeCell ref="J22:J25"/>
    <mergeCell ref="J26:J29"/>
    <mergeCell ref="J30:J33"/>
    <mergeCell ref="J34:J37"/>
    <mergeCell ref="J38:J41"/>
    <mergeCell ref="J44:J47"/>
    <mergeCell ref="J48:J51"/>
    <mergeCell ref="J52:J55"/>
    <mergeCell ref="J56:J59"/>
    <mergeCell ref="J60:J63"/>
    <mergeCell ref="J64:J67"/>
    <mergeCell ref="J68:J71"/>
    <mergeCell ref="J511:J514"/>
    <mergeCell ref="N511:N514"/>
    <mergeCell ref="J515:J518"/>
    <mergeCell ref="N515:N518"/>
    <mergeCell ref="J519:J522"/>
    <mergeCell ref="N565:N568"/>
    <mergeCell ref="N664:N667"/>
    <mergeCell ref="J668:J671"/>
    <mergeCell ref="N668:N671"/>
    <mergeCell ref="J589:J592"/>
    <mergeCell ref="J569:J572"/>
    <mergeCell ref="N573:N576"/>
    <mergeCell ref="J577:J580"/>
    <mergeCell ref="N577:N580"/>
    <mergeCell ref="J581:J584"/>
    <mergeCell ref="N606:N609"/>
    <mergeCell ref="J610:J613"/>
    <mergeCell ref="N610:N613"/>
    <mergeCell ref="N569:N572"/>
    <mergeCell ref="J573:J576"/>
    <mergeCell ref="J552:J555"/>
    <mergeCell ref="N552:N555"/>
    <mergeCell ref="J556:J559"/>
    <mergeCell ref="N556:N559"/>
    <mergeCell ref="N581:N584"/>
    <mergeCell ref="J585:J588"/>
    <mergeCell ref="N585:N588"/>
    <mergeCell ref="N651:N654"/>
    <mergeCell ref="J655:J658"/>
    <mergeCell ref="N655:N658"/>
    <mergeCell ref="J639:J642"/>
    <mergeCell ref="N614:N617"/>
    <mergeCell ref="N490:N493"/>
    <mergeCell ref="K498:L498"/>
    <mergeCell ref="N424:N427"/>
    <mergeCell ref="N428:N431"/>
    <mergeCell ref="N432:N435"/>
    <mergeCell ref="N436:N439"/>
    <mergeCell ref="N440:N443"/>
    <mergeCell ref="N444:N447"/>
    <mergeCell ref="N448:N451"/>
    <mergeCell ref="N452:N455"/>
    <mergeCell ref="N456:N459"/>
    <mergeCell ref="K461:L461"/>
    <mergeCell ref="N499:N502"/>
    <mergeCell ref="J503:J506"/>
    <mergeCell ref="N503:N506"/>
    <mergeCell ref="J507:J510"/>
    <mergeCell ref="N507:N510"/>
    <mergeCell ref="N519:N522"/>
    <mergeCell ref="J523:J526"/>
    <mergeCell ref="N523:N526"/>
    <mergeCell ref="K531:L531"/>
    <mergeCell ref="J532:J535"/>
    <mergeCell ref="N532:N535"/>
    <mergeCell ref="J536:J539"/>
    <mergeCell ref="N403:N406"/>
    <mergeCell ref="J407:J410"/>
    <mergeCell ref="N407:N410"/>
    <mergeCell ref="J411:J414"/>
    <mergeCell ref="N411:N414"/>
    <mergeCell ref="J415:J418"/>
    <mergeCell ref="N415:N418"/>
    <mergeCell ref="N377:N380"/>
    <mergeCell ref="J381:J384"/>
    <mergeCell ref="N381:N384"/>
    <mergeCell ref="J385:J388"/>
    <mergeCell ref="N385:N388"/>
    <mergeCell ref="K390:L390"/>
    <mergeCell ref="J391:J394"/>
    <mergeCell ref="N391:N394"/>
    <mergeCell ref="J395:J398"/>
    <mergeCell ref="N395:N398"/>
    <mergeCell ref="J377:J380"/>
    <mergeCell ref="N462:N465"/>
    <mergeCell ref="N466:N469"/>
    <mergeCell ref="N470:N473"/>
    <mergeCell ref="N474:N477"/>
    <mergeCell ref="N478:N481"/>
    <mergeCell ref="N482:N485"/>
    <mergeCell ref="N486:N489"/>
    <mergeCell ref="J361:J364"/>
    <mergeCell ref="N361:N364"/>
    <mergeCell ref="J365:J368"/>
    <mergeCell ref="N365:N368"/>
    <mergeCell ref="J369:J372"/>
    <mergeCell ref="N369:N372"/>
    <mergeCell ref="J373:J376"/>
    <mergeCell ref="N373:N376"/>
    <mergeCell ref="C684:C687"/>
    <mergeCell ref="D684:D687"/>
    <mergeCell ref="E684:E687"/>
    <mergeCell ref="F684:F687"/>
    <mergeCell ref="G684:G687"/>
    <mergeCell ref="H684:H687"/>
    <mergeCell ref="I684:I687"/>
    <mergeCell ref="C688:C691"/>
    <mergeCell ref="D688:D691"/>
    <mergeCell ref="E688:E691"/>
    <mergeCell ref="F688:F691"/>
    <mergeCell ref="G688:G691"/>
    <mergeCell ref="H688:H691"/>
    <mergeCell ref="I688:I691"/>
    <mergeCell ref="J684:J687"/>
    <mergeCell ref="C676:C679"/>
    <mergeCell ref="D676:D679"/>
    <mergeCell ref="E676:E679"/>
    <mergeCell ref="F676:F679"/>
    <mergeCell ref="G676:G679"/>
    <mergeCell ref="H676:H679"/>
    <mergeCell ref="I676:I679"/>
    <mergeCell ref="C680:C683"/>
    <mergeCell ref="N399:N402"/>
    <mergeCell ref="D680:D683"/>
    <mergeCell ref="E680:E683"/>
    <mergeCell ref="F680:F683"/>
    <mergeCell ref="G680:G683"/>
    <mergeCell ref="H680:H683"/>
    <mergeCell ref="I680:I683"/>
    <mergeCell ref="C668:C671"/>
    <mergeCell ref="D668:D671"/>
    <mergeCell ref="E668:E671"/>
    <mergeCell ref="F668:F671"/>
    <mergeCell ref="G668:G671"/>
    <mergeCell ref="H668:H671"/>
    <mergeCell ref="I668:I671"/>
    <mergeCell ref="C672:C675"/>
    <mergeCell ref="D672:D675"/>
    <mergeCell ref="E672:E675"/>
    <mergeCell ref="F672:F675"/>
    <mergeCell ref="G672:G675"/>
    <mergeCell ref="H672:H675"/>
    <mergeCell ref="I672:I675"/>
    <mergeCell ref="C664:C667"/>
    <mergeCell ref="D664:D667"/>
    <mergeCell ref="E664:E667"/>
    <mergeCell ref="F664:F667"/>
    <mergeCell ref="G664:G667"/>
    <mergeCell ref="H664:H667"/>
    <mergeCell ref="I664:I667"/>
    <mergeCell ref="K663:L663"/>
    <mergeCell ref="J664:J667"/>
    <mergeCell ref="C651:C654"/>
    <mergeCell ref="D651:D654"/>
    <mergeCell ref="E651:E654"/>
    <mergeCell ref="F651:F654"/>
    <mergeCell ref="G651:G654"/>
    <mergeCell ref="H651:H654"/>
    <mergeCell ref="I651:I654"/>
    <mergeCell ref="C655:C658"/>
    <mergeCell ref="D655:D658"/>
    <mergeCell ref="E655:E658"/>
    <mergeCell ref="F655:F658"/>
    <mergeCell ref="G655:G658"/>
    <mergeCell ref="H655:H658"/>
    <mergeCell ref="I655:I658"/>
    <mergeCell ref="C643:C646"/>
    <mergeCell ref="D643:D646"/>
    <mergeCell ref="E643:E646"/>
    <mergeCell ref="F643:F646"/>
    <mergeCell ref="G643:G646"/>
    <mergeCell ref="H643:H646"/>
    <mergeCell ref="I643:I646"/>
    <mergeCell ref="C647:C650"/>
    <mergeCell ref="D647:D650"/>
    <mergeCell ref="E647:E650"/>
    <mergeCell ref="F647:F650"/>
    <mergeCell ref="G647:G650"/>
    <mergeCell ref="H647:H650"/>
    <mergeCell ref="I647:I650"/>
    <mergeCell ref="C635:C638"/>
    <mergeCell ref="D635:D638"/>
    <mergeCell ref="E635:E638"/>
    <mergeCell ref="F635:F638"/>
    <mergeCell ref="G635:G638"/>
    <mergeCell ref="H635:H638"/>
    <mergeCell ref="I635:I638"/>
    <mergeCell ref="C639:C642"/>
    <mergeCell ref="D639:D642"/>
    <mergeCell ref="E639:E642"/>
    <mergeCell ref="F639:F642"/>
    <mergeCell ref="G639:G642"/>
    <mergeCell ref="H639:H642"/>
    <mergeCell ref="I639:I642"/>
    <mergeCell ref="C631:C634"/>
    <mergeCell ref="D631:D634"/>
    <mergeCell ref="E631:E634"/>
    <mergeCell ref="F631:F634"/>
    <mergeCell ref="G631:G634"/>
    <mergeCell ref="H631:H634"/>
    <mergeCell ref="I631:I634"/>
    <mergeCell ref="C618:C621"/>
    <mergeCell ref="D618:D621"/>
    <mergeCell ref="E618:E621"/>
    <mergeCell ref="F618:F621"/>
    <mergeCell ref="G618:G621"/>
    <mergeCell ref="H618:H621"/>
    <mergeCell ref="I618:I621"/>
    <mergeCell ref="C622:C625"/>
    <mergeCell ref="D622:D625"/>
    <mergeCell ref="E622:E625"/>
    <mergeCell ref="F622:F625"/>
    <mergeCell ref="G622:G625"/>
    <mergeCell ref="H622:H625"/>
    <mergeCell ref="I622:I625"/>
    <mergeCell ref="C610:C613"/>
    <mergeCell ref="D610:D613"/>
    <mergeCell ref="E610:E613"/>
    <mergeCell ref="F610:F613"/>
    <mergeCell ref="G610:G613"/>
    <mergeCell ref="H610:H613"/>
    <mergeCell ref="I610:I613"/>
    <mergeCell ref="C614:C617"/>
    <mergeCell ref="D614:D617"/>
    <mergeCell ref="E614:E617"/>
    <mergeCell ref="F614:F617"/>
    <mergeCell ref="G614:G617"/>
    <mergeCell ref="H614:H617"/>
    <mergeCell ref="I614:I617"/>
    <mergeCell ref="J614:J617"/>
    <mergeCell ref="C602:C605"/>
    <mergeCell ref="D602:D605"/>
    <mergeCell ref="E602:E605"/>
    <mergeCell ref="F602:F605"/>
    <mergeCell ref="G602:G605"/>
    <mergeCell ref="H602:H605"/>
    <mergeCell ref="I602:I605"/>
    <mergeCell ref="C606:C609"/>
    <mergeCell ref="D606:D609"/>
    <mergeCell ref="E606:E609"/>
    <mergeCell ref="F606:F609"/>
    <mergeCell ref="G606:G609"/>
    <mergeCell ref="H606:H609"/>
    <mergeCell ref="I606:I609"/>
    <mergeCell ref="C598:C601"/>
    <mergeCell ref="D598:D601"/>
    <mergeCell ref="E598:E601"/>
    <mergeCell ref="F598:F601"/>
    <mergeCell ref="G598:G601"/>
    <mergeCell ref="H598:H601"/>
    <mergeCell ref="I598:I601"/>
    <mergeCell ref="C585:C588"/>
    <mergeCell ref="D585:D588"/>
    <mergeCell ref="E585:E588"/>
    <mergeCell ref="F585:F588"/>
    <mergeCell ref="G585:G588"/>
    <mergeCell ref="H585:H588"/>
    <mergeCell ref="I585:I588"/>
    <mergeCell ref="C589:C592"/>
    <mergeCell ref="D589:D592"/>
    <mergeCell ref="E589:E592"/>
    <mergeCell ref="F589:F592"/>
    <mergeCell ref="G589:G592"/>
    <mergeCell ref="H589:H592"/>
    <mergeCell ref="I589:I592"/>
    <mergeCell ref="C577:C580"/>
    <mergeCell ref="D577:D580"/>
    <mergeCell ref="E577:E580"/>
    <mergeCell ref="F577:F580"/>
    <mergeCell ref="G577:G580"/>
    <mergeCell ref="H577:H580"/>
    <mergeCell ref="I577:I580"/>
    <mergeCell ref="C581:C584"/>
    <mergeCell ref="D581:D584"/>
    <mergeCell ref="E581:E584"/>
    <mergeCell ref="F581:F584"/>
    <mergeCell ref="G581:G584"/>
    <mergeCell ref="H581:H584"/>
    <mergeCell ref="I581:I584"/>
    <mergeCell ref="C569:C572"/>
    <mergeCell ref="D569:D572"/>
    <mergeCell ref="E569:E572"/>
    <mergeCell ref="F569:F572"/>
    <mergeCell ref="G569:G572"/>
    <mergeCell ref="H569:H572"/>
    <mergeCell ref="I569:I572"/>
    <mergeCell ref="C573:C576"/>
    <mergeCell ref="D573:D576"/>
    <mergeCell ref="E573:E576"/>
    <mergeCell ref="F573:F576"/>
    <mergeCell ref="G573:G576"/>
    <mergeCell ref="H573:H576"/>
    <mergeCell ref="I573:I576"/>
    <mergeCell ref="C565:C568"/>
    <mergeCell ref="D565:D568"/>
    <mergeCell ref="E565:E568"/>
    <mergeCell ref="F565:F568"/>
    <mergeCell ref="G565:G568"/>
    <mergeCell ref="H565:H568"/>
    <mergeCell ref="I565:I568"/>
    <mergeCell ref="C552:C555"/>
    <mergeCell ref="D552:D555"/>
    <mergeCell ref="E552:E555"/>
    <mergeCell ref="F552:F555"/>
    <mergeCell ref="G552:G555"/>
    <mergeCell ref="H552:H555"/>
    <mergeCell ref="I552:I555"/>
    <mergeCell ref="C556:C559"/>
    <mergeCell ref="D556:D559"/>
    <mergeCell ref="E556:E559"/>
    <mergeCell ref="F556:F559"/>
    <mergeCell ref="G556:G559"/>
    <mergeCell ref="H556:H559"/>
    <mergeCell ref="I556:I559"/>
    <mergeCell ref="C544:C547"/>
    <mergeCell ref="D544:D547"/>
    <mergeCell ref="E544:E547"/>
    <mergeCell ref="F544:F547"/>
    <mergeCell ref="G544:G547"/>
    <mergeCell ref="H544:H547"/>
    <mergeCell ref="I544:I547"/>
    <mergeCell ref="C548:C551"/>
    <mergeCell ref="D548:D551"/>
    <mergeCell ref="E548:E551"/>
    <mergeCell ref="F548:F551"/>
    <mergeCell ref="G548:G551"/>
    <mergeCell ref="H548:H551"/>
    <mergeCell ref="I548:I551"/>
    <mergeCell ref="J544:J547"/>
    <mergeCell ref="C536:C539"/>
    <mergeCell ref="D536:D539"/>
    <mergeCell ref="E536:E539"/>
    <mergeCell ref="F536:F539"/>
    <mergeCell ref="G536:G539"/>
    <mergeCell ref="H536:H539"/>
    <mergeCell ref="I536:I539"/>
    <mergeCell ref="C540:C543"/>
    <mergeCell ref="D540:D543"/>
    <mergeCell ref="E540:E543"/>
    <mergeCell ref="F540:F543"/>
    <mergeCell ref="G540:G543"/>
    <mergeCell ref="H540:H543"/>
    <mergeCell ref="I540:I543"/>
    <mergeCell ref="C532:C535"/>
    <mergeCell ref="D532:D535"/>
    <mergeCell ref="E532:E535"/>
    <mergeCell ref="F532:F535"/>
    <mergeCell ref="G532:G535"/>
    <mergeCell ref="H532:H535"/>
    <mergeCell ref="I532:I535"/>
    <mergeCell ref="C519:C522"/>
    <mergeCell ref="D519:D522"/>
    <mergeCell ref="E519:E522"/>
    <mergeCell ref="F519:F522"/>
    <mergeCell ref="G519:G522"/>
    <mergeCell ref="H519:H522"/>
    <mergeCell ref="I519:I522"/>
    <mergeCell ref="C523:C526"/>
    <mergeCell ref="D523:D526"/>
    <mergeCell ref="E523:E526"/>
    <mergeCell ref="F523:F526"/>
    <mergeCell ref="G523:G526"/>
    <mergeCell ref="H523:H526"/>
    <mergeCell ref="I523:I526"/>
    <mergeCell ref="C511:C514"/>
    <mergeCell ref="D511:D514"/>
    <mergeCell ref="E511:E514"/>
    <mergeCell ref="F511:F514"/>
    <mergeCell ref="G511:G514"/>
    <mergeCell ref="H511:H514"/>
    <mergeCell ref="I511:I514"/>
    <mergeCell ref="C515:C518"/>
    <mergeCell ref="D515:D518"/>
    <mergeCell ref="E515:E518"/>
    <mergeCell ref="F515:F518"/>
    <mergeCell ref="G515:G518"/>
    <mergeCell ref="H515:H518"/>
    <mergeCell ref="I515:I518"/>
    <mergeCell ref="C503:C506"/>
    <mergeCell ref="D503:D506"/>
    <mergeCell ref="E503:E506"/>
    <mergeCell ref="F503:F506"/>
    <mergeCell ref="G503:G506"/>
    <mergeCell ref="H503:H506"/>
    <mergeCell ref="I503:I506"/>
    <mergeCell ref="C507:C510"/>
    <mergeCell ref="D507:D510"/>
    <mergeCell ref="E507:E510"/>
    <mergeCell ref="F507:F510"/>
    <mergeCell ref="G507:G510"/>
    <mergeCell ref="H507:H510"/>
    <mergeCell ref="I507:I510"/>
    <mergeCell ref="C499:C502"/>
    <mergeCell ref="D499:D502"/>
    <mergeCell ref="E499:E502"/>
    <mergeCell ref="F499:F502"/>
    <mergeCell ref="G499:G502"/>
    <mergeCell ref="H499:H502"/>
    <mergeCell ref="I499:I502"/>
    <mergeCell ref="J499:J502"/>
    <mergeCell ref="C486:C489"/>
    <mergeCell ref="D486:D489"/>
    <mergeCell ref="E486:E489"/>
    <mergeCell ref="F486:F489"/>
    <mergeCell ref="G486:G489"/>
    <mergeCell ref="H486:H489"/>
    <mergeCell ref="I486:I489"/>
    <mergeCell ref="J486:J489"/>
    <mergeCell ref="C490:C493"/>
    <mergeCell ref="D490:D493"/>
    <mergeCell ref="E490:E493"/>
    <mergeCell ref="F490:F493"/>
    <mergeCell ref="G490:G493"/>
    <mergeCell ref="H490:H493"/>
    <mergeCell ref="I490:I493"/>
    <mergeCell ref="J490:J493"/>
    <mergeCell ref="C478:C481"/>
    <mergeCell ref="D478:D481"/>
    <mergeCell ref="E478:E481"/>
    <mergeCell ref="F478:F481"/>
    <mergeCell ref="G478:G481"/>
    <mergeCell ref="H478:H481"/>
    <mergeCell ref="I478:I481"/>
    <mergeCell ref="J478:J481"/>
    <mergeCell ref="C482:C485"/>
    <mergeCell ref="D482:D485"/>
    <mergeCell ref="E482:E485"/>
    <mergeCell ref="F482:F485"/>
    <mergeCell ref="G482:G485"/>
    <mergeCell ref="H482:H485"/>
    <mergeCell ref="I482:I485"/>
    <mergeCell ref="J482:J485"/>
    <mergeCell ref="C470:C473"/>
    <mergeCell ref="D470:D473"/>
    <mergeCell ref="E470:E473"/>
    <mergeCell ref="F470:F473"/>
    <mergeCell ref="G470:G473"/>
    <mergeCell ref="H470:H473"/>
    <mergeCell ref="I470:I473"/>
    <mergeCell ref="J470:J473"/>
    <mergeCell ref="C474:C477"/>
    <mergeCell ref="D474:D477"/>
    <mergeCell ref="E474:E477"/>
    <mergeCell ref="F474:F477"/>
    <mergeCell ref="G474:G477"/>
    <mergeCell ref="H474:H477"/>
    <mergeCell ref="I474:I477"/>
    <mergeCell ref="J474:J477"/>
    <mergeCell ref="C462:C465"/>
    <mergeCell ref="D462:D465"/>
    <mergeCell ref="E462:E465"/>
    <mergeCell ref="F462:F465"/>
    <mergeCell ref="G462:G465"/>
    <mergeCell ref="H462:H465"/>
    <mergeCell ref="I462:I465"/>
    <mergeCell ref="J462:J465"/>
    <mergeCell ref="C466:C469"/>
    <mergeCell ref="D466:D469"/>
    <mergeCell ref="E466:E469"/>
    <mergeCell ref="F466:F469"/>
    <mergeCell ref="G466:G469"/>
    <mergeCell ref="H466:H469"/>
    <mergeCell ref="I466:I469"/>
    <mergeCell ref="J466:J469"/>
    <mergeCell ref="C456:C459"/>
    <mergeCell ref="D456:D459"/>
    <mergeCell ref="E456:E459"/>
    <mergeCell ref="F456:F459"/>
    <mergeCell ref="G456:G459"/>
    <mergeCell ref="H456:H459"/>
    <mergeCell ref="I456:I459"/>
    <mergeCell ref="J456:J459"/>
    <mergeCell ref="C448:C451"/>
    <mergeCell ref="D448:D451"/>
    <mergeCell ref="E448:E451"/>
    <mergeCell ref="F448:F451"/>
    <mergeCell ref="G448:G451"/>
    <mergeCell ref="H448:H451"/>
    <mergeCell ref="I448:I451"/>
    <mergeCell ref="J448:J451"/>
    <mergeCell ref="C452:C455"/>
    <mergeCell ref="D452:D455"/>
    <mergeCell ref="E452:E455"/>
    <mergeCell ref="F452:F455"/>
    <mergeCell ref="G452:G455"/>
    <mergeCell ref="H452:H455"/>
    <mergeCell ref="I452:I455"/>
    <mergeCell ref="J452:J455"/>
    <mergeCell ref="C440:C443"/>
    <mergeCell ref="D440:D443"/>
    <mergeCell ref="E440:E443"/>
    <mergeCell ref="F440:F443"/>
    <mergeCell ref="G440:G443"/>
    <mergeCell ref="H440:H443"/>
    <mergeCell ref="I440:I443"/>
    <mergeCell ref="J440:J443"/>
    <mergeCell ref="C444:C447"/>
    <mergeCell ref="D444:D447"/>
    <mergeCell ref="E444:E447"/>
    <mergeCell ref="F444:F447"/>
    <mergeCell ref="G444:G447"/>
    <mergeCell ref="H444:H447"/>
    <mergeCell ref="I444:I447"/>
    <mergeCell ref="J444:J447"/>
    <mergeCell ref="C432:C435"/>
    <mergeCell ref="D432:D435"/>
    <mergeCell ref="E432:E435"/>
    <mergeCell ref="F432:F435"/>
    <mergeCell ref="G432:G435"/>
    <mergeCell ref="H432:H435"/>
    <mergeCell ref="I432:I435"/>
    <mergeCell ref="J432:J435"/>
    <mergeCell ref="C436:C439"/>
    <mergeCell ref="D436:D439"/>
    <mergeCell ref="E436:E439"/>
    <mergeCell ref="F436:F439"/>
    <mergeCell ref="G436:G439"/>
    <mergeCell ref="H436:H439"/>
    <mergeCell ref="I436:I439"/>
    <mergeCell ref="J436:J439"/>
    <mergeCell ref="C424:C427"/>
    <mergeCell ref="D424:D427"/>
    <mergeCell ref="E424:E427"/>
    <mergeCell ref="F424:F427"/>
    <mergeCell ref="G424:G427"/>
    <mergeCell ref="H424:H427"/>
    <mergeCell ref="I424:I427"/>
    <mergeCell ref="J424:J427"/>
    <mergeCell ref="C428:C431"/>
    <mergeCell ref="D428:D431"/>
    <mergeCell ref="E428:E431"/>
    <mergeCell ref="F428:F431"/>
    <mergeCell ref="G428:G431"/>
    <mergeCell ref="H428:H431"/>
    <mergeCell ref="I428:I431"/>
    <mergeCell ref="J428:J431"/>
    <mergeCell ref="C415:C418"/>
    <mergeCell ref="D415:D418"/>
    <mergeCell ref="E415:E418"/>
    <mergeCell ref="F415:F418"/>
    <mergeCell ref="G415:G418"/>
    <mergeCell ref="H415:H418"/>
    <mergeCell ref="I415:I418"/>
    <mergeCell ref="K423:L423"/>
    <mergeCell ref="C407:C410"/>
    <mergeCell ref="D407:D410"/>
    <mergeCell ref="E407:E410"/>
    <mergeCell ref="F407:F410"/>
    <mergeCell ref="G407:G410"/>
    <mergeCell ref="H407:H410"/>
    <mergeCell ref="I407:I410"/>
    <mergeCell ref="C411:C414"/>
    <mergeCell ref="D411:D414"/>
    <mergeCell ref="E411:E414"/>
    <mergeCell ref="F411:F414"/>
    <mergeCell ref="G411:G414"/>
    <mergeCell ref="H411:H414"/>
    <mergeCell ref="I411:I414"/>
    <mergeCell ref="C399:C402"/>
    <mergeCell ref="D399:D402"/>
    <mergeCell ref="E399:E402"/>
    <mergeCell ref="F399:F402"/>
    <mergeCell ref="G399:G402"/>
    <mergeCell ref="H399:H402"/>
    <mergeCell ref="I399:I402"/>
    <mergeCell ref="C403:C406"/>
    <mergeCell ref="D403:D406"/>
    <mergeCell ref="E403:E406"/>
    <mergeCell ref="F403:F406"/>
    <mergeCell ref="G403:G406"/>
    <mergeCell ref="H403:H406"/>
    <mergeCell ref="I403:I406"/>
    <mergeCell ref="J399:J402"/>
    <mergeCell ref="C391:C394"/>
    <mergeCell ref="D391:D394"/>
    <mergeCell ref="E391:E394"/>
    <mergeCell ref="F391:F394"/>
    <mergeCell ref="G391:G394"/>
    <mergeCell ref="H391:H394"/>
    <mergeCell ref="I391:I394"/>
    <mergeCell ref="C395:C398"/>
    <mergeCell ref="D395:D398"/>
    <mergeCell ref="E395:E398"/>
    <mergeCell ref="F395:F398"/>
    <mergeCell ref="G395:G398"/>
    <mergeCell ref="H395:H398"/>
    <mergeCell ref="I395:I398"/>
    <mergeCell ref="J403:J406"/>
    <mergeCell ref="C385:C388"/>
    <mergeCell ref="D385:D388"/>
    <mergeCell ref="E385:E388"/>
    <mergeCell ref="F385:F388"/>
    <mergeCell ref="G385:G388"/>
    <mergeCell ref="H385:H388"/>
    <mergeCell ref="I385:I388"/>
    <mergeCell ref="C377:C380"/>
    <mergeCell ref="D377:D380"/>
    <mergeCell ref="E377:E380"/>
    <mergeCell ref="F377:F380"/>
    <mergeCell ref="G377:G380"/>
    <mergeCell ref="H377:H380"/>
    <mergeCell ref="I377:I380"/>
    <mergeCell ref="C381:C384"/>
    <mergeCell ref="D381:D384"/>
    <mergeCell ref="E381:E384"/>
    <mergeCell ref="F381:F384"/>
    <mergeCell ref="G381:G384"/>
    <mergeCell ref="H381:H384"/>
    <mergeCell ref="I381:I384"/>
    <mergeCell ref="C369:C372"/>
    <mergeCell ref="D369:D372"/>
    <mergeCell ref="E369:E372"/>
    <mergeCell ref="F369:F372"/>
    <mergeCell ref="G369:G372"/>
    <mergeCell ref="H369:H372"/>
    <mergeCell ref="I369:I372"/>
    <mergeCell ref="C373:C376"/>
    <mergeCell ref="D373:D376"/>
    <mergeCell ref="E373:E376"/>
    <mergeCell ref="F373:F376"/>
    <mergeCell ref="G373:G376"/>
    <mergeCell ref="H373:H376"/>
    <mergeCell ref="I373:I376"/>
    <mergeCell ref="C361:C364"/>
    <mergeCell ref="D361:D364"/>
    <mergeCell ref="E361:E364"/>
    <mergeCell ref="F361:F364"/>
    <mergeCell ref="G361:G364"/>
    <mergeCell ref="H361:H364"/>
    <mergeCell ref="I361:I364"/>
    <mergeCell ref="C365:C368"/>
    <mergeCell ref="D365:D368"/>
    <mergeCell ref="E365:E368"/>
    <mergeCell ref="F365:F368"/>
    <mergeCell ref="G365:G368"/>
    <mergeCell ref="H365:H368"/>
    <mergeCell ref="I365:I368"/>
    <mergeCell ref="C357:C360"/>
    <mergeCell ref="D357:D360"/>
    <mergeCell ref="E357:E360"/>
    <mergeCell ref="F357:F360"/>
    <mergeCell ref="G357:G360"/>
    <mergeCell ref="H357:H360"/>
    <mergeCell ref="I357:I360"/>
    <mergeCell ref="K356:L356"/>
    <mergeCell ref="J357:J360"/>
    <mergeCell ref="I341:I344"/>
    <mergeCell ref="N341:N344"/>
    <mergeCell ref="C341:C344"/>
    <mergeCell ref="D341:D344"/>
    <mergeCell ref="E341:E344"/>
    <mergeCell ref="F341:F344"/>
    <mergeCell ref="G341:G344"/>
    <mergeCell ref="H341:H344"/>
    <mergeCell ref="N357:N360"/>
    <mergeCell ref="I333:I336"/>
    <mergeCell ref="N333:N336"/>
    <mergeCell ref="C337:C340"/>
    <mergeCell ref="D337:D340"/>
    <mergeCell ref="E337:E340"/>
    <mergeCell ref="F337:F340"/>
    <mergeCell ref="G337:G340"/>
    <mergeCell ref="H337:H340"/>
    <mergeCell ref="I337:I340"/>
    <mergeCell ref="N337:N340"/>
    <mergeCell ref="C333:C336"/>
    <mergeCell ref="D333:D336"/>
    <mergeCell ref="E333:E336"/>
    <mergeCell ref="F333:F336"/>
    <mergeCell ref="G333:G336"/>
    <mergeCell ref="H333:H336"/>
    <mergeCell ref="C329:C332"/>
    <mergeCell ref="D329:D332"/>
    <mergeCell ref="E329:E332"/>
    <mergeCell ref="F329:F332"/>
    <mergeCell ref="G329:G332"/>
    <mergeCell ref="H329:H332"/>
    <mergeCell ref="I329:I332"/>
    <mergeCell ref="N329:N332"/>
    <mergeCell ref="C325:C328"/>
    <mergeCell ref="D325:D328"/>
    <mergeCell ref="E325:E328"/>
    <mergeCell ref="F325:F328"/>
    <mergeCell ref="G325:G328"/>
    <mergeCell ref="H325:H328"/>
    <mergeCell ref="J325:J328"/>
    <mergeCell ref="J329:J332"/>
    <mergeCell ref="C321:C324"/>
    <mergeCell ref="D321:D324"/>
    <mergeCell ref="E321:E324"/>
    <mergeCell ref="F321:F324"/>
    <mergeCell ref="G321:G324"/>
    <mergeCell ref="H321:H324"/>
    <mergeCell ref="I321:I324"/>
    <mergeCell ref="N321:N324"/>
    <mergeCell ref="I325:I328"/>
    <mergeCell ref="N325:N328"/>
    <mergeCell ref="J321:J324"/>
    <mergeCell ref="I308:I311"/>
    <mergeCell ref="N308:N311"/>
    <mergeCell ref="K316:L316"/>
    <mergeCell ref="C317:C320"/>
    <mergeCell ref="D317:D320"/>
    <mergeCell ref="E317:E320"/>
    <mergeCell ref="F317:F320"/>
    <mergeCell ref="G317:G320"/>
    <mergeCell ref="H317:H320"/>
    <mergeCell ref="I317:I320"/>
    <mergeCell ref="C308:C311"/>
    <mergeCell ref="D308:D311"/>
    <mergeCell ref="E308:E311"/>
    <mergeCell ref="F308:F311"/>
    <mergeCell ref="G308:G311"/>
    <mergeCell ref="H308:H311"/>
    <mergeCell ref="N317:N320"/>
    <mergeCell ref="J308:J311"/>
    <mergeCell ref="J317:J320"/>
    <mergeCell ref="I300:I303"/>
    <mergeCell ref="N300:N303"/>
    <mergeCell ref="C304:C307"/>
    <mergeCell ref="D304:D307"/>
    <mergeCell ref="E304:E307"/>
    <mergeCell ref="F304:F307"/>
    <mergeCell ref="G304:G307"/>
    <mergeCell ref="H304:H307"/>
    <mergeCell ref="I304:I307"/>
    <mergeCell ref="N304:N307"/>
    <mergeCell ref="C300:C303"/>
    <mergeCell ref="D300:D303"/>
    <mergeCell ref="E300:E303"/>
    <mergeCell ref="F300:F303"/>
    <mergeCell ref="G300:G303"/>
    <mergeCell ref="H300:H303"/>
    <mergeCell ref="J300:J303"/>
    <mergeCell ref="J304:J307"/>
    <mergeCell ref="C296:C299"/>
    <mergeCell ref="D296:D299"/>
    <mergeCell ref="E296:E299"/>
    <mergeCell ref="F296:F299"/>
    <mergeCell ref="G296:G299"/>
    <mergeCell ref="H296:H299"/>
    <mergeCell ref="I296:I299"/>
    <mergeCell ref="N296:N299"/>
    <mergeCell ref="C292:C295"/>
    <mergeCell ref="D292:D295"/>
    <mergeCell ref="E292:E295"/>
    <mergeCell ref="F292:F295"/>
    <mergeCell ref="G292:G295"/>
    <mergeCell ref="H292:H295"/>
    <mergeCell ref="J292:J295"/>
    <mergeCell ref="J296:J299"/>
    <mergeCell ref="C288:C291"/>
    <mergeCell ref="D288:D291"/>
    <mergeCell ref="E288:E291"/>
    <mergeCell ref="F288:F291"/>
    <mergeCell ref="G288:G291"/>
    <mergeCell ref="H288:H291"/>
    <mergeCell ref="I288:I291"/>
    <mergeCell ref="N288:N291"/>
    <mergeCell ref="I292:I295"/>
    <mergeCell ref="N292:N295"/>
    <mergeCell ref="J288:J291"/>
    <mergeCell ref="I275:I278"/>
    <mergeCell ref="N275:N278"/>
    <mergeCell ref="K283:L283"/>
    <mergeCell ref="C284:C287"/>
    <mergeCell ref="D284:D287"/>
    <mergeCell ref="E284:E287"/>
    <mergeCell ref="F284:F287"/>
    <mergeCell ref="G284:G287"/>
    <mergeCell ref="H284:H287"/>
    <mergeCell ref="I284:I287"/>
    <mergeCell ref="C275:C278"/>
    <mergeCell ref="D275:D278"/>
    <mergeCell ref="E275:E278"/>
    <mergeCell ref="F275:F278"/>
    <mergeCell ref="G275:G278"/>
    <mergeCell ref="H275:H278"/>
    <mergeCell ref="N284:N287"/>
    <mergeCell ref="J275:J278"/>
    <mergeCell ref="J284:J287"/>
    <mergeCell ref="I267:I270"/>
    <mergeCell ref="N267:N270"/>
    <mergeCell ref="C271:C274"/>
    <mergeCell ref="D271:D274"/>
    <mergeCell ref="E271:E274"/>
    <mergeCell ref="F271:F274"/>
    <mergeCell ref="G271:G274"/>
    <mergeCell ref="H271:H274"/>
    <mergeCell ref="I271:I274"/>
    <mergeCell ref="N271:N274"/>
    <mergeCell ref="C267:C270"/>
    <mergeCell ref="D267:D270"/>
    <mergeCell ref="E267:E270"/>
    <mergeCell ref="F267:F270"/>
    <mergeCell ref="G267:G270"/>
    <mergeCell ref="H267:H270"/>
    <mergeCell ref="J267:J270"/>
    <mergeCell ref="J271:J274"/>
    <mergeCell ref="C263:C266"/>
    <mergeCell ref="D263:D266"/>
    <mergeCell ref="E263:E266"/>
    <mergeCell ref="F263:F266"/>
    <mergeCell ref="G263:G266"/>
    <mergeCell ref="H263:H266"/>
    <mergeCell ref="I263:I266"/>
    <mergeCell ref="N263:N266"/>
    <mergeCell ref="C259:C262"/>
    <mergeCell ref="D259:D262"/>
    <mergeCell ref="E259:E262"/>
    <mergeCell ref="F259:F262"/>
    <mergeCell ref="G259:G262"/>
    <mergeCell ref="H259:H262"/>
    <mergeCell ref="J259:J262"/>
    <mergeCell ref="J263:J266"/>
    <mergeCell ref="C255:C258"/>
    <mergeCell ref="D255:D258"/>
    <mergeCell ref="E255:E258"/>
    <mergeCell ref="F255:F258"/>
    <mergeCell ref="G255:G258"/>
    <mergeCell ref="H255:H258"/>
    <mergeCell ref="I255:I258"/>
    <mergeCell ref="N255:N258"/>
    <mergeCell ref="I259:I262"/>
    <mergeCell ref="N259:N262"/>
    <mergeCell ref="J255:J258"/>
    <mergeCell ref="I242:I245"/>
    <mergeCell ref="N242:N245"/>
    <mergeCell ref="K250:L250"/>
    <mergeCell ref="C251:C254"/>
    <mergeCell ref="D251:D254"/>
    <mergeCell ref="E251:E254"/>
    <mergeCell ref="F251:F254"/>
    <mergeCell ref="G251:G254"/>
    <mergeCell ref="H251:H254"/>
    <mergeCell ref="I251:I254"/>
    <mergeCell ref="C242:C245"/>
    <mergeCell ref="D242:D245"/>
    <mergeCell ref="E242:E245"/>
    <mergeCell ref="F242:F245"/>
    <mergeCell ref="G242:G245"/>
    <mergeCell ref="H242:H245"/>
    <mergeCell ref="N251:N254"/>
    <mergeCell ref="J242:J245"/>
    <mergeCell ref="J251:J254"/>
    <mergeCell ref="I234:I237"/>
    <mergeCell ref="N234:N237"/>
    <mergeCell ref="C238:C241"/>
    <mergeCell ref="D238:D241"/>
    <mergeCell ref="E238:E241"/>
    <mergeCell ref="F238:F241"/>
    <mergeCell ref="G238:G241"/>
    <mergeCell ref="H238:H241"/>
    <mergeCell ref="I238:I241"/>
    <mergeCell ref="N238:N241"/>
    <mergeCell ref="C234:C237"/>
    <mergeCell ref="D234:D237"/>
    <mergeCell ref="E234:E237"/>
    <mergeCell ref="F234:F237"/>
    <mergeCell ref="G234:G237"/>
    <mergeCell ref="H234:H237"/>
    <mergeCell ref="J234:J237"/>
    <mergeCell ref="J238:J241"/>
    <mergeCell ref="C230:C233"/>
    <mergeCell ref="D230:D233"/>
    <mergeCell ref="E230:E233"/>
    <mergeCell ref="F230:F233"/>
    <mergeCell ref="G230:G233"/>
    <mergeCell ref="H230:H233"/>
    <mergeCell ref="I230:I233"/>
    <mergeCell ref="N230:N233"/>
    <mergeCell ref="C226:C229"/>
    <mergeCell ref="D226:D229"/>
    <mergeCell ref="E226:E229"/>
    <mergeCell ref="F226:F229"/>
    <mergeCell ref="G226:G229"/>
    <mergeCell ref="H226:H229"/>
    <mergeCell ref="J226:J229"/>
    <mergeCell ref="J230:J233"/>
    <mergeCell ref="C222:C225"/>
    <mergeCell ref="D222:D225"/>
    <mergeCell ref="E222:E225"/>
    <mergeCell ref="F222:F225"/>
    <mergeCell ref="G222:G225"/>
    <mergeCell ref="H222:H225"/>
    <mergeCell ref="I222:I225"/>
    <mergeCell ref="N222:N225"/>
    <mergeCell ref="I226:I229"/>
    <mergeCell ref="N226:N229"/>
    <mergeCell ref="J222:J225"/>
    <mergeCell ref="I209:I212"/>
    <mergeCell ref="N209:N212"/>
    <mergeCell ref="K217:L217"/>
    <mergeCell ref="C218:C221"/>
    <mergeCell ref="D218:D221"/>
    <mergeCell ref="E218:E221"/>
    <mergeCell ref="F218:F221"/>
    <mergeCell ref="G218:G221"/>
    <mergeCell ref="H218:H221"/>
    <mergeCell ref="I218:I221"/>
    <mergeCell ref="C209:C212"/>
    <mergeCell ref="D209:D212"/>
    <mergeCell ref="E209:E212"/>
    <mergeCell ref="F209:F212"/>
    <mergeCell ref="G209:G212"/>
    <mergeCell ref="H209:H212"/>
    <mergeCell ref="N218:N221"/>
    <mergeCell ref="J209:J212"/>
    <mergeCell ref="J218:J221"/>
    <mergeCell ref="I201:I204"/>
    <mergeCell ref="N201:N204"/>
    <mergeCell ref="C205:C208"/>
    <mergeCell ref="D205:D208"/>
    <mergeCell ref="E205:E208"/>
    <mergeCell ref="F205:F208"/>
    <mergeCell ref="G205:G208"/>
    <mergeCell ref="H205:H208"/>
    <mergeCell ref="I205:I208"/>
    <mergeCell ref="N205:N208"/>
    <mergeCell ref="C201:C204"/>
    <mergeCell ref="D201:D204"/>
    <mergeCell ref="E201:E204"/>
    <mergeCell ref="F201:F204"/>
    <mergeCell ref="G201:G204"/>
    <mergeCell ref="H201:H204"/>
    <mergeCell ref="J201:J204"/>
    <mergeCell ref="J205:J208"/>
    <mergeCell ref="C197:C200"/>
    <mergeCell ref="D197:D200"/>
    <mergeCell ref="E197:E200"/>
    <mergeCell ref="F197:F200"/>
    <mergeCell ref="G197:G200"/>
    <mergeCell ref="H197:H200"/>
    <mergeCell ref="I197:I200"/>
    <mergeCell ref="N197:N200"/>
    <mergeCell ref="C193:C196"/>
    <mergeCell ref="D193:D196"/>
    <mergeCell ref="E193:E196"/>
    <mergeCell ref="F193:F196"/>
    <mergeCell ref="G193:G196"/>
    <mergeCell ref="H193:H196"/>
    <mergeCell ref="J193:J196"/>
    <mergeCell ref="J197:J200"/>
    <mergeCell ref="C189:C192"/>
    <mergeCell ref="D189:D192"/>
    <mergeCell ref="E189:E192"/>
    <mergeCell ref="F189:F192"/>
    <mergeCell ref="G189:G192"/>
    <mergeCell ref="H189:H192"/>
    <mergeCell ref="I189:I192"/>
    <mergeCell ref="N189:N192"/>
    <mergeCell ref="I193:I196"/>
    <mergeCell ref="N193:N196"/>
    <mergeCell ref="J189:J192"/>
    <mergeCell ref="I176:I179"/>
    <mergeCell ref="N176:N179"/>
    <mergeCell ref="K184:L184"/>
    <mergeCell ref="C185:C188"/>
    <mergeCell ref="D185:D188"/>
    <mergeCell ref="E185:E188"/>
    <mergeCell ref="F185:F188"/>
    <mergeCell ref="G185:G188"/>
    <mergeCell ref="H185:H188"/>
    <mergeCell ref="I185:I188"/>
    <mergeCell ref="C176:C179"/>
    <mergeCell ref="D176:D179"/>
    <mergeCell ref="E176:E179"/>
    <mergeCell ref="F176:F179"/>
    <mergeCell ref="G176:G179"/>
    <mergeCell ref="H176:H179"/>
    <mergeCell ref="N185:N188"/>
    <mergeCell ref="J176:J179"/>
    <mergeCell ref="J185:J188"/>
    <mergeCell ref="I168:I171"/>
    <mergeCell ref="N168:N171"/>
    <mergeCell ref="C172:C175"/>
    <mergeCell ref="D172:D175"/>
    <mergeCell ref="E172:E175"/>
    <mergeCell ref="F172:F175"/>
    <mergeCell ref="G172:G175"/>
    <mergeCell ref="H172:H175"/>
    <mergeCell ref="I172:I175"/>
    <mergeCell ref="N172:N175"/>
    <mergeCell ref="C168:C171"/>
    <mergeCell ref="D168:D171"/>
    <mergeCell ref="E168:E171"/>
    <mergeCell ref="F168:F171"/>
    <mergeCell ref="G168:G171"/>
    <mergeCell ref="H168:H171"/>
    <mergeCell ref="J168:J171"/>
    <mergeCell ref="J172:J175"/>
    <mergeCell ref="C164:C167"/>
    <mergeCell ref="D164:D167"/>
    <mergeCell ref="E164:E167"/>
    <mergeCell ref="F164:F167"/>
    <mergeCell ref="G164:G167"/>
    <mergeCell ref="H164:H167"/>
    <mergeCell ref="I164:I167"/>
    <mergeCell ref="N164:N167"/>
    <mergeCell ref="C160:C163"/>
    <mergeCell ref="D160:D163"/>
    <mergeCell ref="E160:E163"/>
    <mergeCell ref="F160:F163"/>
    <mergeCell ref="G160:G163"/>
    <mergeCell ref="H160:H163"/>
    <mergeCell ref="C156:C159"/>
    <mergeCell ref="D156:D159"/>
    <mergeCell ref="E156:E159"/>
    <mergeCell ref="F156:F159"/>
    <mergeCell ref="G156:G159"/>
    <mergeCell ref="H156:H159"/>
    <mergeCell ref="I156:I159"/>
    <mergeCell ref="N156:N159"/>
    <mergeCell ref="I160:I163"/>
    <mergeCell ref="N160:N163"/>
    <mergeCell ref="J156:J159"/>
    <mergeCell ref="J160:J163"/>
    <mergeCell ref="J164:J167"/>
    <mergeCell ref="I143:I146"/>
    <mergeCell ref="J143:J146"/>
    <mergeCell ref="N143:N146"/>
    <mergeCell ref="K151:L151"/>
    <mergeCell ref="C152:C155"/>
    <mergeCell ref="D152:D155"/>
    <mergeCell ref="E152:E155"/>
    <mergeCell ref="F152:F155"/>
    <mergeCell ref="G152:G155"/>
    <mergeCell ref="H152:H155"/>
    <mergeCell ref="C143:C146"/>
    <mergeCell ref="D143:D146"/>
    <mergeCell ref="E143:E146"/>
    <mergeCell ref="F143:F146"/>
    <mergeCell ref="G143:G146"/>
    <mergeCell ref="H143:H146"/>
    <mergeCell ref="I152:I155"/>
    <mergeCell ref="N152:N155"/>
    <mergeCell ref="J152:J155"/>
    <mergeCell ref="C139:C142"/>
    <mergeCell ref="D139:D142"/>
    <mergeCell ref="E139:E142"/>
    <mergeCell ref="F139:F142"/>
    <mergeCell ref="G139:G142"/>
    <mergeCell ref="H139:H142"/>
    <mergeCell ref="I139:I142"/>
    <mergeCell ref="J139:J142"/>
    <mergeCell ref="N139:N142"/>
    <mergeCell ref="C135:C138"/>
    <mergeCell ref="D135:D138"/>
    <mergeCell ref="E135:E138"/>
    <mergeCell ref="F135:F138"/>
    <mergeCell ref="G135:G138"/>
    <mergeCell ref="H135:H138"/>
    <mergeCell ref="I135:I138"/>
    <mergeCell ref="J135:J138"/>
    <mergeCell ref="N135:N138"/>
    <mergeCell ref="I127:I130"/>
    <mergeCell ref="J127:J130"/>
    <mergeCell ref="N127:N130"/>
    <mergeCell ref="C131:C134"/>
    <mergeCell ref="D131:D134"/>
    <mergeCell ref="E131:E134"/>
    <mergeCell ref="F131:F134"/>
    <mergeCell ref="G131:G134"/>
    <mergeCell ref="H131:H134"/>
    <mergeCell ref="I131:I134"/>
    <mergeCell ref="C127:C130"/>
    <mergeCell ref="D127:D130"/>
    <mergeCell ref="E127:E130"/>
    <mergeCell ref="F127:F130"/>
    <mergeCell ref="G127:G130"/>
    <mergeCell ref="H127:H130"/>
    <mergeCell ref="J131:J134"/>
    <mergeCell ref="N131:N134"/>
    <mergeCell ref="C123:C126"/>
    <mergeCell ref="D123:D126"/>
    <mergeCell ref="E123:E126"/>
    <mergeCell ref="F123:F126"/>
    <mergeCell ref="G123:G126"/>
    <mergeCell ref="H123:H126"/>
    <mergeCell ref="I123:I126"/>
    <mergeCell ref="J123:J126"/>
    <mergeCell ref="N123:N126"/>
    <mergeCell ref="N115:N118"/>
    <mergeCell ref="C119:C122"/>
    <mergeCell ref="D119:D122"/>
    <mergeCell ref="E119:E122"/>
    <mergeCell ref="F119:F122"/>
    <mergeCell ref="G119:G122"/>
    <mergeCell ref="H119:H122"/>
    <mergeCell ref="I119:I122"/>
    <mergeCell ref="J119:J122"/>
    <mergeCell ref="N119:N122"/>
    <mergeCell ref="K114:L114"/>
    <mergeCell ref="C115:C118"/>
    <mergeCell ref="D115:D118"/>
    <mergeCell ref="E115:E118"/>
    <mergeCell ref="F115:F118"/>
    <mergeCell ref="G115:G118"/>
    <mergeCell ref="H115:H118"/>
    <mergeCell ref="I115:I118"/>
    <mergeCell ref="J115:J118"/>
    <mergeCell ref="I105:I108"/>
    <mergeCell ref="J105:J108"/>
    <mergeCell ref="N105:N108"/>
    <mergeCell ref="C109:C112"/>
    <mergeCell ref="D109:D112"/>
    <mergeCell ref="E109:E112"/>
    <mergeCell ref="F109:F112"/>
    <mergeCell ref="G109:G112"/>
    <mergeCell ref="H109:H112"/>
    <mergeCell ref="I109:I112"/>
    <mergeCell ref="C105:C108"/>
    <mergeCell ref="D105:D108"/>
    <mergeCell ref="E105:E108"/>
    <mergeCell ref="F105:F108"/>
    <mergeCell ref="G105:G108"/>
    <mergeCell ref="H105:H108"/>
    <mergeCell ref="J109:J112"/>
    <mergeCell ref="N109:N112"/>
    <mergeCell ref="C101:C104"/>
    <mergeCell ref="D101:D104"/>
    <mergeCell ref="E101:E104"/>
    <mergeCell ref="F101:F104"/>
    <mergeCell ref="G101:G104"/>
    <mergeCell ref="H101:H104"/>
    <mergeCell ref="I101:I104"/>
    <mergeCell ref="J101:J104"/>
    <mergeCell ref="N101:N104"/>
    <mergeCell ref="C97:C100"/>
    <mergeCell ref="D97:D100"/>
    <mergeCell ref="E97:E100"/>
    <mergeCell ref="F97:F100"/>
    <mergeCell ref="G97:G100"/>
    <mergeCell ref="H97:H100"/>
    <mergeCell ref="I97:I100"/>
    <mergeCell ref="J97:J100"/>
    <mergeCell ref="N97:N100"/>
    <mergeCell ref="I89:I92"/>
    <mergeCell ref="J89:J92"/>
    <mergeCell ref="N89:N92"/>
    <mergeCell ref="C93:C96"/>
    <mergeCell ref="D93:D96"/>
    <mergeCell ref="E93:E96"/>
    <mergeCell ref="F93:F96"/>
    <mergeCell ref="G93:G96"/>
    <mergeCell ref="H93:H96"/>
    <mergeCell ref="I93:I96"/>
    <mergeCell ref="C89:C92"/>
    <mergeCell ref="D89:D92"/>
    <mergeCell ref="E89:E92"/>
    <mergeCell ref="F89:F92"/>
    <mergeCell ref="G89:G92"/>
    <mergeCell ref="H89:H92"/>
    <mergeCell ref="J93:J96"/>
    <mergeCell ref="N93:N96"/>
    <mergeCell ref="C85:C88"/>
    <mergeCell ref="D85:D88"/>
    <mergeCell ref="E85:E88"/>
    <mergeCell ref="F85:F88"/>
    <mergeCell ref="G85:G88"/>
    <mergeCell ref="H85:H88"/>
    <mergeCell ref="I85:I88"/>
    <mergeCell ref="J85:J88"/>
    <mergeCell ref="N85:N88"/>
    <mergeCell ref="K43:L43"/>
    <mergeCell ref="I34:I37"/>
    <mergeCell ref="I26:I29"/>
    <mergeCell ref="I18:I21"/>
    <mergeCell ref="J77:J80"/>
    <mergeCell ref="N77:N80"/>
    <mergeCell ref="C81:C84"/>
    <mergeCell ref="D81:D84"/>
    <mergeCell ref="E81:E84"/>
    <mergeCell ref="F81:F84"/>
    <mergeCell ref="G81:G84"/>
    <mergeCell ref="H81:H84"/>
    <mergeCell ref="I81:I84"/>
    <mergeCell ref="J81:J84"/>
    <mergeCell ref="N81:N84"/>
    <mergeCell ref="K76:L76"/>
    <mergeCell ref="C77:C80"/>
    <mergeCell ref="D77:D80"/>
    <mergeCell ref="E77:E80"/>
    <mergeCell ref="F77:F80"/>
    <mergeCell ref="G77:G80"/>
    <mergeCell ref="H77:H80"/>
    <mergeCell ref="I77:I80"/>
    <mergeCell ref="I68:I71"/>
    <mergeCell ref="N68:N71"/>
    <mergeCell ref="C68:C71"/>
    <mergeCell ref="D68:D71"/>
    <mergeCell ref="E68:E71"/>
    <mergeCell ref="F68:F71"/>
    <mergeCell ref="G68:G71"/>
    <mergeCell ref="H68:H71"/>
    <mergeCell ref="I60:I63"/>
    <mergeCell ref="N60:N63"/>
    <mergeCell ref="C64:C67"/>
    <mergeCell ref="D64:D67"/>
    <mergeCell ref="E64:E67"/>
    <mergeCell ref="F64:F67"/>
    <mergeCell ref="G64:G67"/>
    <mergeCell ref="H64:H67"/>
    <mergeCell ref="I64:I67"/>
    <mergeCell ref="N64:N67"/>
    <mergeCell ref="C60:C63"/>
    <mergeCell ref="D60:D63"/>
    <mergeCell ref="E60:E63"/>
    <mergeCell ref="F60:F63"/>
    <mergeCell ref="G60:G63"/>
    <mergeCell ref="H60:H63"/>
    <mergeCell ref="N52:N55"/>
    <mergeCell ref="C56:C59"/>
    <mergeCell ref="D56:D59"/>
    <mergeCell ref="E56:E59"/>
    <mergeCell ref="F56:F59"/>
    <mergeCell ref="G56:G59"/>
    <mergeCell ref="H56:H59"/>
    <mergeCell ref="I56:I59"/>
    <mergeCell ref="N56:N59"/>
    <mergeCell ref="C52:C55"/>
    <mergeCell ref="D52:D55"/>
    <mergeCell ref="E52:E55"/>
    <mergeCell ref="F52:F55"/>
    <mergeCell ref="G52:G55"/>
    <mergeCell ref="H52:H55"/>
    <mergeCell ref="I52:I55"/>
    <mergeCell ref="N44:N47"/>
    <mergeCell ref="C48:C51"/>
    <mergeCell ref="D48:D51"/>
    <mergeCell ref="E48:E51"/>
    <mergeCell ref="F48:F51"/>
    <mergeCell ref="G48:G51"/>
    <mergeCell ref="H48:H51"/>
    <mergeCell ref="I48:I51"/>
    <mergeCell ref="N48:N51"/>
    <mergeCell ref="C44:C47"/>
    <mergeCell ref="D44:D47"/>
    <mergeCell ref="E44:E47"/>
    <mergeCell ref="F44:F47"/>
    <mergeCell ref="G44:G47"/>
    <mergeCell ref="H44:H47"/>
    <mergeCell ref="I44:I47"/>
    <mergeCell ref="N34:N37"/>
    <mergeCell ref="C38:C41"/>
    <mergeCell ref="D38:D41"/>
    <mergeCell ref="E38:E41"/>
    <mergeCell ref="F38:F41"/>
    <mergeCell ref="G38:G41"/>
    <mergeCell ref="H38:H41"/>
    <mergeCell ref="I38:I41"/>
    <mergeCell ref="N38:N41"/>
    <mergeCell ref="C34:C37"/>
    <mergeCell ref="D34:D37"/>
    <mergeCell ref="E34:E37"/>
    <mergeCell ref="F34:F37"/>
    <mergeCell ref="G34:G37"/>
    <mergeCell ref="H34:H37"/>
    <mergeCell ref="N26:N29"/>
    <mergeCell ref="C30:C33"/>
    <mergeCell ref="D30:D33"/>
    <mergeCell ref="E30:E33"/>
    <mergeCell ref="F30:F33"/>
    <mergeCell ref="G30:G33"/>
    <mergeCell ref="H30:H33"/>
    <mergeCell ref="I30:I33"/>
    <mergeCell ref="N30:N33"/>
    <mergeCell ref="C26:C29"/>
    <mergeCell ref="D26:D29"/>
    <mergeCell ref="E26:E29"/>
    <mergeCell ref="F26:F29"/>
    <mergeCell ref="G26:G29"/>
    <mergeCell ref="H26:H29"/>
    <mergeCell ref="N18:N21"/>
    <mergeCell ref="C22:C25"/>
    <mergeCell ref="D22:D25"/>
    <mergeCell ref="E22:E25"/>
    <mergeCell ref="F22:F25"/>
    <mergeCell ref="G22:G25"/>
    <mergeCell ref="H22:H25"/>
    <mergeCell ref="I22:I25"/>
    <mergeCell ref="N22:N25"/>
    <mergeCell ref="C18:C21"/>
    <mergeCell ref="D18:D21"/>
    <mergeCell ref="E18:E21"/>
    <mergeCell ref="F18:F21"/>
    <mergeCell ref="G18:G21"/>
    <mergeCell ref="H18:H21"/>
    <mergeCell ref="N10:N13"/>
    <mergeCell ref="C14:C17"/>
    <mergeCell ref="D14:D17"/>
    <mergeCell ref="E14:E17"/>
    <mergeCell ref="F14:F17"/>
    <mergeCell ref="G14:G17"/>
    <mergeCell ref="H14:H17"/>
    <mergeCell ref="I14:I17"/>
    <mergeCell ref="N14:N17"/>
    <mergeCell ref="C10:C13"/>
    <mergeCell ref="D10:D13"/>
    <mergeCell ref="E10:E13"/>
    <mergeCell ref="F10:F13"/>
    <mergeCell ref="G10:G13"/>
    <mergeCell ref="H10:H13"/>
    <mergeCell ref="I10:I13"/>
  </mergeCells>
  <phoneticPr fontId="1"/>
  <dataValidations disablePrompts="1" count="1">
    <dataValidation type="list" allowBlank="1" showInputMessage="1" showErrorMessage="1" sqref="M44:N71 M317:N344 M1358:M1385 M115:N146 M152:N179 M185:N212 M218:N245 M251:N278 M284:N311 M10:N41 M357:M388 M631:M658 M391:M418 M424:M459 M462:M493 M499:M526 M532:M559 M565:M592 M598:M625 M664:M691 M978:M1005 M945:M972 M704:M735 M738:M765 M771:M806 M809:M840 M846:M873 M879:M906 M912:M939 M1011:M1038 M1292:M1319 M1259:M1286 M1325:M1352 M1051:M1082 M1085:M1112 M1118:M1153 M1156:M1187 M1193:M1220 M1226:M1253 M77:N112" xr:uid="{96C08287-2539-4DAF-A2F0-03C1AABC4CCF}">
      <formula1>"大,中,小,無"</formula1>
    </dataValidation>
  </dataValidations>
  <hyperlinks>
    <hyperlink ref="C1" location="'IV-4. 広義倫理の影響分析'!A1" display="広義倫理の分析シートに戻る" xr:uid="{777A7021-6123-47DD-9047-6384BDAC9807}"/>
    <hyperlink ref="C348" location="'IV-4. 広義倫理の影響分析'!A1" display="広義倫理の分析シートに戻る" xr:uid="{C4833649-BE54-40FE-96AE-3D9146CC97B7}"/>
    <hyperlink ref="C695" location="'IV-4. 広義倫理の影響分析'!A1" display="広義倫理の分析シートに戻る" xr:uid="{FCCD25C7-60AC-4B57-901E-E3DE6557E8EA}"/>
    <hyperlink ref="C1042" location="'IV-4. 広義倫理の影響分析'!A1" display="広義倫理の分析シートに戻る" xr:uid="{FA847225-FFBB-4F25-98E0-76C62FD47B53}"/>
  </hyperlinks>
  <pageMargins left="0.7" right="0.7" top="0.75" bottom="0.75" header="0.3" footer="0.3"/>
  <pageSetup paperSize="9" orientation="portrait" r:id="rId1"/>
  <headerFooter>
    <oddFooter>&amp;LFujitsu Restricted&amp;R©2024 Fujitsu Limited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14E7FBA5E273A489AD8F985A53A4A12" ma:contentTypeVersion="14" ma:contentTypeDescription="Create a new document." ma:contentTypeScope="" ma:versionID="0b5dc6f0f67fa00e7f056295f0c9ecf2">
  <xsd:schema xmlns:xsd="http://www.w3.org/2001/XMLSchema" xmlns:xs="http://www.w3.org/2001/XMLSchema" xmlns:p="http://schemas.microsoft.com/office/2006/metadata/properties" xmlns:ns2="b6824bc3-9ee2-4a8b-995f-4ef1ae7a4d5b" xmlns:ns3="1402de02-439b-4b6e-acbe-afc7e80fa6ed" targetNamespace="http://schemas.microsoft.com/office/2006/metadata/properties" ma:root="true" ma:fieldsID="afb21bfe86a81024b9ee541cfd074662" ns2:_="" ns3:_="">
    <xsd:import namespace="b6824bc3-9ee2-4a8b-995f-4ef1ae7a4d5b"/>
    <xsd:import namespace="1402de02-439b-4b6e-acbe-afc7e80fa6e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824bc3-9ee2-4a8b-995f-4ef1ae7a4d5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bc4fd492-276b-4614-b3af-3a4c63b563f8"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02de02-439b-4b6e-acbe-afc7e80fa6ed"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e938db0-14be-44ce-b6c6-efb789e0b37f}" ma:internalName="TaxCatchAll" ma:showField="CatchAllData" ma:web="1402de02-439b-4b6e-acbe-afc7e80fa6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1402de02-439b-4b6e-acbe-afc7e80fa6ed" xsi:nil="true"/>
    <lcf76f155ced4ddcb4097134ff3c332f xmlns="b6824bc3-9ee2-4a8b-995f-4ef1ae7a4d5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FD19128-3ED4-4585-8874-0FE5562576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824bc3-9ee2-4a8b-995f-4ef1ae7a4d5b"/>
    <ds:schemaRef ds:uri="1402de02-439b-4b6e-acbe-afc7e80fa6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C311C61-70F5-4841-AF3B-EEF5CBA92954}">
  <ds:schemaRefs>
    <ds:schemaRef ds:uri="http://www.w3.org/XML/1998/namespace"/>
    <ds:schemaRef ds:uri="http://purl.org/dc/terms/"/>
    <ds:schemaRef ds:uri="http://purl.org/dc/dcmitype/"/>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1402de02-439b-4b6e-acbe-afc7e80fa6ed"/>
    <ds:schemaRef ds:uri="b6824bc3-9ee2-4a8b-995f-4ef1ae7a4d5b"/>
    <ds:schemaRef ds:uri="http://purl.org/dc/elements/1.1/"/>
  </ds:schemaRefs>
</ds:datastoreItem>
</file>

<file path=customXml/itemProps3.xml><?xml version="1.0" encoding="utf-8"?>
<ds:datastoreItem xmlns:ds="http://schemas.openxmlformats.org/officeDocument/2006/customXml" ds:itemID="{4A76C028-935A-4BAD-A124-72B7C60FB57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I. 説明</vt:lpstr>
      <vt:lpstr>II. 分析の進め方</vt:lpstr>
      <vt:lpstr>III. AIシステムの仕様情報</vt:lpstr>
      <vt:lpstr>IV-1. AI品質の影響分析</vt:lpstr>
      <vt:lpstr>IV-2. AI倫理の影響分析</vt:lpstr>
      <vt:lpstr>IV-3. AIセキュリティの影響分析</vt:lpstr>
      <vt:lpstr>IV-4. 広義倫理の影響分析</vt:lpstr>
      <vt:lpstr>V. 分析結果</vt:lpstr>
      <vt:lpstr>参考. 影響度の算定基準</vt:lpstr>
      <vt:lpstr>参考)IV-1. AI品質の分析事例</vt:lpstr>
      <vt:lpstr>参考)IV-2. AI倫理の分析事例</vt:lpstr>
      <vt:lpstr>参考)IV-3. AIセキュリティの分析事例</vt:lpstr>
      <vt:lpstr>参考)IV-4. AI広義倫理の分析事例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矢嶋純</dc:creator>
  <cp:keywords/>
  <dc:description/>
  <cp:lastModifiedBy>Yajima, Jun/矢嶋 純</cp:lastModifiedBy>
  <cp:revision/>
  <dcterms:created xsi:type="dcterms:W3CDTF">2022-07-26T10:46:33Z</dcterms:created>
  <dcterms:modified xsi:type="dcterms:W3CDTF">2025-07-09T02:03:06Z</dcterms:modified>
  <cp:category>関係者外秘</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295cc1-d279-42ac-ab4d-3b0f4fece050_Enabled">
    <vt:lpwstr>true</vt:lpwstr>
  </property>
  <property fmtid="{D5CDD505-2E9C-101B-9397-08002B2CF9AE}" pid="3" name="MSIP_Label_a7295cc1-d279-42ac-ab4d-3b0f4fece050_SetDate">
    <vt:lpwstr>2022-07-26T10:46:34Z</vt:lpwstr>
  </property>
  <property fmtid="{D5CDD505-2E9C-101B-9397-08002B2CF9AE}" pid="4" name="MSIP_Label_a7295cc1-d279-42ac-ab4d-3b0f4fece050_Method">
    <vt:lpwstr>Standard</vt:lpwstr>
  </property>
  <property fmtid="{D5CDD505-2E9C-101B-9397-08002B2CF9AE}" pid="5" name="MSIP_Label_a7295cc1-d279-42ac-ab4d-3b0f4fece050_Name">
    <vt:lpwstr>FUJITSU-RESTRICTED​</vt:lpwstr>
  </property>
  <property fmtid="{D5CDD505-2E9C-101B-9397-08002B2CF9AE}" pid="6" name="MSIP_Label_a7295cc1-d279-42ac-ab4d-3b0f4fece050_SiteId">
    <vt:lpwstr>a19f121d-81e1-4858-a9d8-736e267fd4c7</vt:lpwstr>
  </property>
  <property fmtid="{D5CDD505-2E9C-101B-9397-08002B2CF9AE}" pid="7" name="MSIP_Label_a7295cc1-d279-42ac-ab4d-3b0f4fece050_ActionId">
    <vt:lpwstr>d62c689c-76b3-4233-8625-bd4d5d77bb7d</vt:lpwstr>
  </property>
  <property fmtid="{D5CDD505-2E9C-101B-9397-08002B2CF9AE}" pid="8" name="MSIP_Label_a7295cc1-d279-42ac-ab4d-3b0f4fece050_ContentBits">
    <vt:lpwstr>0</vt:lpwstr>
  </property>
  <property fmtid="{D5CDD505-2E9C-101B-9397-08002B2CF9AE}" pid="9" name="ContentTypeId">
    <vt:lpwstr>0x010100214E7FBA5E273A489AD8F985A53A4A12</vt:lpwstr>
  </property>
  <property fmtid="{D5CDD505-2E9C-101B-9397-08002B2CF9AE}" pid="10" name="MediaServiceImageTags">
    <vt:lpwstr/>
  </property>
</Properties>
</file>