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e5bb84d119d772cb/Documents/Spring 2022/Fixed Income Securities/ETF Project ^0 Trading Game/"/>
    </mc:Choice>
  </mc:AlternateContent>
  <xr:revisionPtr revIDLastSave="12" documentId="13_ncr:1_{17866AB5-2E01-4BB9-B7DA-E19C5CA3750C}" xr6:coauthVersionLast="47" xr6:coauthVersionMax="47" xr10:uidLastSave="{1A8172B5-BFD4-4AC8-A97E-BC94829F9EF7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G36" i="1"/>
  <c r="G31" i="1"/>
  <c r="G25" i="1"/>
  <c r="G12" i="1"/>
  <c r="E25" i="1"/>
  <c r="E24" i="1"/>
  <c r="E12" i="1"/>
  <c r="E37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2" i="1"/>
  <c r="G33" i="1"/>
  <c r="G34" i="1"/>
  <c r="G35" i="1"/>
  <c r="G15" i="1"/>
  <c r="E16" i="1"/>
  <c r="E17" i="1"/>
  <c r="E18" i="1"/>
  <c r="E19" i="1"/>
  <c r="E20" i="1"/>
  <c r="E21" i="1"/>
  <c r="E22" i="1"/>
  <c r="E23" i="1"/>
  <c r="E26" i="1"/>
  <c r="E27" i="1"/>
  <c r="E28" i="1"/>
  <c r="E29" i="1"/>
  <c r="E30" i="1"/>
  <c r="E31" i="1"/>
  <c r="E32" i="1"/>
  <c r="E33" i="1"/>
  <c r="E34" i="1"/>
  <c r="E35" i="1"/>
  <c r="E36" i="1"/>
  <c r="E15" i="1"/>
  <c r="D38" i="1"/>
</calcChain>
</file>

<file path=xl/sharedStrings.xml><?xml version="1.0" encoding="utf-8"?>
<sst xmlns="http://schemas.openxmlformats.org/spreadsheetml/2006/main" count="61" uniqueCount="61">
  <si>
    <t>Calculation of Virtual Trading Simulation Portfolio Duration</t>
  </si>
  <si>
    <t>Cash</t>
  </si>
  <si>
    <t>ETFs:</t>
  </si>
  <si>
    <t>AGG</t>
  </si>
  <si>
    <t>GOVT</t>
  </si>
  <si>
    <t>TIP</t>
  </si>
  <si>
    <t>AGZ</t>
  </si>
  <si>
    <t>LQD</t>
  </si>
  <si>
    <t>IGHG</t>
  </si>
  <si>
    <t>HYG</t>
  </si>
  <si>
    <t>FLOT</t>
  </si>
  <si>
    <t>BKLN</t>
  </si>
  <si>
    <t>MBB</t>
  </si>
  <si>
    <t>CMBS</t>
  </si>
  <si>
    <t>MUB</t>
  </si>
  <si>
    <t>BAB</t>
  </si>
  <si>
    <t>PFF</t>
  </si>
  <si>
    <t>CWB</t>
  </si>
  <si>
    <t>IGOV</t>
  </si>
  <si>
    <t>EMB</t>
  </si>
  <si>
    <t>LEMB</t>
  </si>
  <si>
    <t>Eff. Duration</t>
  </si>
  <si>
    <t>Weight (%)</t>
  </si>
  <si>
    <t>W.A. Duration</t>
  </si>
  <si>
    <t>Portfolio Duration =</t>
  </si>
  <si>
    <t>Total Account Value =</t>
  </si>
  <si>
    <t>For this assignment, you will calculating the Portfolio Duration of your ETF Trading Simulation protfolio on Investopedia.</t>
  </si>
  <si>
    <t>Total Value</t>
  </si>
  <si>
    <t>iShares Core US Aggregate Bond</t>
  </si>
  <si>
    <t>iShares Core US Treasury Bond ETF</t>
  </si>
  <si>
    <t>iShares TIPS Bond ETF</t>
  </si>
  <si>
    <t>iShares Agency Bond ETF</t>
  </si>
  <si>
    <t>iShares iBoxx $ Investment Grade Corp Bond ETF</t>
  </si>
  <si>
    <t>iShares iBoxx $ High Yield Corporate Bond ETF</t>
  </si>
  <si>
    <t>iShares Floating Rate Bond ETF</t>
  </si>
  <si>
    <t>PowerShares Senior Loan ETF</t>
  </si>
  <si>
    <t>iShares MBS ETF</t>
  </si>
  <si>
    <t>iShares CMBS ETF</t>
  </si>
  <si>
    <t xml:space="preserve">iShares National Muni Bond ETF </t>
  </si>
  <si>
    <t>PowerShares Build America Bond ETF</t>
  </si>
  <si>
    <t>iShares US Preferred Stock ETF</t>
  </si>
  <si>
    <t>SPDR Bloomberg Barclays Convertible Securities ETF</t>
  </si>
  <si>
    <t>iShares International Treasury Bond ETF</t>
  </si>
  <si>
    <t>iShares JPMorgan USD Emerging Markets Bond ETF</t>
  </si>
  <si>
    <t>iShares Emerging Markets Local Currency Bond ETF</t>
  </si>
  <si>
    <t>ProShares Inv't Grade Interest Rate Hedged ETF</t>
  </si>
  <si>
    <t>Step 2: Calculate the weight of each ETF (Total Value for that ETF / Total Account Value) in the cells highlighted green.</t>
  </si>
  <si>
    <t>Step 4: Calculate the ETF's W.A. Duration by multiplying the ETF's weight (%) by the current Effective Duration in the cells highlighted orange.</t>
  </si>
  <si>
    <t>Data Date:</t>
  </si>
  <si>
    <t>Step 3: Obtain the current effective durations for your ETFs either from Bloomberg or from fund's sponsor. (already done)</t>
  </si>
  <si>
    <t>FLRN</t>
  </si>
  <si>
    <t>IEF</t>
  </si>
  <si>
    <t>LQDH</t>
  </si>
  <si>
    <t>VRIG</t>
  </si>
  <si>
    <t>Step 5: Sum the individual W.A. Duration statistics to determine your Portfolio's Duration in cell G38.</t>
  </si>
  <si>
    <t>Step 1: Input the Total Value of each position into the cells highlighted in yellow.  Sum to your "Total Account Value" in cell D38.</t>
  </si>
  <si>
    <t>SPDR Bloomberg Investment Grade Floating Rate ETF</t>
  </si>
  <si>
    <t>iShares 7-10 Year Treasury Bond ETF</t>
  </si>
  <si>
    <t>iShares Interest Rate Hedged Corporate Bond ETF</t>
  </si>
  <si>
    <t>Invesco Variable Rate Investment Grade ETF</t>
  </si>
  <si>
    <t>Values picked from Investpedia on 4/4/2022 after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</si>
</sst>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_);_(* \(#,##0.00\);_(* &quot;-&quot;?_);_(@_)"/>
    <numFmt numFmtId="166" formatCode="0.0_)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43" fontId="0" fillId="0" borderId="0" xfId="0" applyNumberFormat="1"/>
    <xf numFmtId="164" fontId="0" fillId="2" borderId="1" xfId="1" applyNumberFormat="1" applyFont="1" applyFill="1" applyBorder="1"/>
    <xf numFmtId="164" fontId="0" fillId="0" borderId="0" xfId="1" applyNumberFormat="1" applyFont="1"/>
    <xf numFmtId="165" fontId="0" fillId="0" borderId="0" xfId="0" applyNumberFormat="1"/>
    <xf numFmtId="43" fontId="0" fillId="0" borderId="0" xfId="1" applyNumberFormat="1" applyFont="1"/>
    <xf numFmtId="166" fontId="0" fillId="0" borderId="0" xfId="0" applyNumberFormat="1"/>
    <xf numFmtId="0" fontId="3" fillId="0" borderId="0" xfId="0" applyFont="1"/>
    <xf numFmtId="166" fontId="0" fillId="4" borderId="1" xfId="2" applyNumberFormat="1" applyFont="1" applyFill="1" applyBorder="1"/>
    <xf numFmtId="165" fontId="0" fillId="3" borderId="1" xfId="0" applyNumberFormat="1" applyFill="1" applyBorder="1"/>
    <xf numFmtId="0" fontId="4" fillId="0" borderId="0" xfId="0" applyFont="1"/>
    <xf numFmtId="0" fontId="5" fillId="0" borderId="0" xfId="0" applyFont="1"/>
    <xf numFmtId="164" fontId="0" fillId="0" borderId="0" xfId="1" applyNumberFormat="1" applyFont="1" applyFill="1" applyBorder="1"/>
    <xf numFmtId="166" fontId="0" fillId="0" borderId="0" xfId="2" applyNumberFormat="1" applyFont="1" applyFill="1" applyBorder="1"/>
    <xf numFmtId="43" fontId="0" fillId="0" borderId="0" xfId="1" applyNumberFormat="1" applyFont="1" applyFill="1"/>
    <xf numFmtId="165" fontId="0" fillId="0" borderId="0" xfId="0" applyNumberFormat="1" applyFill="1" applyBorder="1"/>
    <xf numFmtId="0" fontId="2" fillId="5" borderId="0" xfId="0" applyFont="1" applyFill="1"/>
    <xf numFmtId="14" fontId="2" fillId="5" borderId="0" xfId="0" applyNumberFormat="1" applyFont="1" applyFill="1"/>
    <xf numFmtId="2" fontId="0" fillId="0" borderId="0" xfId="1" applyNumberFormat="1" applyFont="1"/>
    <xf numFmtId="164" fontId="2" fillId="0" borderId="2" xfId="1" applyNumberFormat="1" applyFont="1" applyBorder="1"/>
    <xf numFmtId="165" fontId="2" fillId="0" borderId="2" xfId="0" applyNumberFormat="1" applyFont="1" applyBorder="1"/>
    <xf numFmtId="0" fontId="6" fillId="5" borderId="3" xfId="0" applyFont="1" applyFill="1" applyBorder="1"/>
    <xf numFmtId="0" fontId="6" fillId="5" borderId="4" xfId="0" applyFont="1" applyFill="1" applyBorder="1"/>
    <xf numFmtId="0" fontId="0" fillId="5" borderId="4" xfId="0" applyFill="1" applyBorder="1"/>
    <xf numFmtId="0" fontId="0" fillId="5" borderId="5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8"/>
  <sheetViews>
    <sheetView tabSelected="1" workbookViewId="0">
      <selection activeCell="J33" sqref="J33"/>
    </sheetView>
  </sheetViews>
  <sheetFormatPr defaultRowHeight="15" x14ac:dyDescent="0.25"/>
  <cols>
    <col min="1" max="1" width="2.28515625" customWidth="1"/>
    <col min="2" max="2" width="9.5703125" customWidth="1"/>
    <col min="3" max="3" width="35.7109375" customWidth="1"/>
    <col min="4" max="7" width="15.7109375" customWidth="1"/>
  </cols>
  <sheetData>
    <row r="1" spans="1:19" ht="18.75" x14ac:dyDescent="0.3">
      <c r="A1" s="9" t="s">
        <v>0</v>
      </c>
    </row>
    <row r="2" spans="1:19" x14ac:dyDescent="0.25">
      <c r="B2" s="18" t="s">
        <v>48</v>
      </c>
      <c r="C2" s="19">
        <v>44652</v>
      </c>
    </row>
    <row r="3" spans="1:19" x14ac:dyDescent="0.25">
      <c r="A3" s="12" t="s">
        <v>26</v>
      </c>
    </row>
    <row r="4" spans="1:19" ht="15.75" thickBot="1" x14ac:dyDescent="0.3">
      <c r="A4" s="12"/>
    </row>
    <row r="5" spans="1:19" ht="21.75" thickBot="1" x14ac:dyDescent="0.4">
      <c r="A5" s="12" t="s">
        <v>55</v>
      </c>
      <c r="J5" s="23" t="s">
        <v>60</v>
      </c>
      <c r="K5" s="24"/>
      <c r="L5" s="24"/>
      <c r="M5" s="24"/>
      <c r="N5" s="24"/>
      <c r="O5" s="24"/>
      <c r="P5" s="24"/>
      <c r="Q5" s="25"/>
      <c r="R5" s="25"/>
      <c r="S5" s="26"/>
    </row>
    <row r="6" spans="1:19" x14ac:dyDescent="0.25">
      <c r="A6" s="12" t="s">
        <v>46</v>
      </c>
    </row>
    <row r="7" spans="1:19" x14ac:dyDescent="0.25">
      <c r="A7" s="12" t="s">
        <v>49</v>
      </c>
    </row>
    <row r="8" spans="1:19" x14ac:dyDescent="0.25">
      <c r="A8" s="12" t="s">
        <v>47</v>
      </c>
    </row>
    <row r="9" spans="1:19" x14ac:dyDescent="0.25">
      <c r="A9" s="12" t="s">
        <v>54</v>
      </c>
    </row>
    <row r="11" spans="1:19" x14ac:dyDescent="0.25">
      <c r="D11" s="1" t="s">
        <v>27</v>
      </c>
      <c r="E11" s="1" t="s">
        <v>22</v>
      </c>
      <c r="F11" s="1" t="s">
        <v>21</v>
      </c>
      <c r="G11" s="1" t="s">
        <v>23</v>
      </c>
    </row>
    <row r="12" spans="1:19" x14ac:dyDescent="0.25">
      <c r="A12" t="s">
        <v>1</v>
      </c>
      <c r="D12" s="4">
        <v>7379.85</v>
      </c>
      <c r="E12" s="10">
        <f>D12/D38</f>
        <v>7.4527159491060035E-2</v>
      </c>
      <c r="F12" s="7">
        <v>0</v>
      </c>
      <c r="G12" s="11">
        <f>F12*E12</f>
        <v>0</v>
      </c>
    </row>
    <row r="13" spans="1:19" x14ac:dyDescent="0.25">
      <c r="D13" s="5"/>
      <c r="E13" s="8"/>
      <c r="F13" s="3"/>
      <c r="G13" s="6"/>
    </row>
    <row r="14" spans="1:19" x14ac:dyDescent="0.25">
      <c r="A14" t="s">
        <v>2</v>
      </c>
      <c r="D14" s="5"/>
      <c r="E14" s="8"/>
      <c r="F14" s="3"/>
      <c r="G14" s="6"/>
    </row>
    <row r="15" spans="1:19" x14ac:dyDescent="0.25">
      <c r="B15" t="s">
        <v>3</v>
      </c>
      <c r="C15" s="13" t="s">
        <v>28</v>
      </c>
      <c r="D15" s="4">
        <v>0</v>
      </c>
      <c r="E15" s="10">
        <f>D15/$D$38</f>
        <v>0</v>
      </c>
      <c r="F15" s="20">
        <v>6.58</v>
      </c>
      <c r="G15" s="11">
        <f>F15*E15</f>
        <v>0</v>
      </c>
    </row>
    <row r="16" spans="1:19" x14ac:dyDescent="0.25">
      <c r="B16" t="s">
        <v>6</v>
      </c>
      <c r="C16" s="13" t="s">
        <v>31</v>
      </c>
      <c r="D16" s="4">
        <v>0</v>
      </c>
      <c r="E16" s="10">
        <f t="shared" ref="E16:E36" si="0">D16/$D$38</f>
        <v>0</v>
      </c>
      <c r="F16" s="20">
        <v>3.9</v>
      </c>
      <c r="G16" s="11">
        <f t="shared" ref="G16:G36" si="1">F16*E16</f>
        <v>0</v>
      </c>
    </row>
    <row r="17" spans="2:7" x14ac:dyDescent="0.25">
      <c r="B17" t="s">
        <v>15</v>
      </c>
      <c r="C17" s="13" t="s">
        <v>39</v>
      </c>
      <c r="D17" s="4">
        <v>0</v>
      </c>
      <c r="E17" s="10">
        <f t="shared" si="0"/>
        <v>0</v>
      </c>
      <c r="F17" s="20">
        <v>9.1</v>
      </c>
      <c r="G17" s="11">
        <f t="shared" si="1"/>
        <v>0</v>
      </c>
    </row>
    <row r="18" spans="2:7" x14ac:dyDescent="0.25">
      <c r="B18" t="s">
        <v>11</v>
      </c>
      <c r="C18" s="13" t="s">
        <v>35</v>
      </c>
      <c r="D18" s="4">
        <v>0</v>
      </c>
      <c r="E18" s="10">
        <f t="shared" si="0"/>
        <v>0</v>
      </c>
      <c r="F18" s="20">
        <v>0.125</v>
      </c>
      <c r="G18" s="11">
        <f t="shared" si="1"/>
        <v>0</v>
      </c>
    </row>
    <row r="19" spans="2:7" x14ac:dyDescent="0.25">
      <c r="B19" t="s">
        <v>13</v>
      </c>
      <c r="C19" s="13" t="s">
        <v>37</v>
      </c>
      <c r="D19" s="4">
        <v>0</v>
      </c>
      <c r="E19" s="10">
        <f t="shared" si="0"/>
        <v>0</v>
      </c>
      <c r="F19" s="20">
        <v>4.8</v>
      </c>
      <c r="G19" s="11">
        <f t="shared" si="1"/>
        <v>0</v>
      </c>
    </row>
    <row r="20" spans="2:7" x14ac:dyDescent="0.25">
      <c r="B20" t="s">
        <v>17</v>
      </c>
      <c r="C20" s="13" t="s">
        <v>41</v>
      </c>
      <c r="D20" s="4">
        <v>0</v>
      </c>
      <c r="E20" s="10">
        <f t="shared" si="0"/>
        <v>0</v>
      </c>
      <c r="F20" s="20">
        <v>2</v>
      </c>
      <c r="G20" s="11">
        <f t="shared" si="1"/>
        <v>0</v>
      </c>
    </row>
    <row r="21" spans="2:7" x14ac:dyDescent="0.25">
      <c r="B21" t="s">
        <v>19</v>
      </c>
      <c r="C21" s="13" t="s">
        <v>43</v>
      </c>
      <c r="D21" s="4">
        <v>0</v>
      </c>
      <c r="E21" s="10">
        <f t="shared" si="0"/>
        <v>0</v>
      </c>
      <c r="F21" s="20">
        <v>8.1999999999999993</v>
      </c>
      <c r="G21" s="11">
        <f t="shared" si="1"/>
        <v>0</v>
      </c>
    </row>
    <row r="22" spans="2:7" x14ac:dyDescent="0.25">
      <c r="B22" t="s">
        <v>10</v>
      </c>
      <c r="C22" s="13" t="s">
        <v>34</v>
      </c>
      <c r="D22" s="4">
        <v>0</v>
      </c>
      <c r="E22" s="10">
        <f t="shared" si="0"/>
        <v>0</v>
      </c>
      <c r="F22" s="20">
        <v>0.1</v>
      </c>
      <c r="G22" s="11">
        <f t="shared" si="1"/>
        <v>0</v>
      </c>
    </row>
    <row r="23" spans="2:7" x14ac:dyDescent="0.25">
      <c r="B23" t="s">
        <v>50</v>
      </c>
      <c r="C23" s="13" t="s">
        <v>56</v>
      </c>
      <c r="D23" s="4">
        <v>0</v>
      </c>
      <c r="E23" s="10">
        <f t="shared" si="0"/>
        <v>0</v>
      </c>
      <c r="F23" s="20">
        <v>0.05</v>
      </c>
      <c r="G23" s="11">
        <f t="shared" si="1"/>
        <v>0</v>
      </c>
    </row>
    <row r="24" spans="2:7" x14ac:dyDescent="0.25">
      <c r="B24" t="s">
        <v>4</v>
      </c>
      <c r="C24" s="13" t="s">
        <v>29</v>
      </c>
      <c r="D24" s="4">
        <v>0</v>
      </c>
      <c r="E24" s="10">
        <f>D24/$D$38</f>
        <v>0</v>
      </c>
      <c r="F24" s="20">
        <v>6.9</v>
      </c>
      <c r="G24" s="11">
        <f t="shared" si="1"/>
        <v>0</v>
      </c>
    </row>
    <row r="25" spans="2:7" x14ac:dyDescent="0.25">
      <c r="B25" t="s">
        <v>9</v>
      </c>
      <c r="C25" s="13" t="s">
        <v>33</v>
      </c>
      <c r="D25" s="4">
        <v>20642.5</v>
      </c>
      <c r="E25" s="10">
        <f>D25/$D$38</f>
        <v>0.20846316521260008</v>
      </c>
      <c r="F25" s="20">
        <v>4</v>
      </c>
      <c r="G25" s="11">
        <f>F25*E25</f>
        <v>0.83385266085040033</v>
      </c>
    </row>
    <row r="26" spans="2:7" x14ac:dyDescent="0.25">
      <c r="B26" t="s">
        <v>51</v>
      </c>
      <c r="C26" s="13" t="s">
        <v>57</v>
      </c>
      <c r="D26" s="4">
        <v>0</v>
      </c>
      <c r="E26" s="10">
        <f t="shared" si="0"/>
        <v>0</v>
      </c>
      <c r="F26" s="20">
        <v>8.14</v>
      </c>
      <c r="G26" s="11">
        <f t="shared" si="1"/>
        <v>0</v>
      </c>
    </row>
    <row r="27" spans="2:7" x14ac:dyDescent="0.25">
      <c r="B27" t="s">
        <v>8</v>
      </c>
      <c r="C27" s="13" t="s">
        <v>45</v>
      </c>
      <c r="D27" s="4">
        <v>0</v>
      </c>
      <c r="E27" s="10">
        <f t="shared" si="0"/>
        <v>0</v>
      </c>
      <c r="F27" s="20">
        <v>0</v>
      </c>
      <c r="G27" s="11">
        <f t="shared" si="1"/>
        <v>0</v>
      </c>
    </row>
    <row r="28" spans="2:7" x14ac:dyDescent="0.25">
      <c r="B28" t="s">
        <v>18</v>
      </c>
      <c r="C28" s="13" t="s">
        <v>42</v>
      </c>
      <c r="D28" s="4">
        <v>0</v>
      </c>
      <c r="E28" s="10">
        <f t="shared" si="0"/>
        <v>0</v>
      </c>
      <c r="F28" s="20">
        <v>9.1</v>
      </c>
      <c r="G28" s="11">
        <f t="shared" si="1"/>
        <v>0</v>
      </c>
    </row>
    <row r="29" spans="2:7" x14ac:dyDescent="0.25">
      <c r="B29" t="s">
        <v>20</v>
      </c>
      <c r="C29" s="13" t="s">
        <v>44</v>
      </c>
      <c r="D29" s="4">
        <v>0</v>
      </c>
      <c r="E29" s="10">
        <f t="shared" si="0"/>
        <v>0</v>
      </c>
      <c r="F29" s="20">
        <v>5</v>
      </c>
      <c r="G29" s="11">
        <f t="shared" si="1"/>
        <v>0</v>
      </c>
    </row>
    <row r="30" spans="2:7" x14ac:dyDescent="0.25">
      <c r="B30" t="s">
        <v>7</v>
      </c>
      <c r="C30" s="13" t="s">
        <v>32</v>
      </c>
      <c r="D30" s="4">
        <v>0</v>
      </c>
      <c r="E30" s="10">
        <f t="shared" si="0"/>
        <v>0</v>
      </c>
      <c r="F30" s="20">
        <v>9.5</v>
      </c>
      <c r="G30" s="11">
        <f t="shared" si="1"/>
        <v>0</v>
      </c>
    </row>
    <row r="31" spans="2:7" x14ac:dyDescent="0.25">
      <c r="B31" t="s">
        <v>52</v>
      </c>
      <c r="C31" s="13" t="s">
        <v>58</v>
      </c>
      <c r="D31" s="4">
        <v>15618.94</v>
      </c>
      <c r="E31" s="10">
        <f t="shared" si="0"/>
        <v>0.1577315572079781</v>
      </c>
      <c r="F31" s="20">
        <v>-0.09</v>
      </c>
      <c r="G31" s="11">
        <f>F31*E31</f>
        <v>-1.4195840148718029E-2</v>
      </c>
    </row>
    <row r="32" spans="2:7" x14ac:dyDescent="0.25">
      <c r="B32" t="s">
        <v>12</v>
      </c>
      <c r="C32" s="13" t="s">
        <v>36</v>
      </c>
      <c r="D32" s="4">
        <v>5073</v>
      </c>
      <c r="E32" s="10">
        <f t="shared" si="0"/>
        <v>5.1230889530023992E-2</v>
      </c>
      <c r="F32" s="20">
        <v>5.3</v>
      </c>
      <c r="G32" s="11">
        <f t="shared" si="1"/>
        <v>0.27152371450912716</v>
      </c>
    </row>
    <row r="33" spans="2:7" x14ac:dyDescent="0.25">
      <c r="B33" t="s">
        <v>14</v>
      </c>
      <c r="C33" s="13" t="s">
        <v>38</v>
      </c>
      <c r="D33" s="4">
        <v>0</v>
      </c>
      <c r="E33" s="10">
        <f t="shared" si="0"/>
        <v>0</v>
      </c>
      <c r="F33" s="20">
        <v>5.0999999999999996</v>
      </c>
      <c r="G33" s="11">
        <f t="shared" si="1"/>
        <v>0</v>
      </c>
    </row>
    <row r="34" spans="2:7" x14ac:dyDescent="0.25">
      <c r="B34" t="s">
        <v>16</v>
      </c>
      <c r="C34" s="13" t="s">
        <v>40</v>
      </c>
      <c r="D34" s="4">
        <v>18130</v>
      </c>
      <c r="E34" s="10">
        <f t="shared" si="0"/>
        <v>0.18309009012011335</v>
      </c>
      <c r="F34" s="20">
        <v>3.1</v>
      </c>
      <c r="G34" s="11">
        <f t="shared" si="1"/>
        <v>0.56757927937235142</v>
      </c>
    </row>
    <row r="35" spans="2:7" x14ac:dyDescent="0.25">
      <c r="B35" t="s">
        <v>5</v>
      </c>
      <c r="C35" s="13" t="s">
        <v>30</v>
      </c>
      <c r="D35" s="4">
        <v>17220</v>
      </c>
      <c r="E35" s="10">
        <f t="shared" si="0"/>
        <v>0.17390024003686441</v>
      </c>
      <c r="F35" s="20">
        <v>7.3</v>
      </c>
      <c r="G35" s="11">
        <f t="shared" si="1"/>
        <v>1.2694717522691101</v>
      </c>
    </row>
    <row r="36" spans="2:7" x14ac:dyDescent="0.25">
      <c r="B36" t="s">
        <v>53</v>
      </c>
      <c r="C36" s="13" t="s">
        <v>59</v>
      </c>
      <c r="D36" s="4">
        <v>14958</v>
      </c>
      <c r="E36" s="10">
        <f t="shared" si="0"/>
        <v>0.15105689840135991</v>
      </c>
      <c r="F36" s="20">
        <v>7.0000000000000007E-2</v>
      </c>
      <c r="G36" s="11">
        <f>F36*E36</f>
        <v>1.0573982888095195E-2</v>
      </c>
    </row>
    <row r="37" spans="2:7" ht="15.75" thickBot="1" x14ac:dyDescent="0.3">
      <c r="C37" s="13"/>
      <c r="D37" s="14"/>
      <c r="E37" s="15">
        <f>SUM(E12:E36)</f>
        <v>1</v>
      </c>
      <c r="F37" s="16"/>
      <c r="G37" s="17"/>
    </row>
    <row r="38" spans="2:7" ht="15.75" thickBot="1" x14ac:dyDescent="0.3">
      <c r="C38" s="2" t="s">
        <v>25</v>
      </c>
      <c r="D38" s="21">
        <f>SUM(D12:D36)</f>
        <v>99022.290000000008</v>
      </c>
      <c r="F38" s="2" t="s">
        <v>24</v>
      </c>
      <c r="G38" s="22">
        <f>SUM(G12:G36)</f>
        <v>2.9388055497403665</v>
      </c>
    </row>
  </sheetData>
  <pageMargins left="0.7" right="0.7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</cp:lastModifiedBy>
  <cp:lastPrinted>2017-11-03T16:36:21Z</cp:lastPrinted>
  <dcterms:created xsi:type="dcterms:W3CDTF">2017-11-03T16:05:57Z</dcterms:created>
  <dcterms:modified xsi:type="dcterms:W3CDTF">2022-04-06T06:31:39Z</dcterms:modified>
</cp:coreProperties>
</file>