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5e8460a63b5fdb/Online Documents/Spring 2020/PS3 v2/"/>
    </mc:Choice>
  </mc:AlternateContent>
  <xr:revisionPtr revIDLastSave="61" documentId="8_{7400E8AA-6FAB-4C92-97B6-D61C3E67A31C}" xr6:coauthVersionLast="45" xr6:coauthVersionMax="45" xr10:uidLastSave="{132F6710-319C-447F-A544-9EB9933F1E34}"/>
  <bookViews>
    <workbookView xWindow="-120" yWindow="-120" windowWidth="29040" windowHeight="15840" xr2:uid="{2E475AB9-27B5-40C8-9DBB-6EE3209042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" l="1"/>
  <c r="F23" i="1"/>
  <c r="F13" i="1"/>
  <c r="G13" i="1" s="1"/>
  <c r="G5" i="1"/>
  <c r="F5" i="1"/>
  <c r="G3" i="1"/>
  <c r="E23" i="1"/>
  <c r="E18" i="1"/>
  <c r="E13" i="1"/>
  <c r="E9" i="1"/>
  <c r="E3" i="1"/>
  <c r="F3" i="1"/>
  <c r="D23" i="1"/>
  <c r="D3" i="1"/>
  <c r="D9" i="1"/>
  <c r="D18" i="1"/>
  <c r="D13" i="1"/>
  <c r="I2" i="1" l="1"/>
</calcChain>
</file>

<file path=xl/sharedStrings.xml><?xml version="1.0" encoding="utf-8"?>
<sst xmlns="http://schemas.openxmlformats.org/spreadsheetml/2006/main" count="80" uniqueCount="39">
  <si>
    <t>Reaction 1</t>
  </si>
  <si>
    <t>Substrates</t>
  </si>
  <si>
    <t>Km</t>
  </si>
  <si>
    <t>Conc (M)</t>
  </si>
  <si>
    <t>ATP</t>
  </si>
  <si>
    <t>Citrulline</t>
  </si>
  <si>
    <t>Aspartate</t>
  </si>
  <si>
    <t>N/A</t>
  </si>
  <si>
    <t>Reaction 2</t>
  </si>
  <si>
    <t>4.3.2.1</t>
  </si>
  <si>
    <t>Arginosuccinate</t>
  </si>
  <si>
    <t>6.3.4.5</t>
  </si>
  <si>
    <t>Reaction 3</t>
  </si>
  <si>
    <t>3.5.3.1</t>
  </si>
  <si>
    <t>Arginine</t>
  </si>
  <si>
    <t>H2O</t>
  </si>
  <si>
    <t>Reaction 4</t>
  </si>
  <si>
    <t>2.1.3.3</t>
  </si>
  <si>
    <t>Carbamoyl phosphate</t>
  </si>
  <si>
    <t>Ornithine</t>
  </si>
  <si>
    <t>Reaction 5</t>
  </si>
  <si>
    <t>1.14.13.39</t>
  </si>
  <si>
    <t>NADPH</t>
  </si>
  <si>
    <t>H+</t>
  </si>
  <si>
    <t>O2</t>
  </si>
  <si>
    <t>REVERSE REACTION</t>
  </si>
  <si>
    <t>Nitric oxide</t>
  </si>
  <si>
    <t>NADP</t>
  </si>
  <si>
    <t>Km (mM)</t>
  </si>
  <si>
    <t>E (mmol/gDW)</t>
  </si>
  <si>
    <t>Kcat (/hr)</t>
  </si>
  <si>
    <t>Vmax (mmol/gDW-hr)</t>
  </si>
  <si>
    <t>[S]/([S] + Km)</t>
  </si>
  <si>
    <t>NOTES:</t>
  </si>
  <si>
    <t>Km are from Brenda for homosapien, wild type</t>
  </si>
  <si>
    <t>Metabolite concentrations are from Park 2016</t>
  </si>
  <si>
    <t>V0 (mmol/gDW-hr)</t>
  </si>
  <si>
    <t>The ones in green are the only ones that matter!</t>
  </si>
  <si>
    <t>Need both metabolite data and Km, without one, assume Vmax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</si>
</sst>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" fillId="2" borderId="0" xfId="1"/>
    <xf numFmtId="11" fontId="1" fillId="2" borderId="0" xfId="1" applyNumberFormat="1"/>
    <xf numFmtId="164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65F1-FB34-455F-AA6A-F6F3CB24FB73}">
  <dimension ref="A1:I31"/>
  <sheetViews>
    <sheetView tabSelected="1" topLeftCell="A2" zoomScale="136" zoomScaleNormal="136" workbookViewId="0">
      <selection activeCell="J18" sqref="J18"/>
    </sheetView>
  </sheetViews>
  <sheetFormatPr defaultRowHeight="15" x14ac:dyDescent="0.25"/>
  <cols>
    <col min="1" max="1" width="20.5703125" bestFit="1" customWidth="1"/>
    <col min="2" max="2" width="8.85546875" bestFit="1" customWidth="1"/>
    <col min="5" max="5" width="20.85546875" bestFit="1" customWidth="1"/>
    <col min="6" max="6" width="12.7109375" customWidth="1"/>
    <col min="7" max="7" width="18.140625" bestFit="1" customWidth="1"/>
  </cols>
  <sheetData>
    <row r="1" spans="1:9" x14ac:dyDescent="0.25">
      <c r="A1" t="s">
        <v>0</v>
      </c>
      <c r="B1" t="s">
        <v>11</v>
      </c>
      <c r="I1" t="s">
        <v>29</v>
      </c>
    </row>
    <row r="2" spans="1:9" x14ac:dyDescent="0.25">
      <c r="A2" t="s">
        <v>1</v>
      </c>
      <c r="B2" t="s">
        <v>3</v>
      </c>
      <c r="C2" t="s">
        <v>28</v>
      </c>
      <c r="D2" t="s">
        <v>30</v>
      </c>
      <c r="E2" t="s">
        <v>31</v>
      </c>
      <c r="F2" t="s">
        <v>32</v>
      </c>
      <c r="G2" t="s">
        <v>36</v>
      </c>
      <c r="I2">
        <f>0.01/1000</f>
        <v>1.0000000000000001E-5</v>
      </c>
    </row>
    <row r="3" spans="1:9" x14ac:dyDescent="0.25">
      <c r="A3" s="2" t="s">
        <v>4</v>
      </c>
      <c r="B3" s="3">
        <v>4.6699999999999997E-3</v>
      </c>
      <c r="C3" s="2">
        <v>5.0999999999999997E-2</v>
      </c>
      <c r="D3" s="2">
        <f>203*3600</f>
        <v>730800</v>
      </c>
      <c r="E3" s="2">
        <f>D3*$I$2</f>
        <v>7.3080000000000007</v>
      </c>
      <c r="F3" s="4">
        <f>(B3*1000)/((B3*1000)+C3)</f>
        <v>0.98919720398220712</v>
      </c>
      <c r="G3" s="3">
        <f>E3*F3</f>
        <v>7.22905316670197</v>
      </c>
    </row>
    <row r="4" spans="1:9" x14ac:dyDescent="0.25">
      <c r="A4" t="s">
        <v>5</v>
      </c>
      <c r="B4" t="s">
        <v>7</v>
      </c>
      <c r="C4">
        <v>5.6000000000000001E-2</v>
      </c>
      <c r="H4" t="s">
        <v>33</v>
      </c>
    </row>
    <row r="5" spans="1:9" x14ac:dyDescent="0.25">
      <c r="A5" s="2" t="s">
        <v>6</v>
      </c>
      <c r="B5" s="3">
        <v>1.49E-2</v>
      </c>
      <c r="C5" s="2">
        <v>2.7E-2</v>
      </c>
      <c r="D5" s="2"/>
      <c r="E5" s="2"/>
      <c r="F5" s="4">
        <f>(B5*1000)/((B5*1000)+C5)</f>
        <v>0.99819119715950966</v>
      </c>
      <c r="G5" s="3">
        <f>E3*F5</f>
        <v>7.2947812688416969</v>
      </c>
      <c r="H5" t="s">
        <v>34</v>
      </c>
    </row>
    <row r="6" spans="1:9" x14ac:dyDescent="0.25">
      <c r="H6" t="s">
        <v>35</v>
      </c>
    </row>
    <row r="7" spans="1:9" x14ac:dyDescent="0.25">
      <c r="A7" t="s">
        <v>8</v>
      </c>
      <c r="B7" t="s">
        <v>9</v>
      </c>
    </row>
    <row r="8" spans="1:9" x14ac:dyDescent="0.25">
      <c r="A8" t="s">
        <v>1</v>
      </c>
      <c r="B8" t="s">
        <v>3</v>
      </c>
      <c r="C8" t="s">
        <v>2</v>
      </c>
      <c r="D8" t="s">
        <v>30</v>
      </c>
      <c r="E8" t="s">
        <v>31</v>
      </c>
    </row>
    <row r="9" spans="1:9" x14ac:dyDescent="0.25">
      <c r="A9" t="s">
        <v>10</v>
      </c>
      <c r="B9" t="s">
        <v>7</v>
      </c>
      <c r="C9">
        <v>0.15</v>
      </c>
      <c r="D9">
        <f>34.5*3600</f>
        <v>124200</v>
      </c>
      <c r="E9">
        <f>D9*$I$2</f>
        <v>1.242</v>
      </c>
      <c r="G9" s="1" t="s">
        <v>7</v>
      </c>
    </row>
    <row r="11" spans="1:9" x14ac:dyDescent="0.25">
      <c r="A11" t="s">
        <v>12</v>
      </c>
      <c r="B11" t="s">
        <v>13</v>
      </c>
    </row>
    <row r="12" spans="1:9" x14ac:dyDescent="0.25">
      <c r="A12" t="s">
        <v>1</v>
      </c>
      <c r="B12" t="s">
        <v>3</v>
      </c>
      <c r="C12" t="s">
        <v>2</v>
      </c>
      <c r="D12" t="s">
        <v>30</v>
      </c>
      <c r="E12" t="s">
        <v>31</v>
      </c>
    </row>
    <row r="13" spans="1:9" x14ac:dyDescent="0.25">
      <c r="A13" s="2" t="s">
        <v>14</v>
      </c>
      <c r="B13" s="3">
        <v>2.5500000000000002E-4</v>
      </c>
      <c r="C13" s="2">
        <v>1.5</v>
      </c>
      <c r="D13" s="2">
        <f>249*3600</f>
        <v>896400</v>
      </c>
      <c r="E13" s="2">
        <f>D13*$I$2</f>
        <v>8.9640000000000004</v>
      </c>
      <c r="F13" s="4">
        <f>(B13*1000)/((B13*1000)+C13)</f>
        <v>0.14529914529914531</v>
      </c>
      <c r="G13" s="3">
        <f>E13*F13</f>
        <v>1.3024615384615386</v>
      </c>
      <c r="I13" s="2" t="s">
        <v>37</v>
      </c>
    </row>
    <row r="14" spans="1:9" x14ac:dyDescent="0.25">
      <c r="A14" t="s">
        <v>15</v>
      </c>
      <c r="B14" t="s">
        <v>7</v>
      </c>
      <c r="C14" t="s">
        <v>7</v>
      </c>
      <c r="I14" t="s">
        <v>38</v>
      </c>
    </row>
    <row r="16" spans="1:9" x14ac:dyDescent="0.25">
      <c r="A16" t="s">
        <v>16</v>
      </c>
      <c r="B16" t="s">
        <v>17</v>
      </c>
    </row>
    <row r="17" spans="1:7" x14ac:dyDescent="0.25">
      <c r="A17" t="s">
        <v>1</v>
      </c>
      <c r="B17" t="s">
        <v>3</v>
      </c>
      <c r="C17" t="s">
        <v>2</v>
      </c>
      <c r="D17" t="s">
        <v>30</v>
      </c>
      <c r="E17" t="s">
        <v>31</v>
      </c>
    </row>
    <row r="18" spans="1:7" x14ac:dyDescent="0.25">
      <c r="A18" t="s">
        <v>18</v>
      </c>
      <c r="B18" t="s">
        <v>7</v>
      </c>
      <c r="C18">
        <v>0.13</v>
      </c>
      <c r="D18">
        <f>88.1*3600</f>
        <v>317160</v>
      </c>
      <c r="E18">
        <f>D18*$I$2</f>
        <v>3.1716000000000002</v>
      </c>
      <c r="G18" t="s">
        <v>7</v>
      </c>
    </row>
    <row r="19" spans="1:7" x14ac:dyDescent="0.25">
      <c r="A19" t="s">
        <v>19</v>
      </c>
      <c r="B19" t="s">
        <v>7</v>
      </c>
      <c r="C19">
        <v>0.36</v>
      </c>
    </row>
    <row r="21" spans="1:7" x14ac:dyDescent="0.25">
      <c r="A21" t="s">
        <v>20</v>
      </c>
      <c r="B21" t="s">
        <v>21</v>
      </c>
    </row>
    <row r="22" spans="1:7" x14ac:dyDescent="0.25">
      <c r="A22" t="s">
        <v>1</v>
      </c>
      <c r="B22" t="s">
        <v>3</v>
      </c>
      <c r="C22" t="s">
        <v>2</v>
      </c>
      <c r="D22" t="s">
        <v>30</v>
      </c>
      <c r="E22" t="s">
        <v>31</v>
      </c>
    </row>
    <row r="23" spans="1:7" x14ac:dyDescent="0.25">
      <c r="A23" s="2" t="s">
        <v>14</v>
      </c>
      <c r="B23" s="3">
        <v>2.5500000000000002E-4</v>
      </c>
      <c r="C23" s="2">
        <v>4.4000000000000003E-3</v>
      </c>
      <c r="D23" s="2">
        <f>13.7*3600</f>
        <v>49320</v>
      </c>
      <c r="E23" s="2">
        <f>D23*$I$2</f>
        <v>0.49320000000000003</v>
      </c>
      <c r="F23" s="4">
        <f>(B23*1000)/((B23*1000)+C23)</f>
        <v>0.98303777949113336</v>
      </c>
      <c r="G23" s="3">
        <f>E23*F23</f>
        <v>0.48483423284502702</v>
      </c>
    </row>
    <row r="24" spans="1:7" x14ac:dyDescent="0.25">
      <c r="A24" t="s">
        <v>22</v>
      </c>
      <c r="B24" s="1">
        <v>6.5400000000000004E-5</v>
      </c>
      <c r="C24" t="s">
        <v>7</v>
      </c>
    </row>
    <row r="25" spans="1:7" x14ac:dyDescent="0.25">
      <c r="A25" t="s">
        <v>23</v>
      </c>
      <c r="B25" t="s">
        <v>7</v>
      </c>
      <c r="C25" t="s">
        <v>7</v>
      </c>
    </row>
    <row r="26" spans="1:7" x14ac:dyDescent="0.25">
      <c r="A26" t="s">
        <v>24</v>
      </c>
      <c r="B26" t="s">
        <v>7</v>
      </c>
      <c r="C26" t="s">
        <v>7</v>
      </c>
    </row>
    <row r="27" spans="1:7" x14ac:dyDescent="0.25">
      <c r="A27" t="s">
        <v>25</v>
      </c>
    </row>
    <row r="28" spans="1:7" x14ac:dyDescent="0.25">
      <c r="A28" t="s">
        <v>5</v>
      </c>
      <c r="B28" t="s">
        <v>7</v>
      </c>
      <c r="C28" t="s">
        <v>7</v>
      </c>
    </row>
    <row r="29" spans="1:7" x14ac:dyDescent="0.25">
      <c r="A29" t="s">
        <v>26</v>
      </c>
      <c r="B29" t="s">
        <v>7</v>
      </c>
      <c r="C29" t="s">
        <v>7</v>
      </c>
    </row>
    <row r="30" spans="1:7" x14ac:dyDescent="0.25">
      <c r="A30" t="s">
        <v>27</v>
      </c>
      <c r="B30" s="1">
        <v>2.8399999999999999E-5</v>
      </c>
      <c r="C30" t="s">
        <v>7</v>
      </c>
    </row>
    <row r="31" spans="1:7" x14ac:dyDescent="0.25">
      <c r="A31" t="s">
        <v>15</v>
      </c>
      <c r="B31" t="s">
        <v>7</v>
      </c>
      <c r="C3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08A3-2F14-44A3-8F54-DE671703F1D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Tan</dc:creator>
  <cp:lastModifiedBy>Matt Tan</cp:lastModifiedBy>
  <dcterms:created xsi:type="dcterms:W3CDTF">2020-04-13T13:50:59Z</dcterms:created>
  <dcterms:modified xsi:type="dcterms:W3CDTF">2020-04-14T02:00:36Z</dcterms:modified>
</cp:coreProperties>
</file>