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5e8460a63b5fdb/Online Documents/Spring 2020/PS3 v2/"/>
    </mc:Choice>
  </mc:AlternateContent>
  <xr:revisionPtr revIDLastSave="695" documentId="8_{2A73ABD2-04A2-43DB-AE20-22E64328C6E7}" xr6:coauthVersionLast="45" xr6:coauthVersionMax="45" xr10:uidLastSave="{C1415B35-9ACE-4FA6-9F44-3D683926375F}"/>
  <bookViews>
    <workbookView xWindow="-120" yWindow="-120" windowWidth="29040" windowHeight="15840" activeTab="1" xr2:uid="{EF5FA481-6B43-4061-B589-908A247E1069}"/>
  </bookViews>
  <sheets>
    <sheet name="Stochiometric" sheetId="1" r:id="rId1"/>
    <sheet name="S with dilution for v2" sheetId="5" r:id="rId2"/>
    <sheet name="S with x for v3" sheetId="7" r:id="rId3"/>
    <sheet name="Metabolite concentrations" sheetId="6" r:id="rId4"/>
    <sheet name="S v2" sheetId="3" r:id="rId5"/>
    <sheet name="ATOM" sheetId="2" r:id="rId6"/>
    <sheet name="A v2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6" l="1"/>
  <c r="F2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D3" i="6"/>
  <c r="H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" i="6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B25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" i="6"/>
</calcChain>
</file>

<file path=xl/sharedStrings.xml><?xml version="1.0" encoding="utf-8"?>
<sst xmlns="http://schemas.openxmlformats.org/spreadsheetml/2006/main" count="262" uniqueCount="73">
  <si>
    <t>AMP</t>
  </si>
  <si>
    <t>ATP</t>
  </si>
  <si>
    <t>Carbamoyl phosphate</t>
  </si>
  <si>
    <t>Disphosphate</t>
  </si>
  <si>
    <t>Fumarate</t>
  </si>
  <si>
    <t>H2O</t>
  </si>
  <si>
    <t>Hydrogen</t>
  </si>
  <si>
    <t>Arginine</t>
  </si>
  <si>
    <t>Aspartate</t>
  </si>
  <si>
    <t>Citrulline</t>
  </si>
  <si>
    <t>Ornithine</t>
  </si>
  <si>
    <t>Arginosuccinate</t>
  </si>
  <si>
    <t>NADPH</t>
  </si>
  <si>
    <t>NADP</t>
  </si>
  <si>
    <t>Nitric oxide</t>
  </si>
  <si>
    <t>Orthophosphate</t>
  </si>
  <si>
    <t>Oxygen</t>
  </si>
  <si>
    <t>Urea</t>
  </si>
  <si>
    <t>Reaction list (V)</t>
  </si>
  <si>
    <t>2 Arginine + 3 NADPH + 3 H + 4 O2 &gt; 2 Citrulline + 2 Nitric oxide + 3 NADP + 4 H2O</t>
  </si>
  <si>
    <t xml:space="preserve"> 2 Citrulline + 2 Nitric oxide + 3 NADP + 4 H2O &gt; 2 Arginine + 3 NADPH + 3 H + 4 O2</t>
  </si>
  <si>
    <t>ATP + Citrulline + Asparate &gt; AMP + diphosphate + Arginosuccinate</t>
  </si>
  <si>
    <t>Arginosuccinate &gt; Fumarate + Arginine</t>
  </si>
  <si>
    <t>Arginine + H2O &gt; Orinithine + Urea</t>
  </si>
  <si>
    <t>&gt;Carbamoyl Phosphate</t>
  </si>
  <si>
    <t>&gt;Asparate</t>
  </si>
  <si>
    <t>Fumarate &gt;</t>
  </si>
  <si>
    <t xml:space="preserve">Urea &gt; </t>
  </si>
  <si>
    <t>&gt; ATP</t>
  </si>
  <si>
    <t>AMP &gt;</t>
  </si>
  <si>
    <t>Ornithine + Carbamoyl Phosphate &gt; Citrulline +orthophosphate</t>
  </si>
  <si>
    <t>Diphosphate &gt;</t>
  </si>
  <si>
    <t>Orthophosphate &gt;</t>
  </si>
  <si>
    <t>&gt; Oxygen</t>
  </si>
  <si>
    <t xml:space="preserve"> &gt; NADPH</t>
  </si>
  <si>
    <t>&gt; H</t>
  </si>
  <si>
    <t>Nitric oxide &gt;</t>
  </si>
  <si>
    <t>NADP &gt;</t>
  </si>
  <si>
    <t>&gt; H2O</t>
  </si>
  <si>
    <t>H</t>
  </si>
  <si>
    <t>N</t>
  </si>
  <si>
    <t>O</t>
  </si>
  <si>
    <t>P</t>
  </si>
  <si>
    <t>S</t>
  </si>
  <si>
    <t>C</t>
  </si>
  <si>
    <t>Diphosphate</t>
  </si>
  <si>
    <t>B_Carbamoyl phosphate</t>
  </si>
  <si>
    <t>B_Aspartate</t>
  </si>
  <si>
    <t>B_Fumarate</t>
  </si>
  <si>
    <t>B_Urea</t>
  </si>
  <si>
    <t>B_ATP</t>
  </si>
  <si>
    <t>B_AMP</t>
  </si>
  <si>
    <t>B_Diphosphate</t>
  </si>
  <si>
    <t>B_Orthophosphate</t>
  </si>
  <si>
    <t>B_Oxygen</t>
  </si>
  <si>
    <t>B_NADPH</t>
  </si>
  <si>
    <t>B_Hydrogen</t>
  </si>
  <si>
    <t>B_Nitrc oxide</t>
  </si>
  <si>
    <t>B_NADP</t>
  </si>
  <si>
    <t>B_H2O</t>
  </si>
  <si>
    <t>Arginine + H2O &gt; Ornithine + Urea</t>
  </si>
  <si>
    <t>M</t>
  </si>
  <si>
    <t>mM</t>
  </si>
  <si>
    <t>Water fraction in cell</t>
  </si>
  <si>
    <t>Value</t>
  </si>
  <si>
    <t>Bionumber</t>
  </si>
  <si>
    <t>gDW/cell</t>
  </si>
  <si>
    <t>Volume per cell (L/cell)</t>
  </si>
  <si>
    <t>mass per cell (g/cell)</t>
  </si>
  <si>
    <t>negative</t>
  </si>
  <si>
    <t>Growth rate (1/hr)</t>
  </si>
  <si>
    <t>growth</t>
  </si>
  <si>
    <t>mmol/gDW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</si>
</sst>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11" fontId="0" fillId="0" borderId="0" xfId="0" applyNumberFormat="1"/>
    <xf numFmtId="0" fontId="1" fillId="0" borderId="0" xfId="1" applyFill="1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E45B-2681-4FA0-A5F4-43EC7E31640E}">
  <dimension ref="A1:U42"/>
  <sheetViews>
    <sheetView topLeftCell="O1" workbookViewId="0">
      <selection activeCell="V2" sqref="V2:V19"/>
    </sheetView>
  </sheetViews>
  <sheetFormatPr defaultRowHeight="15" x14ac:dyDescent="0.25"/>
  <cols>
    <col min="1" max="1" width="30.28515625" customWidth="1"/>
  </cols>
  <sheetData>
    <row r="1" spans="1:21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-1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7</v>
      </c>
      <c r="B3">
        <v>0</v>
      </c>
      <c r="C3">
        <v>1</v>
      </c>
      <c r="D3">
        <v>-1</v>
      </c>
      <c r="E3">
        <v>0</v>
      </c>
      <c r="F3">
        <v>-2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11</v>
      </c>
      <c r="B4">
        <v>1</v>
      </c>
      <c r="C4">
        <v>-1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8</v>
      </c>
      <c r="B5">
        <v>-1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2</v>
      </c>
      <c r="B7">
        <v>0</v>
      </c>
      <c r="C7">
        <v>0</v>
      </c>
      <c r="D7">
        <v>0</v>
      </c>
      <c r="E7">
        <v>-1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9</v>
      </c>
      <c r="B8">
        <v>-1</v>
      </c>
      <c r="C8">
        <v>0</v>
      </c>
      <c r="D8">
        <v>0</v>
      </c>
      <c r="E8">
        <v>1</v>
      </c>
      <c r="F8">
        <v>2</v>
      </c>
      <c r="G8">
        <v>-2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-1</v>
      </c>
      <c r="S9">
        <v>0</v>
      </c>
      <c r="T9">
        <v>0</v>
      </c>
      <c r="U9">
        <v>0</v>
      </c>
    </row>
    <row r="10" spans="1:21" x14ac:dyDescent="0.25">
      <c r="A10" t="s">
        <v>4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5</v>
      </c>
      <c r="B11">
        <v>0</v>
      </c>
      <c r="C11">
        <v>0</v>
      </c>
      <c r="D11">
        <v>-1</v>
      </c>
      <c r="E11">
        <v>0</v>
      </c>
      <c r="F11">
        <v>4</v>
      </c>
      <c r="G11">
        <v>-4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-3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3</v>
      </c>
      <c r="G13">
        <v>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</row>
    <row r="14" spans="1:21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-3</v>
      </c>
      <c r="G14">
        <v>3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2</v>
      </c>
      <c r="G15">
        <v>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-1</v>
      </c>
      <c r="U15">
        <v>0</v>
      </c>
    </row>
    <row r="16" spans="1:21" x14ac:dyDescent="0.25">
      <c r="A16" t="s">
        <v>10</v>
      </c>
      <c r="B16">
        <v>0</v>
      </c>
      <c r="C16">
        <v>0</v>
      </c>
      <c r="D16">
        <v>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-1</v>
      </c>
    </row>
    <row r="18" spans="1:21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-4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2" spans="1:21" x14ac:dyDescent="0.25">
      <c r="A22" t="s">
        <v>18</v>
      </c>
    </row>
    <row r="23" spans="1:21" x14ac:dyDescent="0.25">
      <c r="A23">
        <v>1</v>
      </c>
      <c r="B23" t="s">
        <v>21</v>
      </c>
    </row>
    <row r="24" spans="1:21" x14ac:dyDescent="0.25">
      <c r="A24">
        <v>2</v>
      </c>
      <c r="B24" t="s">
        <v>22</v>
      </c>
    </row>
    <row r="25" spans="1:21" x14ac:dyDescent="0.25">
      <c r="A25">
        <v>3</v>
      </c>
      <c r="B25" t="s">
        <v>60</v>
      </c>
    </row>
    <row r="26" spans="1:21" x14ac:dyDescent="0.25">
      <c r="A26">
        <v>4</v>
      </c>
      <c r="B26" t="s">
        <v>30</v>
      </c>
    </row>
    <row r="27" spans="1:21" x14ac:dyDescent="0.25">
      <c r="A27">
        <v>5</v>
      </c>
      <c r="B27" t="s">
        <v>19</v>
      </c>
    </row>
    <row r="28" spans="1:21" x14ac:dyDescent="0.25">
      <c r="A28">
        <v>6</v>
      </c>
      <c r="B28" t="s">
        <v>20</v>
      </c>
    </row>
    <row r="29" spans="1:21" x14ac:dyDescent="0.25">
      <c r="A29">
        <v>7</v>
      </c>
      <c r="B29" t="s">
        <v>24</v>
      </c>
    </row>
    <row r="30" spans="1:21" x14ac:dyDescent="0.25">
      <c r="A30">
        <v>8</v>
      </c>
      <c r="B30" t="s">
        <v>25</v>
      </c>
    </row>
    <row r="31" spans="1:21" x14ac:dyDescent="0.25">
      <c r="A31">
        <v>9</v>
      </c>
      <c r="B31" t="s">
        <v>26</v>
      </c>
    </row>
    <row r="32" spans="1:21" x14ac:dyDescent="0.25">
      <c r="A32">
        <v>10</v>
      </c>
      <c r="B32" t="s">
        <v>27</v>
      </c>
    </row>
    <row r="33" spans="1:2" x14ac:dyDescent="0.25">
      <c r="A33">
        <v>11</v>
      </c>
      <c r="B33" t="s">
        <v>34</v>
      </c>
    </row>
    <row r="34" spans="1:2" x14ac:dyDescent="0.25">
      <c r="A34">
        <v>12</v>
      </c>
      <c r="B34" t="s">
        <v>28</v>
      </c>
    </row>
    <row r="35" spans="1:2" x14ac:dyDescent="0.25">
      <c r="A35">
        <v>13</v>
      </c>
      <c r="B35" t="s">
        <v>35</v>
      </c>
    </row>
    <row r="36" spans="1:2" x14ac:dyDescent="0.25">
      <c r="A36">
        <v>14</v>
      </c>
      <c r="B36" t="s">
        <v>38</v>
      </c>
    </row>
    <row r="37" spans="1:2" x14ac:dyDescent="0.25">
      <c r="A37">
        <v>15</v>
      </c>
      <c r="B37" t="s">
        <v>33</v>
      </c>
    </row>
    <row r="38" spans="1:2" x14ac:dyDescent="0.25">
      <c r="A38">
        <v>16</v>
      </c>
      <c r="B38" t="s">
        <v>29</v>
      </c>
    </row>
    <row r="39" spans="1:2" x14ac:dyDescent="0.25">
      <c r="A39">
        <v>17</v>
      </c>
      <c r="B39" t="s">
        <v>31</v>
      </c>
    </row>
    <row r="40" spans="1:2" x14ac:dyDescent="0.25">
      <c r="A40">
        <v>18</v>
      </c>
      <c r="B40" t="s">
        <v>37</v>
      </c>
    </row>
    <row r="41" spans="1:2" x14ac:dyDescent="0.25">
      <c r="A41">
        <v>19</v>
      </c>
      <c r="B41" t="s">
        <v>36</v>
      </c>
    </row>
    <row r="42" spans="1:2" x14ac:dyDescent="0.25">
      <c r="A42">
        <v>20</v>
      </c>
      <c r="B42" t="s">
        <v>32</v>
      </c>
    </row>
  </sheetData>
  <sortState xmlns:xlrd2="http://schemas.microsoft.com/office/spreadsheetml/2017/richdata2" ref="B33:B43">
    <sortCondition ref="B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B8F0-4C4D-424F-A304-5ECB111E48B2}">
  <dimension ref="A1:V42"/>
  <sheetViews>
    <sheetView tabSelected="1" workbookViewId="0">
      <selection activeCell="E33" sqref="E33"/>
    </sheetView>
  </sheetViews>
  <sheetFormatPr defaultRowHeight="15" x14ac:dyDescent="0.25"/>
  <cols>
    <col min="1" max="1" width="30.28515625" customWidth="1"/>
  </cols>
  <sheetData>
    <row r="1" spans="1:22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3">
        <v>21</v>
      </c>
    </row>
    <row r="2" spans="1:22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-1</v>
      </c>
      <c r="R2">
        <v>0</v>
      </c>
      <c r="S2">
        <v>0</v>
      </c>
      <c r="T2">
        <v>0</v>
      </c>
      <c r="U2">
        <v>0</v>
      </c>
      <c r="V2" s="2">
        <v>-3.7020360779906158E-6</v>
      </c>
    </row>
    <row r="3" spans="1:22" x14ac:dyDescent="0.25">
      <c r="A3" t="s">
        <v>7</v>
      </c>
      <c r="B3">
        <v>0</v>
      </c>
      <c r="C3">
        <v>1</v>
      </c>
      <c r="D3">
        <v>-1</v>
      </c>
      <c r="E3">
        <v>0</v>
      </c>
      <c r="F3">
        <v>-2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2">
        <v>-2.2317238768028539E-5</v>
      </c>
    </row>
    <row r="4" spans="1:22" x14ac:dyDescent="0.25">
      <c r="A4" t="s">
        <v>11</v>
      </c>
      <c r="B4">
        <v>1</v>
      </c>
      <c r="C4">
        <v>-1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2">
        <v>0</v>
      </c>
    </row>
    <row r="5" spans="1:22" x14ac:dyDescent="0.25">
      <c r="A5" t="s">
        <v>8</v>
      </c>
      <c r="B5">
        <v>-1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2">
        <v>-1.304026892720099E-3</v>
      </c>
    </row>
    <row r="6" spans="1:22" x14ac:dyDescent="0.25">
      <c r="A6" t="s">
        <v>1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2">
        <v>-4.0871178449683633E-4</v>
      </c>
    </row>
    <row r="7" spans="1:22" x14ac:dyDescent="0.25">
      <c r="A7" t="s">
        <v>2</v>
      </c>
      <c r="B7">
        <v>0</v>
      </c>
      <c r="C7">
        <v>0</v>
      </c>
      <c r="D7">
        <v>0</v>
      </c>
      <c r="E7">
        <v>-1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2">
        <v>0</v>
      </c>
    </row>
    <row r="8" spans="1:22" x14ac:dyDescent="0.25">
      <c r="A8" t="s">
        <v>9</v>
      </c>
      <c r="B8">
        <v>-1</v>
      </c>
      <c r="C8">
        <v>0</v>
      </c>
      <c r="D8">
        <v>0</v>
      </c>
      <c r="E8">
        <v>1</v>
      </c>
      <c r="F8">
        <v>2</v>
      </c>
      <c r="G8">
        <v>-2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2">
        <v>0</v>
      </c>
    </row>
    <row r="9" spans="1:22" x14ac:dyDescent="0.25">
      <c r="A9" t="s">
        <v>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-1</v>
      </c>
      <c r="S9">
        <v>0</v>
      </c>
      <c r="T9">
        <v>0</v>
      </c>
      <c r="U9">
        <v>0</v>
      </c>
      <c r="V9" s="2">
        <v>0</v>
      </c>
    </row>
    <row r="10" spans="1:22" x14ac:dyDescent="0.25">
      <c r="A10" t="s">
        <v>4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>
        <v>-3.3869691777360951E-5</v>
      </c>
    </row>
    <row r="11" spans="1:22" x14ac:dyDescent="0.25">
      <c r="A11" t="s">
        <v>5</v>
      </c>
      <c r="B11">
        <v>0</v>
      </c>
      <c r="C11">
        <v>0</v>
      </c>
      <c r="D11">
        <v>-1</v>
      </c>
      <c r="E11">
        <v>0</v>
      </c>
      <c r="F11">
        <v>4</v>
      </c>
      <c r="G11">
        <v>-4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2">
        <v>0</v>
      </c>
    </row>
    <row r="12" spans="1:22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-3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2">
        <v>0</v>
      </c>
    </row>
    <row r="13" spans="1:22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3</v>
      </c>
      <c r="G13">
        <v>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 s="2">
        <v>-2.4855277686745505E-6</v>
      </c>
    </row>
    <row r="14" spans="1:2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-3</v>
      </c>
      <c r="G14">
        <v>3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2">
        <v>-5.7237153546237902E-6</v>
      </c>
    </row>
    <row r="15" spans="1:22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2</v>
      </c>
      <c r="G15">
        <v>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-1</v>
      </c>
      <c r="U15">
        <v>0</v>
      </c>
      <c r="V15" s="2">
        <v>0</v>
      </c>
    </row>
    <row r="16" spans="1:22" x14ac:dyDescent="0.25">
      <c r="A16" t="s">
        <v>10</v>
      </c>
      <c r="B16">
        <v>0</v>
      </c>
      <c r="C16">
        <v>0</v>
      </c>
      <c r="D16">
        <v>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2">
        <v>0</v>
      </c>
    </row>
    <row r="17" spans="1:22" x14ac:dyDescent="0.25">
      <c r="A17" t="s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-1</v>
      </c>
      <c r="V17" s="2">
        <v>-5.1023334124551515E-4</v>
      </c>
    </row>
    <row r="18" spans="1:2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-4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 s="2">
        <v>0</v>
      </c>
    </row>
    <row r="19" spans="1:22" x14ac:dyDescent="0.25">
      <c r="A19" t="s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v>0</v>
      </c>
    </row>
    <row r="22" spans="1:22" x14ac:dyDescent="0.25">
      <c r="A22" t="s">
        <v>18</v>
      </c>
    </row>
    <row r="23" spans="1:22" x14ac:dyDescent="0.25">
      <c r="A23">
        <v>1</v>
      </c>
      <c r="B23" t="s">
        <v>21</v>
      </c>
    </row>
    <row r="24" spans="1:22" x14ac:dyDescent="0.25">
      <c r="A24">
        <v>2</v>
      </c>
      <c r="B24" t="s">
        <v>22</v>
      </c>
    </row>
    <row r="25" spans="1:22" x14ac:dyDescent="0.25">
      <c r="A25">
        <v>3</v>
      </c>
      <c r="B25" t="s">
        <v>60</v>
      </c>
    </row>
    <row r="26" spans="1:22" x14ac:dyDescent="0.25">
      <c r="A26">
        <v>4</v>
      </c>
      <c r="B26" t="s">
        <v>30</v>
      </c>
    </row>
    <row r="27" spans="1:22" x14ac:dyDescent="0.25">
      <c r="A27">
        <v>5</v>
      </c>
      <c r="B27" t="s">
        <v>19</v>
      </c>
    </row>
    <row r="28" spans="1:22" x14ac:dyDescent="0.25">
      <c r="A28">
        <v>6</v>
      </c>
      <c r="B28" t="s">
        <v>20</v>
      </c>
    </row>
    <row r="29" spans="1:22" x14ac:dyDescent="0.25">
      <c r="A29">
        <v>7</v>
      </c>
      <c r="B29" t="s">
        <v>24</v>
      </c>
    </row>
    <row r="30" spans="1:22" x14ac:dyDescent="0.25">
      <c r="A30">
        <v>8</v>
      </c>
      <c r="B30" t="s">
        <v>25</v>
      </c>
    </row>
    <row r="31" spans="1:22" x14ac:dyDescent="0.25">
      <c r="A31">
        <v>9</v>
      </c>
      <c r="B31" t="s">
        <v>26</v>
      </c>
    </row>
    <row r="32" spans="1:22" x14ac:dyDescent="0.25">
      <c r="A32">
        <v>10</v>
      </c>
      <c r="B32" t="s">
        <v>27</v>
      </c>
    </row>
    <row r="33" spans="1:2" x14ac:dyDescent="0.25">
      <c r="A33">
        <v>11</v>
      </c>
      <c r="B33" t="s">
        <v>34</v>
      </c>
    </row>
    <row r="34" spans="1:2" x14ac:dyDescent="0.25">
      <c r="A34">
        <v>12</v>
      </c>
      <c r="B34" t="s">
        <v>28</v>
      </c>
    </row>
    <row r="35" spans="1:2" x14ac:dyDescent="0.25">
      <c r="A35">
        <v>13</v>
      </c>
      <c r="B35" t="s">
        <v>35</v>
      </c>
    </row>
    <row r="36" spans="1:2" x14ac:dyDescent="0.25">
      <c r="A36">
        <v>14</v>
      </c>
      <c r="B36" t="s">
        <v>38</v>
      </c>
    </row>
    <row r="37" spans="1:2" x14ac:dyDescent="0.25">
      <c r="A37">
        <v>15</v>
      </c>
      <c r="B37" t="s">
        <v>33</v>
      </c>
    </row>
    <row r="38" spans="1:2" x14ac:dyDescent="0.25">
      <c r="A38">
        <v>16</v>
      </c>
      <c r="B38" t="s">
        <v>29</v>
      </c>
    </row>
    <row r="39" spans="1:2" x14ac:dyDescent="0.25">
      <c r="A39">
        <v>17</v>
      </c>
      <c r="B39" t="s">
        <v>31</v>
      </c>
    </row>
    <row r="40" spans="1:2" x14ac:dyDescent="0.25">
      <c r="A40">
        <v>18</v>
      </c>
      <c r="B40" t="s">
        <v>37</v>
      </c>
    </row>
    <row r="41" spans="1:2" x14ac:dyDescent="0.25">
      <c r="A41">
        <v>19</v>
      </c>
      <c r="B41" t="s">
        <v>36</v>
      </c>
    </row>
    <row r="42" spans="1:2" x14ac:dyDescent="0.25">
      <c r="A42">
        <v>20</v>
      </c>
      <c r="B4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B8227-549D-436E-91AF-5D8DC6D800E1}">
  <dimension ref="A1:V42"/>
  <sheetViews>
    <sheetView workbookViewId="0">
      <selection activeCell="N29" sqref="N29"/>
    </sheetView>
  </sheetViews>
  <sheetFormatPr defaultRowHeight="15" x14ac:dyDescent="0.25"/>
  <cols>
    <col min="1" max="1" width="30.28515625" customWidth="1"/>
  </cols>
  <sheetData>
    <row r="1" spans="1:22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3">
        <v>21</v>
      </c>
    </row>
    <row r="2" spans="1:22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-1</v>
      </c>
      <c r="R2">
        <v>0</v>
      </c>
      <c r="S2">
        <v>0</v>
      </c>
      <c r="T2">
        <v>0</v>
      </c>
      <c r="U2">
        <v>0</v>
      </c>
      <c r="V2" s="2">
        <v>-1.0681818181818179E-4</v>
      </c>
    </row>
    <row r="3" spans="1:22" x14ac:dyDescent="0.25">
      <c r="A3" t="s">
        <v>7</v>
      </c>
      <c r="B3">
        <v>0</v>
      </c>
      <c r="C3">
        <v>1</v>
      </c>
      <c r="D3">
        <v>-1</v>
      </c>
      <c r="E3">
        <v>0</v>
      </c>
      <c r="F3">
        <v>-2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s="2">
        <v>-6.4393939393939386E-4</v>
      </c>
    </row>
    <row r="4" spans="1:22" x14ac:dyDescent="0.25">
      <c r="A4" t="s">
        <v>11</v>
      </c>
      <c r="B4">
        <v>1</v>
      </c>
      <c r="C4">
        <v>-1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 s="2">
        <v>0</v>
      </c>
    </row>
    <row r="5" spans="1:22" x14ac:dyDescent="0.25">
      <c r="A5" t="s">
        <v>8</v>
      </c>
      <c r="B5">
        <v>-1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2">
        <v>-3.7626262626262626E-2</v>
      </c>
    </row>
    <row r="6" spans="1:22" x14ac:dyDescent="0.25">
      <c r="A6" t="s">
        <v>1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2">
        <v>-1.1792929292929291E-2</v>
      </c>
    </row>
    <row r="7" spans="1:22" x14ac:dyDescent="0.25">
      <c r="A7" t="s">
        <v>2</v>
      </c>
      <c r="B7">
        <v>0</v>
      </c>
      <c r="C7">
        <v>0</v>
      </c>
      <c r="D7">
        <v>0</v>
      </c>
      <c r="E7">
        <v>-1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 s="2">
        <v>0</v>
      </c>
    </row>
    <row r="8" spans="1:22" x14ac:dyDescent="0.25">
      <c r="A8" t="s">
        <v>9</v>
      </c>
      <c r="B8">
        <v>-1</v>
      </c>
      <c r="C8">
        <v>0</v>
      </c>
      <c r="D8">
        <v>0</v>
      </c>
      <c r="E8">
        <v>1</v>
      </c>
      <c r="F8">
        <v>2</v>
      </c>
      <c r="G8">
        <v>-2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 s="2">
        <v>0</v>
      </c>
    </row>
    <row r="9" spans="1:22" x14ac:dyDescent="0.25">
      <c r="A9" t="s">
        <v>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-1</v>
      </c>
      <c r="S9">
        <v>0</v>
      </c>
      <c r="T9">
        <v>0</v>
      </c>
      <c r="U9">
        <v>0</v>
      </c>
      <c r="V9" s="2">
        <v>0</v>
      </c>
    </row>
    <row r="10" spans="1:22" x14ac:dyDescent="0.25">
      <c r="A10" t="s">
        <v>4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s="2">
        <v>-9.7727272727272702E-4</v>
      </c>
    </row>
    <row r="11" spans="1:22" x14ac:dyDescent="0.25">
      <c r="A11" t="s">
        <v>5</v>
      </c>
      <c r="B11">
        <v>0</v>
      </c>
      <c r="C11">
        <v>0</v>
      </c>
      <c r="D11">
        <v>-1</v>
      </c>
      <c r="E11">
        <v>0</v>
      </c>
      <c r="F11">
        <v>4</v>
      </c>
      <c r="G11">
        <v>-4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2">
        <v>0</v>
      </c>
    </row>
    <row r="12" spans="1:22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-3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2">
        <v>0</v>
      </c>
    </row>
    <row r="13" spans="1:22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3</v>
      </c>
      <c r="G13">
        <v>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 s="2">
        <v>-7.1717171717171696E-5</v>
      </c>
    </row>
    <row r="14" spans="1:22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-3</v>
      </c>
      <c r="G14">
        <v>3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2">
        <v>-1.6515151515151513E-4</v>
      </c>
    </row>
    <row r="15" spans="1:22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2</v>
      </c>
      <c r="G15">
        <v>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-1</v>
      </c>
      <c r="U15">
        <v>0</v>
      </c>
      <c r="V15" s="2">
        <v>0</v>
      </c>
    </row>
    <row r="16" spans="1:22" x14ac:dyDescent="0.25">
      <c r="A16" t="s">
        <v>10</v>
      </c>
      <c r="B16">
        <v>0</v>
      </c>
      <c r="C16">
        <v>0</v>
      </c>
      <c r="D16">
        <v>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2">
        <v>0</v>
      </c>
    </row>
    <row r="17" spans="1:22" x14ac:dyDescent="0.25">
      <c r="A17" t="s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-1</v>
      </c>
      <c r="V17" s="2">
        <v>-1.472222222222222E-2</v>
      </c>
    </row>
    <row r="18" spans="1:22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-4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 s="2">
        <v>0</v>
      </c>
    </row>
    <row r="19" spans="1:22" x14ac:dyDescent="0.25">
      <c r="A19" t="s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2">
        <v>0</v>
      </c>
    </row>
    <row r="22" spans="1:22" x14ac:dyDescent="0.25">
      <c r="A22" t="s">
        <v>18</v>
      </c>
    </row>
    <row r="23" spans="1:22" x14ac:dyDescent="0.25">
      <c r="A23">
        <v>1</v>
      </c>
      <c r="B23" t="s">
        <v>21</v>
      </c>
    </row>
    <row r="24" spans="1:22" x14ac:dyDescent="0.25">
      <c r="A24">
        <v>2</v>
      </c>
      <c r="B24" t="s">
        <v>22</v>
      </c>
    </row>
    <row r="25" spans="1:22" x14ac:dyDescent="0.25">
      <c r="A25">
        <v>3</v>
      </c>
      <c r="B25" t="s">
        <v>60</v>
      </c>
    </row>
    <row r="26" spans="1:22" x14ac:dyDescent="0.25">
      <c r="A26">
        <v>4</v>
      </c>
      <c r="B26" t="s">
        <v>30</v>
      </c>
    </row>
    <row r="27" spans="1:22" x14ac:dyDescent="0.25">
      <c r="A27">
        <v>5</v>
      </c>
      <c r="B27" t="s">
        <v>19</v>
      </c>
    </row>
    <row r="28" spans="1:22" x14ac:dyDescent="0.25">
      <c r="A28">
        <v>6</v>
      </c>
      <c r="B28" t="s">
        <v>20</v>
      </c>
    </row>
    <row r="29" spans="1:22" x14ac:dyDescent="0.25">
      <c r="A29">
        <v>7</v>
      </c>
      <c r="B29" t="s">
        <v>24</v>
      </c>
    </row>
    <row r="30" spans="1:22" x14ac:dyDescent="0.25">
      <c r="A30">
        <v>8</v>
      </c>
      <c r="B30" t="s">
        <v>25</v>
      </c>
    </row>
    <row r="31" spans="1:22" x14ac:dyDescent="0.25">
      <c r="A31">
        <v>9</v>
      </c>
      <c r="B31" t="s">
        <v>26</v>
      </c>
    </row>
    <row r="32" spans="1:22" x14ac:dyDescent="0.25">
      <c r="A32">
        <v>10</v>
      </c>
      <c r="B32" t="s">
        <v>27</v>
      </c>
    </row>
    <row r="33" spans="1:2" x14ac:dyDescent="0.25">
      <c r="A33">
        <v>11</v>
      </c>
      <c r="B33" t="s">
        <v>34</v>
      </c>
    </row>
    <row r="34" spans="1:2" x14ac:dyDescent="0.25">
      <c r="A34">
        <v>12</v>
      </c>
      <c r="B34" t="s">
        <v>28</v>
      </c>
    </row>
    <row r="35" spans="1:2" x14ac:dyDescent="0.25">
      <c r="A35">
        <v>13</v>
      </c>
      <c r="B35" t="s">
        <v>35</v>
      </c>
    </row>
    <row r="36" spans="1:2" x14ac:dyDescent="0.25">
      <c r="A36">
        <v>14</v>
      </c>
      <c r="B36" t="s">
        <v>38</v>
      </c>
    </row>
    <row r="37" spans="1:2" x14ac:dyDescent="0.25">
      <c r="A37">
        <v>15</v>
      </c>
      <c r="B37" t="s">
        <v>33</v>
      </c>
    </row>
    <row r="38" spans="1:2" x14ac:dyDescent="0.25">
      <c r="A38">
        <v>16</v>
      </c>
      <c r="B38" t="s">
        <v>29</v>
      </c>
    </row>
    <row r="39" spans="1:2" x14ac:dyDescent="0.25">
      <c r="A39">
        <v>17</v>
      </c>
      <c r="B39" t="s">
        <v>31</v>
      </c>
    </row>
    <row r="40" spans="1:2" x14ac:dyDescent="0.25">
      <c r="A40">
        <v>18</v>
      </c>
      <c r="B40" t="s">
        <v>37</v>
      </c>
    </row>
    <row r="41" spans="1:2" x14ac:dyDescent="0.25">
      <c r="A41">
        <v>19</v>
      </c>
      <c r="B41" t="s">
        <v>36</v>
      </c>
    </row>
    <row r="42" spans="1:2" x14ac:dyDescent="0.25">
      <c r="A42">
        <v>20</v>
      </c>
      <c r="B42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FF33-ACB6-4316-BA02-20F98482C7B0}">
  <dimension ref="A1:L25"/>
  <sheetViews>
    <sheetView workbookViewId="0">
      <selection activeCell="F4" sqref="F4"/>
    </sheetView>
  </sheetViews>
  <sheetFormatPr defaultRowHeight="15" x14ac:dyDescent="0.25"/>
  <cols>
    <col min="1" max="1" width="20.5703125" bestFit="1" customWidth="1"/>
    <col min="4" max="4" width="11.140625" bestFit="1" customWidth="1"/>
  </cols>
  <sheetData>
    <row r="1" spans="1:12" x14ac:dyDescent="0.25">
      <c r="B1" t="s">
        <v>61</v>
      </c>
      <c r="C1" t="s">
        <v>62</v>
      </c>
      <c r="D1" t="s">
        <v>72</v>
      </c>
      <c r="E1" t="s">
        <v>69</v>
      </c>
      <c r="F1" t="s">
        <v>71</v>
      </c>
      <c r="H1" t="s">
        <v>70</v>
      </c>
    </row>
    <row r="2" spans="1:12" x14ac:dyDescent="0.25">
      <c r="A2" t="s">
        <v>0</v>
      </c>
      <c r="B2" s="2">
        <v>4.2299999999999998E-5</v>
      </c>
      <c r="C2" s="2">
        <f>B2*1000</f>
        <v>4.2299999999999997E-2</v>
      </c>
      <c r="D2" s="2">
        <f>C2*$B$22*(1/$B$25)</f>
        <v>1.0681818181818179E-4</v>
      </c>
      <c r="E2" s="2">
        <f>D2*-1</f>
        <v>-1.0681818181818179E-4</v>
      </c>
      <c r="F2" s="2">
        <f>E2*$H$2</f>
        <v>-3.7020360779906158E-6</v>
      </c>
      <c r="H2">
        <f>(1/20)*LN(2)</f>
        <v>3.4657359027997263E-2</v>
      </c>
    </row>
    <row r="3" spans="1:12" x14ac:dyDescent="0.25">
      <c r="A3" t="s">
        <v>7</v>
      </c>
      <c r="B3" s="2">
        <v>2.5500000000000002E-4</v>
      </c>
      <c r="C3" s="2">
        <f t="shared" ref="C3:C19" si="0">B3*1000</f>
        <v>0.255</v>
      </c>
      <c r="D3" s="2">
        <f>C3*$B$22*(1/$B$25)</f>
        <v>6.4393939393939386E-4</v>
      </c>
      <c r="E3" s="2">
        <f t="shared" ref="E3:E19" si="1">D3*-1</f>
        <v>-6.4393939393939386E-4</v>
      </c>
      <c r="F3" s="2">
        <f>E3*$H$2</f>
        <v>-2.2317238768028539E-5</v>
      </c>
    </row>
    <row r="4" spans="1:12" x14ac:dyDescent="0.25">
      <c r="A4" t="s">
        <v>11</v>
      </c>
      <c r="B4">
        <v>0</v>
      </c>
      <c r="C4" s="2">
        <f t="shared" si="0"/>
        <v>0</v>
      </c>
      <c r="D4" s="2">
        <f t="shared" ref="D3:D19" si="2">C4*$B$22*(1/$B$25)</f>
        <v>0</v>
      </c>
      <c r="E4" s="2">
        <f t="shared" si="1"/>
        <v>0</v>
      </c>
      <c r="F4" s="2">
        <f t="shared" ref="F3:F19" si="3">E4*$H$2</f>
        <v>0</v>
      </c>
    </row>
    <row r="5" spans="1:12" x14ac:dyDescent="0.25">
      <c r="A5" t="s">
        <v>8</v>
      </c>
      <c r="B5" s="2">
        <v>1.49E-2</v>
      </c>
      <c r="C5" s="2">
        <f t="shared" si="0"/>
        <v>14.9</v>
      </c>
      <c r="D5" s="2">
        <f t="shared" si="2"/>
        <v>3.7626262626262626E-2</v>
      </c>
      <c r="E5" s="2">
        <f t="shared" si="1"/>
        <v>-3.7626262626262626E-2</v>
      </c>
      <c r="F5" s="2">
        <f t="shared" si="3"/>
        <v>-1.304026892720099E-3</v>
      </c>
    </row>
    <row r="6" spans="1:12" x14ac:dyDescent="0.25">
      <c r="A6" t="s">
        <v>1</v>
      </c>
      <c r="B6" s="2">
        <v>4.6699999999999997E-3</v>
      </c>
      <c r="C6" s="2">
        <f t="shared" si="0"/>
        <v>4.67</v>
      </c>
      <c r="D6" s="2">
        <f t="shared" si="2"/>
        <v>1.1792929292929291E-2</v>
      </c>
      <c r="E6" s="2">
        <f t="shared" si="1"/>
        <v>-1.1792929292929291E-2</v>
      </c>
      <c r="F6" s="2">
        <f t="shared" si="3"/>
        <v>-4.0871178449683633E-4</v>
      </c>
      <c r="L6">
        <v>-3.7626262626262626E-2</v>
      </c>
    </row>
    <row r="7" spans="1:12" x14ac:dyDescent="0.25">
      <c r="A7" t="s">
        <v>2</v>
      </c>
      <c r="B7" s="2">
        <v>0</v>
      </c>
      <c r="C7" s="2">
        <f t="shared" si="0"/>
        <v>0</v>
      </c>
      <c r="D7" s="2">
        <f t="shared" si="2"/>
        <v>0</v>
      </c>
      <c r="E7" s="2">
        <f t="shared" si="1"/>
        <v>0</v>
      </c>
      <c r="F7" s="2">
        <f t="shared" si="3"/>
        <v>0</v>
      </c>
    </row>
    <row r="8" spans="1:12" x14ac:dyDescent="0.25">
      <c r="A8" t="s">
        <v>9</v>
      </c>
      <c r="B8" s="2">
        <v>0</v>
      </c>
      <c r="C8" s="2">
        <f t="shared" si="0"/>
        <v>0</v>
      </c>
      <c r="D8" s="2">
        <f t="shared" si="2"/>
        <v>0</v>
      </c>
      <c r="E8" s="2">
        <f t="shared" si="1"/>
        <v>0</v>
      </c>
      <c r="F8" s="2">
        <f t="shared" si="3"/>
        <v>0</v>
      </c>
    </row>
    <row r="9" spans="1:12" x14ac:dyDescent="0.25">
      <c r="A9" t="s">
        <v>3</v>
      </c>
      <c r="B9" s="2">
        <v>0</v>
      </c>
      <c r="C9" s="2">
        <f t="shared" si="0"/>
        <v>0</v>
      </c>
      <c r="D9" s="2">
        <f t="shared" si="2"/>
        <v>0</v>
      </c>
      <c r="E9" s="2">
        <f t="shared" si="1"/>
        <v>0</v>
      </c>
      <c r="F9" s="2">
        <f t="shared" si="3"/>
        <v>0</v>
      </c>
    </row>
    <row r="10" spans="1:12" x14ac:dyDescent="0.25">
      <c r="A10" t="s">
        <v>4</v>
      </c>
      <c r="B10" s="2">
        <v>3.8699999999999997E-4</v>
      </c>
      <c r="C10" s="2">
        <f t="shared" si="0"/>
        <v>0.38699999999999996</v>
      </c>
      <c r="D10" s="2">
        <f t="shared" si="2"/>
        <v>9.7727272727272702E-4</v>
      </c>
      <c r="E10" s="2">
        <f t="shared" si="1"/>
        <v>-9.7727272727272702E-4</v>
      </c>
      <c r="F10" s="2">
        <f t="shared" si="3"/>
        <v>-3.3869691777360951E-5</v>
      </c>
    </row>
    <row r="11" spans="1:12" x14ac:dyDescent="0.25">
      <c r="A11" t="s">
        <v>5</v>
      </c>
      <c r="B11" s="2">
        <v>0</v>
      </c>
      <c r="C11" s="2">
        <f t="shared" si="0"/>
        <v>0</v>
      </c>
      <c r="D11" s="2">
        <f t="shared" si="2"/>
        <v>0</v>
      </c>
      <c r="E11" s="2">
        <f t="shared" si="1"/>
        <v>0</v>
      </c>
      <c r="F11" s="2">
        <f t="shared" si="3"/>
        <v>0</v>
      </c>
    </row>
    <row r="12" spans="1:12" x14ac:dyDescent="0.25">
      <c r="A12" t="s">
        <v>6</v>
      </c>
      <c r="B12" s="2">
        <v>0</v>
      </c>
      <c r="C12" s="2">
        <f t="shared" si="0"/>
        <v>0</v>
      </c>
      <c r="D12" s="2">
        <f t="shared" si="2"/>
        <v>0</v>
      </c>
      <c r="E12" s="2">
        <f t="shared" si="1"/>
        <v>0</v>
      </c>
      <c r="F12" s="2">
        <f t="shared" si="3"/>
        <v>0</v>
      </c>
    </row>
    <row r="13" spans="1:12" x14ac:dyDescent="0.25">
      <c r="A13" t="s">
        <v>13</v>
      </c>
      <c r="B13" s="2">
        <v>2.8399999999999999E-5</v>
      </c>
      <c r="C13" s="2">
        <f t="shared" si="0"/>
        <v>2.8399999999999998E-2</v>
      </c>
      <c r="D13" s="2">
        <f t="shared" si="2"/>
        <v>7.1717171717171696E-5</v>
      </c>
      <c r="E13" s="2">
        <f t="shared" si="1"/>
        <v>-7.1717171717171696E-5</v>
      </c>
      <c r="F13" s="2">
        <f t="shared" si="3"/>
        <v>-2.4855277686745505E-6</v>
      </c>
    </row>
    <row r="14" spans="1:12" x14ac:dyDescent="0.25">
      <c r="A14" t="s">
        <v>12</v>
      </c>
      <c r="B14" s="2">
        <v>6.5400000000000004E-5</v>
      </c>
      <c r="C14" s="2">
        <f t="shared" si="0"/>
        <v>6.54E-2</v>
      </c>
      <c r="D14" s="2">
        <f t="shared" si="2"/>
        <v>1.6515151515151513E-4</v>
      </c>
      <c r="E14" s="2">
        <f t="shared" si="1"/>
        <v>-1.6515151515151513E-4</v>
      </c>
      <c r="F14" s="2">
        <f t="shared" si="3"/>
        <v>-5.7237153546237902E-6</v>
      </c>
    </row>
    <row r="15" spans="1:12" x14ac:dyDescent="0.25">
      <c r="A15" t="s">
        <v>14</v>
      </c>
      <c r="B15" s="2">
        <v>0</v>
      </c>
      <c r="C15" s="2">
        <f t="shared" si="0"/>
        <v>0</v>
      </c>
      <c r="D15" s="2">
        <f t="shared" si="2"/>
        <v>0</v>
      </c>
      <c r="E15" s="2">
        <f t="shared" si="1"/>
        <v>0</v>
      </c>
      <c r="F15" s="2">
        <f t="shared" si="3"/>
        <v>0</v>
      </c>
    </row>
    <row r="16" spans="1:12" x14ac:dyDescent="0.25">
      <c r="A16" t="s">
        <v>10</v>
      </c>
      <c r="B16" s="2">
        <v>0</v>
      </c>
      <c r="C16" s="2">
        <f t="shared" si="0"/>
        <v>0</v>
      </c>
      <c r="D16" s="2">
        <f t="shared" si="2"/>
        <v>0</v>
      </c>
      <c r="E16" s="2">
        <f t="shared" si="1"/>
        <v>0</v>
      </c>
      <c r="F16" s="2">
        <f t="shared" si="3"/>
        <v>0</v>
      </c>
    </row>
    <row r="17" spans="1:6" x14ac:dyDescent="0.25">
      <c r="A17" t="s">
        <v>15</v>
      </c>
      <c r="B17" s="2">
        <v>5.8300000000000001E-3</v>
      </c>
      <c r="C17" s="2">
        <f t="shared" si="0"/>
        <v>5.83</v>
      </c>
      <c r="D17" s="2">
        <f t="shared" si="2"/>
        <v>1.472222222222222E-2</v>
      </c>
      <c r="E17" s="2">
        <f t="shared" si="1"/>
        <v>-1.472222222222222E-2</v>
      </c>
      <c r="F17" s="2">
        <f t="shared" si="3"/>
        <v>-5.1023334124551515E-4</v>
      </c>
    </row>
    <row r="18" spans="1:6" x14ac:dyDescent="0.25">
      <c r="A18" t="s">
        <v>16</v>
      </c>
      <c r="B18" s="2">
        <v>0</v>
      </c>
      <c r="C18" s="2">
        <f t="shared" si="0"/>
        <v>0</v>
      </c>
      <c r="D18" s="2">
        <f t="shared" si="2"/>
        <v>0</v>
      </c>
      <c r="E18" s="2">
        <f t="shared" si="1"/>
        <v>0</v>
      </c>
      <c r="F18" s="2">
        <f t="shared" si="3"/>
        <v>0</v>
      </c>
    </row>
    <row r="19" spans="1:6" x14ac:dyDescent="0.25">
      <c r="A19" t="s">
        <v>17</v>
      </c>
      <c r="B19" s="2">
        <v>0</v>
      </c>
      <c r="C19" s="2">
        <f t="shared" si="0"/>
        <v>0</v>
      </c>
      <c r="D19" s="2">
        <f t="shared" si="2"/>
        <v>0</v>
      </c>
      <c r="E19" s="2">
        <f t="shared" si="1"/>
        <v>0</v>
      </c>
      <c r="F19" s="2">
        <f t="shared" si="3"/>
        <v>0</v>
      </c>
    </row>
    <row r="21" spans="1:6" x14ac:dyDescent="0.25">
      <c r="B21" t="s">
        <v>64</v>
      </c>
      <c r="C21" t="s">
        <v>65</v>
      </c>
    </row>
    <row r="22" spans="1:6" x14ac:dyDescent="0.25">
      <c r="A22" t="s">
        <v>67</v>
      </c>
      <c r="B22" s="2">
        <v>9.9999999999999998E-13</v>
      </c>
      <c r="C22">
        <v>106738</v>
      </c>
    </row>
    <row r="23" spans="1:6" x14ac:dyDescent="0.25">
      <c r="A23" t="s">
        <v>68</v>
      </c>
      <c r="B23" s="2">
        <v>1.0000000000000001E-9</v>
      </c>
      <c r="C23">
        <v>111609</v>
      </c>
    </row>
    <row r="24" spans="1:6" x14ac:dyDescent="0.25">
      <c r="A24" t="s">
        <v>63</v>
      </c>
      <c r="B24" s="2">
        <v>0.60399999999999998</v>
      </c>
      <c r="C24">
        <v>103689</v>
      </c>
    </row>
    <row r="25" spans="1:6" x14ac:dyDescent="0.25">
      <c r="A25" t="s">
        <v>66</v>
      </c>
      <c r="B25" s="2">
        <f>B23*(1-B24)</f>
        <v>3.9600000000000003E-10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FD7F4-8854-49F5-8FB6-5270E280D942}">
  <dimension ref="A1:U60"/>
  <sheetViews>
    <sheetView topLeftCell="I1" zoomScale="64" zoomScaleNormal="64" workbookViewId="0">
      <selection activeCell="Z10" sqref="Z10"/>
    </sheetView>
  </sheetViews>
  <sheetFormatPr defaultRowHeight="15" x14ac:dyDescent="0.25"/>
  <cols>
    <col min="1" max="1" width="30.28515625" customWidth="1"/>
  </cols>
  <sheetData>
    <row r="1" spans="1:21" ht="15.75" thickBot="1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</row>
    <row r="2" spans="1:21" x14ac:dyDescent="0.25">
      <c r="A2" t="s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-1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7</v>
      </c>
      <c r="B3">
        <v>0</v>
      </c>
      <c r="C3">
        <v>1</v>
      </c>
      <c r="D3">
        <v>-1</v>
      </c>
      <c r="E3">
        <v>0</v>
      </c>
      <c r="F3">
        <v>-2</v>
      </c>
      <c r="G3">
        <v>2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11</v>
      </c>
      <c r="B4">
        <v>1</v>
      </c>
      <c r="C4">
        <v>-1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8</v>
      </c>
      <c r="B5">
        <v>-1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2</v>
      </c>
      <c r="B7">
        <v>0</v>
      </c>
      <c r="C7">
        <v>0</v>
      </c>
      <c r="D7">
        <v>0</v>
      </c>
      <c r="E7">
        <v>-1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9</v>
      </c>
      <c r="B8">
        <v>-1</v>
      </c>
      <c r="C8">
        <v>0</v>
      </c>
      <c r="D8">
        <v>0</v>
      </c>
      <c r="E8">
        <v>1</v>
      </c>
      <c r="F8">
        <v>2</v>
      </c>
      <c r="G8">
        <v>-2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3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-1</v>
      </c>
      <c r="S9">
        <v>0</v>
      </c>
      <c r="T9">
        <v>0</v>
      </c>
      <c r="U9">
        <v>0</v>
      </c>
    </row>
    <row r="10" spans="1:21" x14ac:dyDescent="0.25">
      <c r="A10" t="s">
        <v>4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5</v>
      </c>
      <c r="B11">
        <v>0</v>
      </c>
      <c r="C11">
        <v>0</v>
      </c>
      <c r="D11">
        <v>-1</v>
      </c>
      <c r="E11">
        <v>0</v>
      </c>
      <c r="F11">
        <v>4</v>
      </c>
      <c r="G11">
        <v>-4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-3</v>
      </c>
      <c r="G12">
        <v>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3</v>
      </c>
      <c r="G13">
        <v>-3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</row>
    <row r="14" spans="1:21" x14ac:dyDescent="0.25">
      <c r="A14" t="s">
        <v>12</v>
      </c>
      <c r="B14">
        <v>0</v>
      </c>
      <c r="C14">
        <v>0</v>
      </c>
      <c r="D14">
        <v>0</v>
      </c>
      <c r="E14">
        <v>0</v>
      </c>
      <c r="F14">
        <v>-3</v>
      </c>
      <c r="G14">
        <v>3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2</v>
      </c>
      <c r="G15">
        <v>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-1</v>
      </c>
      <c r="U15">
        <v>0</v>
      </c>
    </row>
    <row r="16" spans="1:21" x14ac:dyDescent="0.25">
      <c r="A16" t="s">
        <v>10</v>
      </c>
      <c r="B16">
        <v>0</v>
      </c>
      <c r="C16">
        <v>0</v>
      </c>
      <c r="D16">
        <v>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15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-1</v>
      </c>
    </row>
    <row r="18" spans="1:21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-4</v>
      </c>
      <c r="G18">
        <v>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t="s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-1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-1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t="s">
        <v>50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-1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</row>
    <row r="25" spans="1:21" x14ac:dyDescent="0.25">
      <c r="A25" t="s">
        <v>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t="s">
        <v>56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-1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58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</row>
    <row r="29" spans="1:21" x14ac:dyDescent="0.25">
      <c r="A29" t="s">
        <v>55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t="s">
        <v>57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 x14ac:dyDescent="0.25">
      <c r="A3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</row>
    <row r="32" spans="1:21" x14ac:dyDescent="0.25">
      <c r="A32" t="s">
        <v>54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-1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t="s">
        <v>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40" spans="1:21" x14ac:dyDescent="0.25">
      <c r="A40" t="s">
        <v>18</v>
      </c>
    </row>
    <row r="41" spans="1:21" x14ac:dyDescent="0.25">
      <c r="A41">
        <v>1</v>
      </c>
      <c r="B41" t="s">
        <v>21</v>
      </c>
    </row>
    <row r="42" spans="1:21" x14ac:dyDescent="0.25">
      <c r="A42">
        <v>2</v>
      </c>
      <c r="B42" t="s">
        <v>22</v>
      </c>
    </row>
    <row r="43" spans="1:21" x14ac:dyDescent="0.25">
      <c r="A43">
        <v>3</v>
      </c>
      <c r="B43" t="s">
        <v>23</v>
      </c>
    </row>
    <row r="44" spans="1:21" x14ac:dyDescent="0.25">
      <c r="A44">
        <v>4</v>
      </c>
      <c r="B44" t="s">
        <v>30</v>
      </c>
    </row>
    <row r="45" spans="1:21" x14ac:dyDescent="0.25">
      <c r="A45">
        <v>5</v>
      </c>
      <c r="B45" t="s">
        <v>19</v>
      </c>
    </row>
    <row r="46" spans="1:21" x14ac:dyDescent="0.25">
      <c r="A46">
        <v>6</v>
      </c>
      <c r="B46" t="s">
        <v>20</v>
      </c>
    </row>
    <row r="47" spans="1:21" x14ac:dyDescent="0.25">
      <c r="A47">
        <v>7</v>
      </c>
      <c r="B47" t="s">
        <v>24</v>
      </c>
    </row>
    <row r="48" spans="1:21" x14ac:dyDescent="0.25">
      <c r="A48">
        <v>8</v>
      </c>
      <c r="B48" t="s">
        <v>25</v>
      </c>
    </row>
    <row r="49" spans="1:2" x14ac:dyDescent="0.25">
      <c r="A49">
        <v>9</v>
      </c>
      <c r="B49" t="s">
        <v>26</v>
      </c>
    </row>
    <row r="50" spans="1:2" x14ac:dyDescent="0.25">
      <c r="A50">
        <v>10</v>
      </c>
      <c r="B50" t="s">
        <v>27</v>
      </c>
    </row>
    <row r="51" spans="1:2" x14ac:dyDescent="0.25">
      <c r="A51">
        <v>11</v>
      </c>
      <c r="B51" t="s">
        <v>34</v>
      </c>
    </row>
    <row r="52" spans="1:2" x14ac:dyDescent="0.25">
      <c r="A52">
        <v>12</v>
      </c>
      <c r="B52" t="s">
        <v>28</v>
      </c>
    </row>
    <row r="53" spans="1:2" x14ac:dyDescent="0.25">
      <c r="A53">
        <v>13</v>
      </c>
      <c r="B53" t="s">
        <v>35</v>
      </c>
    </row>
    <row r="54" spans="1:2" x14ac:dyDescent="0.25">
      <c r="A54">
        <v>14</v>
      </c>
      <c r="B54" t="s">
        <v>38</v>
      </c>
    </row>
    <row r="55" spans="1:2" x14ac:dyDescent="0.25">
      <c r="A55">
        <v>15</v>
      </c>
      <c r="B55" t="s">
        <v>33</v>
      </c>
    </row>
    <row r="56" spans="1:2" x14ac:dyDescent="0.25">
      <c r="A56">
        <v>16</v>
      </c>
      <c r="B56" t="s">
        <v>29</v>
      </c>
    </row>
    <row r="57" spans="1:2" x14ac:dyDescent="0.25">
      <c r="A57">
        <v>17</v>
      </c>
      <c r="B57" t="s">
        <v>31</v>
      </c>
    </row>
    <row r="58" spans="1:2" x14ac:dyDescent="0.25">
      <c r="A58">
        <v>18</v>
      </c>
      <c r="B58" t="s">
        <v>37</v>
      </c>
    </row>
    <row r="59" spans="1:2" x14ac:dyDescent="0.25">
      <c r="A59">
        <v>19</v>
      </c>
      <c r="B59" t="s">
        <v>36</v>
      </c>
    </row>
    <row r="60" spans="1:2" x14ac:dyDescent="0.25">
      <c r="A60">
        <v>20</v>
      </c>
      <c r="B60" t="s">
        <v>32</v>
      </c>
    </row>
  </sheetData>
  <sortState xmlns:xlrd2="http://schemas.microsoft.com/office/spreadsheetml/2017/richdata2" ref="A20:V33">
    <sortCondition ref="A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0E9D-1468-4D30-8E8F-D1BA20AAC622}">
  <dimension ref="A1:G19"/>
  <sheetViews>
    <sheetView workbookViewId="0">
      <selection activeCell="B2" sqref="B2:G19"/>
    </sheetView>
  </sheetViews>
  <sheetFormatPr defaultRowHeight="15" x14ac:dyDescent="0.25"/>
  <cols>
    <col min="1" max="1" width="27.140625" bestFit="1" customWidth="1"/>
  </cols>
  <sheetData>
    <row r="1" spans="1:7" x14ac:dyDescent="0.25">
      <c r="B1" t="s">
        <v>44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t="s">
        <v>0</v>
      </c>
      <c r="B2">
        <v>10</v>
      </c>
      <c r="C2">
        <v>14</v>
      </c>
      <c r="D2">
        <v>5</v>
      </c>
      <c r="E2">
        <v>7</v>
      </c>
      <c r="F2">
        <v>1</v>
      </c>
      <c r="G2">
        <v>0</v>
      </c>
    </row>
    <row r="3" spans="1:7" x14ac:dyDescent="0.25">
      <c r="A3" t="s">
        <v>7</v>
      </c>
      <c r="B3">
        <v>6</v>
      </c>
      <c r="C3">
        <v>14</v>
      </c>
      <c r="D3">
        <v>4</v>
      </c>
      <c r="E3">
        <v>2</v>
      </c>
      <c r="F3">
        <v>0</v>
      </c>
      <c r="G3">
        <v>0</v>
      </c>
    </row>
    <row r="4" spans="1:7" x14ac:dyDescent="0.25">
      <c r="A4" t="s">
        <v>11</v>
      </c>
      <c r="B4">
        <v>10</v>
      </c>
      <c r="C4">
        <v>18</v>
      </c>
      <c r="D4">
        <v>4</v>
      </c>
      <c r="E4">
        <v>6</v>
      </c>
      <c r="F4">
        <v>0</v>
      </c>
      <c r="G4">
        <v>0</v>
      </c>
    </row>
    <row r="5" spans="1:7" x14ac:dyDescent="0.25">
      <c r="A5" t="s">
        <v>8</v>
      </c>
      <c r="B5">
        <v>4</v>
      </c>
      <c r="C5">
        <v>7</v>
      </c>
      <c r="D5">
        <v>1</v>
      </c>
      <c r="E5">
        <v>4</v>
      </c>
      <c r="F5">
        <v>0</v>
      </c>
      <c r="G5">
        <v>0</v>
      </c>
    </row>
    <row r="6" spans="1:7" x14ac:dyDescent="0.25">
      <c r="A6" t="s">
        <v>1</v>
      </c>
      <c r="B6">
        <v>10</v>
      </c>
      <c r="C6">
        <v>16</v>
      </c>
      <c r="D6">
        <v>5</v>
      </c>
      <c r="E6">
        <v>13</v>
      </c>
      <c r="F6">
        <v>3</v>
      </c>
      <c r="G6">
        <v>0</v>
      </c>
    </row>
    <row r="7" spans="1:7" x14ac:dyDescent="0.25">
      <c r="A7" t="s">
        <v>2</v>
      </c>
      <c r="B7">
        <v>1</v>
      </c>
      <c r="C7">
        <v>4</v>
      </c>
      <c r="D7">
        <v>1</v>
      </c>
      <c r="E7">
        <v>5</v>
      </c>
      <c r="F7">
        <v>1</v>
      </c>
      <c r="G7">
        <v>0</v>
      </c>
    </row>
    <row r="8" spans="1:7" x14ac:dyDescent="0.25">
      <c r="A8" t="s">
        <v>9</v>
      </c>
      <c r="B8">
        <v>6</v>
      </c>
      <c r="C8">
        <v>13</v>
      </c>
      <c r="D8">
        <v>3</v>
      </c>
      <c r="E8">
        <v>3</v>
      </c>
      <c r="F8">
        <v>0</v>
      </c>
      <c r="G8">
        <v>0</v>
      </c>
    </row>
    <row r="9" spans="1:7" x14ac:dyDescent="0.25">
      <c r="A9" t="s">
        <v>45</v>
      </c>
      <c r="B9">
        <v>0</v>
      </c>
      <c r="C9">
        <v>4</v>
      </c>
      <c r="D9">
        <v>0</v>
      </c>
      <c r="E9">
        <v>7</v>
      </c>
      <c r="F9">
        <v>2</v>
      </c>
      <c r="G9">
        <v>0</v>
      </c>
    </row>
    <row r="10" spans="1:7" x14ac:dyDescent="0.25">
      <c r="A10" t="s">
        <v>4</v>
      </c>
      <c r="B10">
        <v>4</v>
      </c>
      <c r="C10">
        <v>4</v>
      </c>
      <c r="D10">
        <v>0</v>
      </c>
      <c r="E10">
        <v>4</v>
      </c>
      <c r="F10">
        <v>0</v>
      </c>
      <c r="G10">
        <v>0</v>
      </c>
    </row>
    <row r="11" spans="1:7" x14ac:dyDescent="0.25">
      <c r="A11" t="s">
        <v>5</v>
      </c>
      <c r="B11">
        <v>0</v>
      </c>
      <c r="C11">
        <v>2</v>
      </c>
      <c r="D11">
        <v>0</v>
      </c>
      <c r="E11">
        <v>1</v>
      </c>
      <c r="F11">
        <v>0</v>
      </c>
      <c r="G11">
        <v>0</v>
      </c>
    </row>
    <row r="12" spans="1:7" x14ac:dyDescent="0.25">
      <c r="A12" t="s">
        <v>6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13</v>
      </c>
      <c r="B13">
        <v>21</v>
      </c>
      <c r="C13">
        <v>29</v>
      </c>
      <c r="D13">
        <v>7</v>
      </c>
      <c r="E13">
        <v>17</v>
      </c>
      <c r="F13">
        <v>3</v>
      </c>
      <c r="G13">
        <v>0</v>
      </c>
    </row>
    <row r="14" spans="1:7" x14ac:dyDescent="0.25">
      <c r="A14" t="s">
        <v>12</v>
      </c>
      <c r="B14">
        <v>21</v>
      </c>
      <c r="C14">
        <v>30</v>
      </c>
      <c r="D14">
        <v>7</v>
      </c>
      <c r="E14">
        <v>17</v>
      </c>
      <c r="F14">
        <v>3</v>
      </c>
      <c r="G14">
        <v>0</v>
      </c>
    </row>
    <row r="15" spans="1:7" x14ac:dyDescent="0.25">
      <c r="A15" t="s">
        <v>14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</row>
    <row r="16" spans="1:7" x14ac:dyDescent="0.25">
      <c r="A16" t="s">
        <v>10</v>
      </c>
      <c r="B16">
        <v>5</v>
      </c>
      <c r="C16">
        <v>12</v>
      </c>
      <c r="D16">
        <v>2</v>
      </c>
      <c r="E16">
        <v>2</v>
      </c>
      <c r="F16">
        <v>0</v>
      </c>
      <c r="G16">
        <v>0</v>
      </c>
    </row>
    <row r="17" spans="1:7" x14ac:dyDescent="0.25">
      <c r="A17" t="s">
        <v>15</v>
      </c>
      <c r="B17">
        <v>0</v>
      </c>
      <c r="C17">
        <v>3</v>
      </c>
      <c r="D17">
        <v>0</v>
      </c>
      <c r="E17">
        <v>4</v>
      </c>
      <c r="F17">
        <v>1</v>
      </c>
      <c r="G17">
        <v>0</v>
      </c>
    </row>
    <row r="18" spans="1:7" x14ac:dyDescent="0.25">
      <c r="A18" t="s">
        <v>16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</row>
    <row r="19" spans="1:7" x14ac:dyDescent="0.25">
      <c r="A19" t="s">
        <v>17</v>
      </c>
      <c r="B19">
        <v>1</v>
      </c>
      <c r="C19">
        <v>4</v>
      </c>
      <c r="D19">
        <v>2</v>
      </c>
      <c r="E19">
        <v>1</v>
      </c>
      <c r="F19">
        <v>0</v>
      </c>
      <c r="G19">
        <v>0</v>
      </c>
    </row>
  </sheetData>
  <sortState xmlns:xlrd2="http://schemas.microsoft.com/office/spreadsheetml/2017/richdata2" ref="A2:G19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1DA9F-7B09-43ED-AAC2-D7B3ED07E0F4}">
  <dimension ref="A1:G33"/>
  <sheetViews>
    <sheetView topLeftCell="A15" workbookViewId="0">
      <selection activeCell="B2" sqref="B2:G33"/>
    </sheetView>
  </sheetViews>
  <sheetFormatPr defaultRowHeight="15" x14ac:dyDescent="0.25"/>
  <cols>
    <col min="1" max="1" width="27.140625" bestFit="1" customWidth="1"/>
  </cols>
  <sheetData>
    <row r="1" spans="1:7" x14ac:dyDescent="0.25">
      <c r="B1" t="s">
        <v>44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5">
      <c r="A2" t="s">
        <v>0</v>
      </c>
      <c r="B2">
        <v>10</v>
      </c>
      <c r="C2">
        <v>14</v>
      </c>
      <c r="D2">
        <v>5</v>
      </c>
      <c r="E2">
        <v>7</v>
      </c>
      <c r="F2">
        <v>1</v>
      </c>
      <c r="G2">
        <v>0</v>
      </c>
    </row>
    <row r="3" spans="1:7" x14ac:dyDescent="0.25">
      <c r="A3" t="s">
        <v>7</v>
      </c>
      <c r="B3">
        <v>6</v>
      </c>
      <c r="C3">
        <v>14</v>
      </c>
      <c r="D3">
        <v>4</v>
      </c>
      <c r="E3">
        <v>2</v>
      </c>
      <c r="F3">
        <v>0</v>
      </c>
      <c r="G3">
        <v>0</v>
      </c>
    </row>
    <row r="4" spans="1:7" x14ac:dyDescent="0.25">
      <c r="A4" t="s">
        <v>11</v>
      </c>
      <c r="B4">
        <v>10</v>
      </c>
      <c r="C4">
        <v>18</v>
      </c>
      <c r="D4">
        <v>4</v>
      </c>
      <c r="E4">
        <v>6</v>
      </c>
      <c r="F4">
        <v>0</v>
      </c>
      <c r="G4">
        <v>0</v>
      </c>
    </row>
    <row r="5" spans="1:7" x14ac:dyDescent="0.25">
      <c r="A5" t="s">
        <v>8</v>
      </c>
      <c r="B5">
        <v>4</v>
      </c>
      <c r="C5">
        <v>7</v>
      </c>
      <c r="D5">
        <v>1</v>
      </c>
      <c r="E5">
        <v>4</v>
      </c>
      <c r="F5">
        <v>0</v>
      </c>
      <c r="G5">
        <v>0</v>
      </c>
    </row>
    <row r="6" spans="1:7" x14ac:dyDescent="0.25">
      <c r="A6" t="s">
        <v>1</v>
      </c>
      <c r="B6">
        <v>10</v>
      </c>
      <c r="C6">
        <v>16</v>
      </c>
      <c r="D6">
        <v>5</v>
      </c>
      <c r="E6">
        <v>13</v>
      </c>
      <c r="F6">
        <v>3</v>
      </c>
      <c r="G6">
        <v>0</v>
      </c>
    </row>
    <row r="7" spans="1:7" x14ac:dyDescent="0.25">
      <c r="A7" t="s">
        <v>2</v>
      </c>
      <c r="B7">
        <v>1</v>
      </c>
      <c r="C7">
        <v>4</v>
      </c>
      <c r="D7">
        <v>1</v>
      </c>
      <c r="E7">
        <v>5</v>
      </c>
      <c r="F7">
        <v>1</v>
      </c>
      <c r="G7">
        <v>0</v>
      </c>
    </row>
    <row r="8" spans="1:7" x14ac:dyDescent="0.25">
      <c r="A8" t="s">
        <v>9</v>
      </c>
      <c r="B8">
        <v>6</v>
      </c>
      <c r="C8">
        <v>13</v>
      </c>
      <c r="D8">
        <v>3</v>
      </c>
      <c r="E8">
        <v>3</v>
      </c>
      <c r="F8">
        <v>0</v>
      </c>
      <c r="G8">
        <v>0</v>
      </c>
    </row>
    <row r="9" spans="1:7" x14ac:dyDescent="0.25">
      <c r="A9" t="s">
        <v>45</v>
      </c>
      <c r="B9">
        <v>0</v>
      </c>
      <c r="C9">
        <v>4</v>
      </c>
      <c r="D9">
        <v>0</v>
      </c>
      <c r="E9">
        <v>7</v>
      </c>
      <c r="F9">
        <v>2</v>
      </c>
      <c r="G9">
        <v>0</v>
      </c>
    </row>
    <row r="10" spans="1:7" x14ac:dyDescent="0.25">
      <c r="A10" t="s">
        <v>4</v>
      </c>
      <c r="B10">
        <v>4</v>
      </c>
      <c r="C10">
        <v>4</v>
      </c>
      <c r="D10">
        <v>0</v>
      </c>
      <c r="E10">
        <v>4</v>
      </c>
      <c r="F10">
        <v>0</v>
      </c>
      <c r="G10">
        <v>0</v>
      </c>
    </row>
    <row r="11" spans="1:7" x14ac:dyDescent="0.25">
      <c r="A11" t="s">
        <v>5</v>
      </c>
      <c r="B11">
        <v>0</v>
      </c>
      <c r="C11">
        <v>2</v>
      </c>
      <c r="D11">
        <v>0</v>
      </c>
      <c r="E11">
        <v>1</v>
      </c>
      <c r="F11">
        <v>0</v>
      </c>
      <c r="G11">
        <v>0</v>
      </c>
    </row>
    <row r="12" spans="1:7" x14ac:dyDescent="0.25">
      <c r="A12" t="s">
        <v>6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13</v>
      </c>
      <c r="B13">
        <v>21</v>
      </c>
      <c r="C13">
        <v>29</v>
      </c>
      <c r="D13">
        <v>7</v>
      </c>
      <c r="E13">
        <v>17</v>
      </c>
      <c r="F13">
        <v>3</v>
      </c>
      <c r="G13">
        <v>0</v>
      </c>
    </row>
    <row r="14" spans="1:7" x14ac:dyDescent="0.25">
      <c r="A14" t="s">
        <v>12</v>
      </c>
      <c r="B14">
        <v>21</v>
      </c>
      <c r="C14">
        <v>30</v>
      </c>
      <c r="D14">
        <v>7</v>
      </c>
      <c r="E14">
        <v>17</v>
      </c>
      <c r="F14">
        <v>3</v>
      </c>
      <c r="G14">
        <v>0</v>
      </c>
    </row>
    <row r="15" spans="1:7" x14ac:dyDescent="0.25">
      <c r="A15" t="s">
        <v>14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</row>
    <row r="16" spans="1:7" x14ac:dyDescent="0.25">
      <c r="A16" t="s">
        <v>10</v>
      </c>
      <c r="B16">
        <v>5</v>
      </c>
      <c r="C16">
        <v>12</v>
      </c>
      <c r="D16">
        <v>2</v>
      </c>
      <c r="E16">
        <v>2</v>
      </c>
      <c r="F16">
        <v>0</v>
      </c>
      <c r="G16">
        <v>0</v>
      </c>
    </row>
    <row r="17" spans="1:7" x14ac:dyDescent="0.25">
      <c r="A17" t="s">
        <v>15</v>
      </c>
      <c r="B17">
        <v>0</v>
      </c>
      <c r="C17">
        <v>3</v>
      </c>
      <c r="D17">
        <v>0</v>
      </c>
      <c r="E17">
        <v>4</v>
      </c>
      <c r="F17">
        <v>1</v>
      </c>
      <c r="G17">
        <v>0</v>
      </c>
    </row>
    <row r="18" spans="1:7" x14ac:dyDescent="0.25">
      <c r="A18" t="s">
        <v>16</v>
      </c>
      <c r="B18">
        <v>0</v>
      </c>
      <c r="C18">
        <v>0</v>
      </c>
      <c r="D18">
        <v>0</v>
      </c>
      <c r="E18">
        <v>2</v>
      </c>
      <c r="F18">
        <v>0</v>
      </c>
      <c r="G18">
        <v>0</v>
      </c>
    </row>
    <row r="19" spans="1:7" x14ac:dyDescent="0.25">
      <c r="A19" t="s">
        <v>17</v>
      </c>
      <c r="B19">
        <v>1</v>
      </c>
      <c r="C19">
        <v>4</v>
      </c>
      <c r="D19">
        <v>2</v>
      </c>
      <c r="E19">
        <v>1</v>
      </c>
      <c r="F19">
        <v>0</v>
      </c>
      <c r="G19">
        <v>0</v>
      </c>
    </row>
    <row r="20" spans="1:7" x14ac:dyDescent="0.25">
      <c r="A20" t="s">
        <v>51</v>
      </c>
      <c r="B20">
        <v>10</v>
      </c>
      <c r="C20">
        <v>14</v>
      </c>
      <c r="D20">
        <v>5</v>
      </c>
      <c r="E20">
        <v>7</v>
      </c>
      <c r="F20">
        <v>1</v>
      </c>
      <c r="G20">
        <v>0</v>
      </c>
    </row>
    <row r="21" spans="1:7" x14ac:dyDescent="0.25">
      <c r="A21" t="s">
        <v>47</v>
      </c>
      <c r="B21">
        <v>4</v>
      </c>
      <c r="C21">
        <v>7</v>
      </c>
      <c r="D21">
        <v>1</v>
      </c>
      <c r="E21">
        <v>4</v>
      </c>
      <c r="F21">
        <v>0</v>
      </c>
      <c r="G21">
        <v>0</v>
      </c>
    </row>
    <row r="22" spans="1:7" x14ac:dyDescent="0.25">
      <c r="A22" t="s">
        <v>50</v>
      </c>
      <c r="B22">
        <v>10</v>
      </c>
      <c r="C22">
        <v>16</v>
      </c>
      <c r="D22">
        <v>5</v>
      </c>
      <c r="E22">
        <v>13</v>
      </c>
      <c r="F22">
        <v>3</v>
      </c>
      <c r="G22">
        <v>0</v>
      </c>
    </row>
    <row r="23" spans="1:7" x14ac:dyDescent="0.25">
      <c r="A23" t="s">
        <v>46</v>
      </c>
      <c r="B23">
        <v>1</v>
      </c>
      <c r="C23">
        <v>4</v>
      </c>
      <c r="D23">
        <v>1</v>
      </c>
      <c r="E23">
        <v>5</v>
      </c>
      <c r="F23">
        <v>1</v>
      </c>
      <c r="G23">
        <v>0</v>
      </c>
    </row>
    <row r="24" spans="1:7" x14ac:dyDescent="0.25">
      <c r="A24" t="s">
        <v>52</v>
      </c>
      <c r="B24">
        <v>0</v>
      </c>
      <c r="C24">
        <v>4</v>
      </c>
      <c r="D24">
        <v>0</v>
      </c>
      <c r="E24">
        <v>7</v>
      </c>
      <c r="F24">
        <v>2</v>
      </c>
      <c r="G24">
        <v>0</v>
      </c>
    </row>
    <row r="25" spans="1:7" x14ac:dyDescent="0.25">
      <c r="A25" t="s">
        <v>48</v>
      </c>
      <c r="B25">
        <v>4</v>
      </c>
      <c r="C25">
        <v>4</v>
      </c>
      <c r="D25">
        <v>0</v>
      </c>
      <c r="E25">
        <v>4</v>
      </c>
      <c r="F25">
        <v>0</v>
      </c>
      <c r="G25">
        <v>0</v>
      </c>
    </row>
    <row r="26" spans="1:7" x14ac:dyDescent="0.25">
      <c r="A26" t="s">
        <v>59</v>
      </c>
      <c r="B26">
        <v>0</v>
      </c>
      <c r="C26">
        <v>2</v>
      </c>
      <c r="D26">
        <v>0</v>
      </c>
      <c r="E26">
        <v>1</v>
      </c>
      <c r="F26">
        <v>0</v>
      </c>
      <c r="G26">
        <v>0</v>
      </c>
    </row>
    <row r="27" spans="1:7" x14ac:dyDescent="0.25">
      <c r="A27" t="s">
        <v>56</v>
      </c>
      <c r="B27">
        <v>0</v>
      </c>
      <c r="C27">
        <v>1</v>
      </c>
      <c r="D27">
        <v>0</v>
      </c>
      <c r="E27">
        <v>0</v>
      </c>
      <c r="F27">
        <v>0</v>
      </c>
      <c r="G27">
        <v>0</v>
      </c>
    </row>
    <row r="28" spans="1:7" x14ac:dyDescent="0.25">
      <c r="A28" t="s">
        <v>58</v>
      </c>
      <c r="B28">
        <v>21</v>
      </c>
      <c r="C28">
        <v>29</v>
      </c>
      <c r="D28">
        <v>7</v>
      </c>
      <c r="E28">
        <v>17</v>
      </c>
      <c r="F28">
        <v>3</v>
      </c>
      <c r="G28">
        <v>0</v>
      </c>
    </row>
    <row r="29" spans="1:7" x14ac:dyDescent="0.25">
      <c r="A29" t="s">
        <v>55</v>
      </c>
      <c r="B29">
        <v>21</v>
      </c>
      <c r="C29">
        <v>30</v>
      </c>
      <c r="D29">
        <v>7</v>
      </c>
      <c r="E29">
        <v>17</v>
      </c>
      <c r="F29">
        <v>3</v>
      </c>
      <c r="G29">
        <v>0</v>
      </c>
    </row>
    <row r="30" spans="1:7" x14ac:dyDescent="0.25">
      <c r="A30" t="s">
        <v>57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</row>
    <row r="31" spans="1:7" x14ac:dyDescent="0.25">
      <c r="A31" t="s">
        <v>53</v>
      </c>
      <c r="B31">
        <v>0</v>
      </c>
      <c r="C31">
        <v>3</v>
      </c>
      <c r="D31">
        <v>0</v>
      </c>
      <c r="E31">
        <v>4</v>
      </c>
      <c r="F31">
        <v>1</v>
      </c>
      <c r="G31">
        <v>0</v>
      </c>
    </row>
    <row r="32" spans="1:7" x14ac:dyDescent="0.25">
      <c r="A32" t="s">
        <v>54</v>
      </c>
      <c r="B32">
        <v>0</v>
      </c>
      <c r="C32">
        <v>0</v>
      </c>
      <c r="D32">
        <v>0</v>
      </c>
      <c r="E32">
        <v>2</v>
      </c>
      <c r="F32">
        <v>0</v>
      </c>
      <c r="G32">
        <v>0</v>
      </c>
    </row>
    <row r="33" spans="1:7" x14ac:dyDescent="0.25">
      <c r="A33" t="s">
        <v>49</v>
      </c>
      <c r="B33">
        <v>1</v>
      </c>
      <c r="C33">
        <v>4</v>
      </c>
      <c r="D33">
        <v>2</v>
      </c>
      <c r="E33">
        <v>1</v>
      </c>
      <c r="F33">
        <v>0</v>
      </c>
      <c r="G33">
        <v>0</v>
      </c>
    </row>
  </sheetData>
  <sortState xmlns:xlrd2="http://schemas.microsoft.com/office/spreadsheetml/2017/richdata2" ref="A20:G34">
    <sortCondition ref="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Stochiometric</vt:lpstr>
      <vt:lpstr>S with dilution for v2</vt:lpstr>
      <vt:lpstr>S with x for v3</vt:lpstr>
      <vt:lpstr>Metabolite concentrations</vt:lpstr>
      <vt:lpstr>S v2</vt:lpstr>
      <vt:lpstr>ATOM</vt:lpstr>
      <vt:lpstr>A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Tan</dc:creator>
  <cp:lastModifiedBy>Matt Tan</cp:lastModifiedBy>
  <dcterms:created xsi:type="dcterms:W3CDTF">2020-04-12T19:55:24Z</dcterms:created>
  <dcterms:modified xsi:type="dcterms:W3CDTF">2020-04-14T01:35:54Z</dcterms:modified>
</cp:coreProperties>
</file>