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i\Documents\pa\"/>
    </mc:Choice>
  </mc:AlternateContent>
  <xr:revisionPtr revIDLastSave="0" documentId="13_ncr:1_{4013F914-D950-4838-A215-E06E048A820B}" xr6:coauthVersionLast="47" xr6:coauthVersionMax="47" xr10:uidLastSave="{00000000-0000-0000-0000-000000000000}"/>
  <bookViews>
    <workbookView xWindow="-108" yWindow="-108" windowWidth="30936" windowHeight="16776" tabRatio="856" activeTab="2" xr2:uid="{00000000-000D-0000-FFFF-FFFF00000000}"/>
  </bookViews>
  <sheets>
    <sheet name="(A) FTC Recovery Schedule" sheetId="1" r:id="rId1"/>
    <sheet name="(B) FTC Sch_working" sheetId="2" r:id="rId2"/>
    <sheet name="(C) Detail Calculation" sheetId="3" r:id="rId3"/>
    <sheet name="Rates" sheetId="4" r:id="rId4"/>
    <sheet name="Dates" sheetId="5" r:id="rId5"/>
  </sheets>
  <definedNames>
    <definedName name="_xlnm._FilterDatabase" localSheetId="2" hidden="1">'(C) Detail Calculation'!$A$4:$BN$1048378</definedName>
    <definedName name="Accts" localSheetId="3">#REF!</definedName>
    <definedName name="Accts">#REF!</definedName>
    <definedName name="assets" localSheetId="3">#REF!</definedName>
    <definedName name="assets">#REF!</definedName>
    <definedName name="FromArray_1">_xlfn.ANCHORARRAY(#REF!)</definedName>
    <definedName name="GLaccts" localSheetId="3">#REF!</definedName>
    <definedName name="GLaccts">#REF!</definedName>
    <definedName name="glaccts1" localSheetId="3">#REF!</definedName>
    <definedName name="glaccts1">#REF!</definedName>
    <definedName name="glname" localSheetId="3">#REF!</definedName>
    <definedName name="glname">#REF!</definedName>
    <definedName name="InpC_Plant" localSheetId="3">#REF!</definedName>
    <definedName name="InpC_Plant">#REF!</definedName>
    <definedName name="_xlnm.Print_Area" localSheetId="0">'(A) FTC Recovery Schedule'!$A$1:$I$75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G24" i="1" s="1"/>
  <c r="F25" i="1"/>
  <c r="F26" i="1"/>
  <c r="F27" i="1"/>
  <c r="F28" i="1"/>
  <c r="F29" i="1"/>
  <c r="F30" i="1"/>
  <c r="G30" i="1" s="1"/>
  <c r="F31" i="1"/>
  <c r="F32" i="1"/>
  <c r="F33" i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F44" i="1"/>
  <c r="F45" i="1"/>
  <c r="F46" i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E10" i="1"/>
  <c r="F10" i="1"/>
  <c r="G23" i="1"/>
  <c r="G25" i="1"/>
  <c r="G26" i="1"/>
  <c r="G27" i="1"/>
  <c r="G28" i="1"/>
  <c r="G29" i="1"/>
  <c r="G31" i="1"/>
  <c r="G32" i="1"/>
  <c r="G33" i="1"/>
  <c r="G11" i="1"/>
  <c r="G12" i="1"/>
  <c r="G13" i="1"/>
  <c r="G14" i="1"/>
  <c r="G15" i="1"/>
  <c r="G16" i="1"/>
  <c r="G17" i="1"/>
  <c r="G18" i="1"/>
  <c r="G19" i="1"/>
  <c r="G20" i="1"/>
  <c r="G21" i="1"/>
  <c r="G22" i="1"/>
  <c r="G43" i="1"/>
  <c r="G44" i="1"/>
  <c r="G45" i="1"/>
  <c r="G46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10" i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AP27" i="2" a="1"/>
  <c r="AP27" i="2" s="1"/>
  <c r="AQ27" i="2" a="1"/>
  <c r="AQ27" i="2" s="1"/>
  <c r="AR27" i="2" a="1"/>
  <c r="AR27" i="2" s="1"/>
  <c r="AS27" i="2" a="1"/>
  <c r="AS27" i="2" s="1"/>
  <c r="AT27" i="2" a="1"/>
  <c r="AT27" i="2" s="1"/>
  <c r="AU27" i="2" a="1"/>
  <c r="AU27" i="2" s="1"/>
  <c r="AV27" i="2" a="1"/>
  <c r="AV27" i="2" s="1"/>
  <c r="AW27" i="2" a="1"/>
  <c r="AW27" i="2" s="1"/>
  <c r="AX27" i="2" a="1"/>
  <c r="AX27" i="2" s="1"/>
  <c r="AY27" i="2" a="1"/>
  <c r="AY27" i="2" s="1"/>
  <c r="AZ27" i="2" a="1"/>
  <c r="AZ27" i="2" s="1"/>
  <c r="BA27" i="2" a="1"/>
  <c r="BA27" i="2" s="1"/>
  <c r="BB27" i="2" a="1"/>
  <c r="BB27" i="2" s="1"/>
  <c r="BC27" i="2" a="1"/>
  <c r="BC27" i="2" s="1"/>
  <c r="BD27" i="2" a="1"/>
  <c r="BD27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W28" i="2" a="1"/>
  <c r="W28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AE28" i="2" a="1"/>
  <c r="AE28" i="2" s="1"/>
  <c r="AF28" i="2" a="1"/>
  <c r="AF28" i="2" s="1"/>
  <c r="AG28" i="2" a="1"/>
  <c r="AG28" i="2" s="1"/>
  <c r="AH28" i="2" a="1"/>
  <c r="AH28" i="2" s="1"/>
  <c r="AI28" i="2" a="1"/>
  <c r="AI28" i="2" s="1"/>
  <c r="AJ28" i="2" a="1"/>
  <c r="AJ28" i="2" s="1"/>
  <c r="AK28" i="2" a="1"/>
  <c r="AK28" i="2" s="1"/>
  <c r="AL28" i="2" a="1"/>
  <c r="AL28" i="2" s="1"/>
  <c r="AM28" i="2" a="1"/>
  <c r="AM28" i="2" s="1"/>
  <c r="AN28" i="2" a="1"/>
  <c r="AN28" i="2" s="1"/>
  <c r="AO28" i="2" a="1"/>
  <c r="AO28" i="2" s="1"/>
  <c r="AP28" i="2" a="1"/>
  <c r="AP28" i="2" s="1"/>
  <c r="AQ28" i="2" a="1"/>
  <c r="AQ28" i="2" s="1"/>
  <c r="AR28" i="2" a="1"/>
  <c r="AR28" i="2" s="1"/>
  <c r="AS28" i="2" a="1"/>
  <c r="AS28" i="2" s="1"/>
  <c r="AT28" i="2" a="1"/>
  <c r="AT28" i="2" s="1"/>
  <c r="AU28" i="2" a="1"/>
  <c r="AU28" i="2" s="1"/>
  <c r="AV28" i="2" a="1"/>
  <c r="AV28" i="2" s="1"/>
  <c r="AW28" i="2" a="1"/>
  <c r="AW28" i="2" s="1"/>
  <c r="AX28" i="2" a="1"/>
  <c r="AX28" i="2" s="1"/>
  <c r="AY28" i="2" a="1"/>
  <c r="AY28" i="2" s="1"/>
  <c r="AZ28" i="2" a="1"/>
  <c r="AZ28" i="2" s="1"/>
  <c r="BA28" i="2" a="1"/>
  <c r="BA28" i="2" s="1"/>
  <c r="BB28" i="2" a="1"/>
  <c r="BB28" i="2" s="1"/>
  <c r="BC28" i="2" a="1"/>
  <c r="BC28" i="2" s="1"/>
  <c r="BD28" i="2" a="1"/>
  <c r="BD28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AR26" i="2" a="1"/>
  <c r="AR26" i="2" s="1"/>
  <c r="AS26" i="2" a="1"/>
  <c r="AS26" i="2" s="1"/>
  <c r="AT26" i="2" a="1"/>
  <c r="AT26" i="2" s="1"/>
  <c r="AU26" i="2" a="1"/>
  <c r="AU26" i="2" s="1"/>
  <c r="AV26" i="2" a="1"/>
  <c r="AV26" i="2" s="1"/>
  <c r="AW26" i="2" a="1"/>
  <c r="AW26" i="2" s="1"/>
  <c r="AX26" i="2" a="1"/>
  <c r="AX26" i="2" s="1"/>
  <c r="AY26" i="2" a="1"/>
  <c r="AY26" i="2" s="1"/>
  <c r="AZ26" i="2" a="1"/>
  <c r="AZ26" i="2" s="1"/>
  <c r="BA26" i="2" a="1"/>
  <c r="BA26" i="2" s="1"/>
  <c r="BB26" i="2" a="1"/>
  <c r="BB26" i="2" s="1"/>
  <c r="BC26" i="2" a="1"/>
  <c r="BC26" i="2" s="1"/>
  <c r="BD26" i="2" a="1"/>
  <c r="BD26" i="2" s="1"/>
  <c r="E26" i="2" a="1"/>
  <c r="E26" i="2" s="1"/>
  <c r="G10" i="1" l="1"/>
  <c r="F62" i="1"/>
  <c r="BD32" i="2"/>
  <c r="BD33" i="2"/>
  <c r="BD34" i="2"/>
  <c r="F21" i="2" l="1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S22" i="2" s="1"/>
  <c r="T21" i="2"/>
  <c r="T22" i="2" s="1"/>
  <c r="U21" i="2"/>
  <c r="U22" i="2" s="1"/>
  <c r="V21" i="2"/>
  <c r="V22" i="2" s="1"/>
  <c r="W21" i="2"/>
  <c r="W22" i="2" s="1"/>
  <c r="X21" i="2"/>
  <c r="X22" i="2" s="1"/>
  <c r="Y21" i="2"/>
  <c r="Y22" i="2" s="1"/>
  <c r="Z21" i="2"/>
  <c r="Z22" i="2" s="1"/>
  <c r="AA21" i="2"/>
  <c r="AA22" i="2" s="1"/>
  <c r="AB21" i="2"/>
  <c r="AB22" i="2" s="1"/>
  <c r="AC21" i="2"/>
  <c r="AC22" i="2" s="1"/>
  <c r="AD21" i="2"/>
  <c r="AD22" i="2" s="1"/>
  <c r="AE21" i="2"/>
  <c r="AE22" i="2" s="1"/>
  <c r="AF21" i="2"/>
  <c r="AF22" i="2" s="1"/>
  <c r="AG21" i="2"/>
  <c r="AG22" i="2" s="1"/>
  <c r="AH21" i="2"/>
  <c r="AH22" i="2" s="1"/>
  <c r="AI21" i="2"/>
  <c r="AI22" i="2" s="1"/>
  <c r="AJ21" i="2"/>
  <c r="AJ22" i="2" s="1"/>
  <c r="AK21" i="2"/>
  <c r="AK22" i="2" s="1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Y22" i="2" s="1"/>
  <c r="AZ21" i="2"/>
  <c r="AZ22" i="2" s="1"/>
  <c r="BA21" i="2"/>
  <c r="BA22" i="2" s="1"/>
  <c r="BB21" i="2"/>
  <c r="BB22" i="2" s="1"/>
  <c r="BC21" i="2"/>
  <c r="BC22" i="2" s="1"/>
  <c r="BD21" i="2"/>
  <c r="BD22" i="2" s="1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E21" i="2"/>
  <c r="E22" i="2"/>
  <c r="F9" i="2"/>
  <c r="G9" i="2"/>
  <c r="H9" i="2"/>
  <c r="I9" i="2"/>
  <c r="J9" i="2"/>
  <c r="K9" i="2"/>
  <c r="L9" i="2"/>
  <c r="M9" i="2"/>
  <c r="N9" i="2"/>
  <c r="O9" i="2"/>
  <c r="O32" i="2" s="1"/>
  <c r="P9" i="2"/>
  <c r="Q9" i="2"/>
  <c r="R9" i="2"/>
  <c r="R32" i="2" s="1"/>
  <c r="S9" i="2"/>
  <c r="T9" i="2"/>
  <c r="U9" i="2"/>
  <c r="V9" i="2"/>
  <c r="W9" i="2"/>
  <c r="X9" i="2"/>
  <c r="Y9" i="2"/>
  <c r="Z9" i="2"/>
  <c r="AA9" i="2"/>
  <c r="AB9" i="2"/>
  <c r="AB19" i="2" s="1"/>
  <c r="AC9" i="2"/>
  <c r="AC19" i="2" s="1"/>
  <c r="AD9" i="2"/>
  <c r="AD19" i="2" s="1"/>
  <c r="AE9" i="2"/>
  <c r="AE19" i="2" s="1"/>
  <c r="AF9" i="2"/>
  <c r="AF32" i="2" s="1"/>
  <c r="AG9" i="2"/>
  <c r="AG32" i="2" s="1"/>
  <c r="AH9" i="2"/>
  <c r="AH19" i="2" s="1"/>
  <c r="AI9" i="2"/>
  <c r="AI19" i="2" s="1"/>
  <c r="AJ9" i="2"/>
  <c r="AJ32" i="2" s="1"/>
  <c r="AK9" i="2"/>
  <c r="AK19" i="2" s="1"/>
  <c r="AL9" i="2"/>
  <c r="AM9" i="2"/>
  <c r="AN9" i="2"/>
  <c r="AO9" i="2"/>
  <c r="AP9" i="2"/>
  <c r="AQ9" i="2"/>
  <c r="AR9" i="2"/>
  <c r="AR32" i="2" s="1"/>
  <c r="AS9" i="2"/>
  <c r="AS32" i="2" s="1"/>
  <c r="AT9" i="2"/>
  <c r="AU9" i="2"/>
  <c r="AV9" i="2"/>
  <c r="AW9" i="2"/>
  <c r="AX9" i="2"/>
  <c r="AX32" i="2" s="1"/>
  <c r="AY9" i="2"/>
  <c r="AY32" i="2" s="1"/>
  <c r="AY35" i="2" s="1"/>
  <c r="AZ9" i="2"/>
  <c r="BA9" i="2"/>
  <c r="BB9" i="2"/>
  <c r="BC9" i="2"/>
  <c r="BD9" i="2"/>
  <c r="F11" i="2"/>
  <c r="G11" i="2"/>
  <c r="H11" i="2"/>
  <c r="I11" i="2"/>
  <c r="J11" i="2"/>
  <c r="K11" i="2"/>
  <c r="L11" i="2"/>
  <c r="M11" i="2"/>
  <c r="N11" i="2"/>
  <c r="N33" i="2" s="1"/>
  <c r="O11" i="2"/>
  <c r="P11" i="2"/>
  <c r="P33" i="2" s="1"/>
  <c r="Q11" i="2"/>
  <c r="R11" i="2"/>
  <c r="S11" i="2"/>
  <c r="T11" i="2"/>
  <c r="U11" i="2"/>
  <c r="V11" i="2"/>
  <c r="W11" i="2"/>
  <c r="X11" i="2"/>
  <c r="Y11" i="2"/>
  <c r="Z11" i="2"/>
  <c r="Z33" i="2" s="1"/>
  <c r="AA11" i="2"/>
  <c r="AA19" i="2" s="1"/>
  <c r="AB11" i="2"/>
  <c r="AB33" i="2" s="1"/>
  <c r="AC11" i="2"/>
  <c r="AC33" i="2" s="1"/>
  <c r="AD11" i="2"/>
  <c r="AD33" i="2" s="1"/>
  <c r="AE11" i="2"/>
  <c r="AE33" i="2" s="1"/>
  <c r="AF11" i="2"/>
  <c r="AF33" i="2" s="1"/>
  <c r="AG11" i="2"/>
  <c r="AH11" i="2"/>
  <c r="AI11" i="2"/>
  <c r="AJ11" i="2"/>
  <c r="AK11" i="2"/>
  <c r="AL11" i="2"/>
  <c r="AM11" i="2"/>
  <c r="AN11" i="2"/>
  <c r="AO11" i="2"/>
  <c r="AP11" i="2"/>
  <c r="AP33" i="2" s="1"/>
  <c r="AQ11" i="2"/>
  <c r="AQ33" i="2" s="1"/>
  <c r="AR11" i="2"/>
  <c r="AR33" i="2" s="1"/>
  <c r="AS11" i="2"/>
  <c r="AS33" i="2" s="1"/>
  <c r="AT11" i="2"/>
  <c r="AT33" i="2" s="1"/>
  <c r="AU11" i="2"/>
  <c r="AU33" i="2" s="1"/>
  <c r="AV11" i="2"/>
  <c r="AV33" i="2" s="1"/>
  <c r="AW11" i="2"/>
  <c r="AW33" i="2" s="1"/>
  <c r="AX11" i="2"/>
  <c r="AX33" i="2" s="1"/>
  <c r="AY11" i="2"/>
  <c r="AZ11" i="2"/>
  <c r="BA11" i="2"/>
  <c r="BB11" i="2"/>
  <c r="BC11" i="2"/>
  <c r="BD11" i="2"/>
  <c r="F14" i="2" a="1"/>
  <c r="F14" i="2"/>
  <c r="G14" i="2" a="1"/>
  <c r="G14" i="2"/>
  <c r="H14" i="2" a="1"/>
  <c r="H14" i="2"/>
  <c r="I14" i="2" a="1"/>
  <c r="I14" i="2"/>
  <c r="J14" i="2" a="1"/>
  <c r="J14" i="2" s="1"/>
  <c r="K14" i="2" a="1"/>
  <c r="K14" i="2" s="1"/>
  <c r="L14" i="2" a="1"/>
  <c r="L14" i="2" s="1"/>
  <c r="M14" i="2" a="1"/>
  <c r="M14" i="2" s="1"/>
  <c r="N14" i="2" a="1"/>
  <c r="N14" i="2"/>
  <c r="N34" i="2" s="1"/>
  <c r="O14" i="2" a="1"/>
  <c r="O14" i="2"/>
  <c r="O34" i="2" s="1"/>
  <c r="P14" i="2" a="1"/>
  <c r="P14" i="2"/>
  <c r="P34" i="2" s="1"/>
  <c r="Q14" i="2" a="1"/>
  <c r="Q14" i="2" s="1"/>
  <c r="R14" i="2" a="1"/>
  <c r="R14" i="2" s="1"/>
  <c r="S14" i="2" a="1"/>
  <c r="S14" i="2" s="1"/>
  <c r="S34" i="2" s="1"/>
  <c r="T14" i="2" a="1"/>
  <c r="T14" i="2"/>
  <c r="T19" i="2" s="1"/>
  <c r="U14" i="2" a="1"/>
  <c r="U14" i="2" s="1"/>
  <c r="V14" i="2" a="1"/>
  <c r="V14" i="2"/>
  <c r="V19" i="2" s="1"/>
  <c r="W14" i="2" a="1"/>
  <c r="W14" i="2"/>
  <c r="X14" i="2" a="1"/>
  <c r="X14" i="2"/>
  <c r="X34" i="2" s="1"/>
  <c r="Y14" i="2" a="1"/>
  <c r="Y14" i="2"/>
  <c r="Y34" i="2" s="1"/>
  <c r="Z14" i="2" a="1"/>
  <c r="Z14" i="2" s="1"/>
  <c r="Z34" i="2" s="1"/>
  <c r="AA14" i="2" a="1"/>
  <c r="AA14" i="2" s="1"/>
  <c r="AA34" i="2" s="1"/>
  <c r="AB14" i="2" a="1"/>
  <c r="AB14" i="2" s="1"/>
  <c r="AB34" i="2" s="1"/>
  <c r="AC14" i="2" a="1"/>
  <c r="AC14" i="2" s="1"/>
  <c r="AC34" i="2" s="1"/>
  <c r="AD14" i="2" a="1"/>
  <c r="AD14" i="2"/>
  <c r="AE14" i="2" a="1"/>
  <c r="AE14" i="2"/>
  <c r="AF14" i="2" a="1"/>
  <c r="AF14" i="2"/>
  <c r="AG14" i="2" a="1"/>
  <c r="AG14" i="2"/>
  <c r="AH14" i="2" a="1"/>
  <c r="AH14" i="2" s="1"/>
  <c r="AH34" i="2" s="1"/>
  <c r="AI14" i="2" a="1"/>
  <c r="AI14" i="2" s="1"/>
  <c r="AI34" i="2" s="1"/>
  <c r="AJ14" i="2" a="1"/>
  <c r="AJ14" i="2" s="1"/>
  <c r="AJ34" i="2" s="1"/>
  <c r="AK14" i="2" a="1"/>
  <c r="AK14" i="2" s="1"/>
  <c r="AK34" i="2" s="1"/>
  <c r="AL14" i="2" a="1"/>
  <c r="AL14" i="2"/>
  <c r="AL34" i="2" s="1"/>
  <c r="AM14" i="2" a="1"/>
  <c r="AM14" i="2"/>
  <c r="AM19" i="2" s="1"/>
  <c r="AN14" i="2" a="1"/>
  <c r="AN14" i="2"/>
  <c r="AN34" i="2" s="1"/>
  <c r="AO14" i="2" a="1"/>
  <c r="AO14" i="2"/>
  <c r="AO19" i="2" s="1"/>
  <c r="AP14" i="2" a="1"/>
  <c r="AP14" i="2" s="1"/>
  <c r="AQ14" i="2" a="1"/>
  <c r="AQ14" i="2" s="1"/>
  <c r="AR14" i="2" a="1"/>
  <c r="AR14" i="2" s="1"/>
  <c r="AS14" i="2" a="1"/>
  <c r="AS14" i="2" s="1"/>
  <c r="AT14" i="2" a="1"/>
  <c r="AT14" i="2"/>
  <c r="AT34" i="2" s="1"/>
  <c r="AU14" i="2" a="1"/>
  <c r="AU14" i="2"/>
  <c r="AU34" i="2" s="1"/>
  <c r="AV14" i="2" a="1"/>
  <c r="AV14" i="2"/>
  <c r="AV34" i="2" s="1"/>
  <c r="AW14" i="2" a="1"/>
  <c r="AW14" i="2" s="1"/>
  <c r="AW34" i="2" s="1"/>
  <c r="AX14" i="2" a="1"/>
  <c r="AX14" i="2" s="1"/>
  <c r="AX34" i="2" s="1"/>
  <c r="AY14" i="2" a="1"/>
  <c r="AY14" i="2" s="1"/>
  <c r="AY34" i="2" s="1"/>
  <c r="AZ14" i="2" a="1"/>
  <c r="AZ14" i="2" s="1"/>
  <c r="BA14" i="2" a="1"/>
  <c r="BA14" i="2" s="1"/>
  <c r="BB14" i="2" a="1"/>
  <c r="BB14" i="2"/>
  <c r="BC14" i="2" a="1"/>
  <c r="BC14" i="2"/>
  <c r="BD14" i="2" a="1"/>
  <c r="BD14" i="2"/>
  <c r="F15" i="2" a="1"/>
  <c r="F15" i="2"/>
  <c r="F19" i="2" s="1"/>
  <c r="G15" i="2" a="1"/>
  <c r="G15" i="2" s="1"/>
  <c r="G19" i="2" s="1"/>
  <c r="H15" i="2" a="1"/>
  <c r="H15" i="2" s="1"/>
  <c r="I15" i="2" a="1"/>
  <c r="I15" i="2" s="1"/>
  <c r="J15" i="2" a="1"/>
  <c r="J15" i="2" s="1"/>
  <c r="K15" i="2" a="1"/>
  <c r="K15" i="2"/>
  <c r="L15" i="2" a="1"/>
  <c r="L15" i="2"/>
  <c r="M15" i="2" a="1"/>
  <c r="M15" i="2"/>
  <c r="N15" i="2" a="1"/>
  <c r="N15" i="2"/>
  <c r="O15" i="2" a="1"/>
  <c r="O15" i="2" s="1"/>
  <c r="O19" i="2" s="1"/>
  <c r="P15" i="2" a="1"/>
  <c r="P15" i="2" s="1"/>
  <c r="P19" i="2" s="1"/>
  <c r="Q15" i="2" a="1"/>
  <c r="Q15" i="2" s="1"/>
  <c r="R15" i="2" a="1"/>
  <c r="R15" i="2" s="1"/>
  <c r="S15" i="2" a="1"/>
  <c r="S15" i="2"/>
  <c r="T15" i="2" a="1"/>
  <c r="T15" i="2"/>
  <c r="U15" i="2" a="1"/>
  <c r="U15" i="2" s="1"/>
  <c r="V15" i="2" a="1"/>
  <c r="V15" i="2"/>
  <c r="W15" i="2" a="1"/>
  <c r="W15" i="2" s="1"/>
  <c r="X15" i="2" a="1"/>
  <c r="X15" i="2" s="1"/>
  <c r="Y15" i="2" a="1"/>
  <c r="Y15" i="2" s="1"/>
  <c r="Z15" i="2" a="1"/>
  <c r="Z15" i="2" s="1"/>
  <c r="AA15" i="2" a="1"/>
  <c r="AA15" i="2"/>
  <c r="AB15" i="2" a="1"/>
  <c r="AB15" i="2"/>
  <c r="AC15" i="2" a="1"/>
  <c r="AC15" i="2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/>
  <c r="AJ15" i="2" a="1"/>
  <c r="AJ15" i="2"/>
  <c r="AK15" i="2" a="1"/>
  <c r="AK15" i="2"/>
  <c r="AL15" i="2" a="1"/>
  <c r="AL15" i="2" s="1"/>
  <c r="AL19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/>
  <c r="AR15" i="2" a="1"/>
  <c r="AR15" i="2"/>
  <c r="AS15" i="2" a="1"/>
  <c r="AS15" i="2"/>
  <c r="AT15" i="2" a="1"/>
  <c r="AT15" i="2" s="1"/>
  <c r="AU15" i="2" a="1"/>
  <c r="AU15" i="2" s="1"/>
  <c r="AV15" i="2" a="1"/>
  <c r="AV15" i="2" s="1"/>
  <c r="AW15" i="2" a="1"/>
  <c r="AW15" i="2" s="1"/>
  <c r="AX15" i="2" a="1"/>
  <c r="AX15" i="2" s="1"/>
  <c r="AY15" i="2" a="1"/>
  <c r="AY15" i="2" s="1"/>
  <c r="AZ15" i="2" a="1"/>
  <c r="AZ15" i="2" s="1"/>
  <c r="BA15" i="2" a="1"/>
  <c r="BA15" i="2"/>
  <c r="BB15" i="2" a="1"/>
  <c r="BB15" i="2"/>
  <c r="BB19" i="2" s="1"/>
  <c r="BC15" i="2" a="1"/>
  <c r="BC15" i="2" s="1"/>
  <c r="BD15" i="2" a="1"/>
  <c r="BD15" i="2" s="1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E17" i="2"/>
  <c r="E15" i="2" a="1"/>
  <c r="E15" i="2" s="1"/>
  <c r="E14" i="2" a="1"/>
  <c r="E14" i="2" s="1"/>
  <c r="E11" i="2"/>
  <c r="E9" i="2"/>
  <c r="E32" i="2" s="1"/>
  <c r="N19" i="2"/>
  <c r="Z32" i="2"/>
  <c r="BA32" i="2"/>
  <c r="Q33" i="2"/>
  <c r="AG33" i="2"/>
  <c r="AI33" i="2"/>
  <c r="G34" i="2"/>
  <c r="H34" i="2"/>
  <c r="T34" i="2"/>
  <c r="AD34" i="2"/>
  <c r="AE34" i="2"/>
  <c r="AF34" i="2"/>
  <c r="AG34" i="2"/>
  <c r="F32" i="2"/>
  <c r="F35" i="2" s="1"/>
  <c r="G32" i="2"/>
  <c r="H32" i="2"/>
  <c r="I32" i="2"/>
  <c r="J32" i="2"/>
  <c r="K32" i="2"/>
  <c r="L32" i="2"/>
  <c r="M32" i="2"/>
  <c r="N32" i="2"/>
  <c r="P32" i="2"/>
  <c r="Q32" i="2"/>
  <c r="S32" i="2"/>
  <c r="T32" i="2"/>
  <c r="T35" i="2" s="1"/>
  <c r="U32" i="2"/>
  <c r="V32" i="2"/>
  <c r="W32" i="2"/>
  <c r="X32" i="2"/>
  <c r="Y32" i="2"/>
  <c r="AA32" i="2"/>
  <c r="AC32" i="2"/>
  <c r="AE32" i="2"/>
  <c r="AL32" i="2"/>
  <c r="AM32" i="2"/>
  <c r="AN32" i="2"/>
  <c r="AO32" i="2"/>
  <c r="AP32" i="2"/>
  <c r="AQ32" i="2"/>
  <c r="AZ32" i="2"/>
  <c r="BB32" i="2"/>
  <c r="BB35" i="2" s="1"/>
  <c r="E33" i="2"/>
  <c r="F33" i="2"/>
  <c r="G33" i="2"/>
  <c r="H33" i="2"/>
  <c r="I33" i="2"/>
  <c r="J33" i="2"/>
  <c r="K33" i="2"/>
  <c r="L33" i="2"/>
  <c r="M33" i="2"/>
  <c r="S33" i="2"/>
  <c r="T33" i="2"/>
  <c r="U33" i="2"/>
  <c r="V33" i="2"/>
  <c r="W33" i="2"/>
  <c r="X33" i="2"/>
  <c r="Y33" i="2"/>
  <c r="AH33" i="2"/>
  <c r="AJ33" i="2"/>
  <c r="AK33" i="2"/>
  <c r="AL33" i="2"/>
  <c r="AM33" i="2"/>
  <c r="AN33" i="2"/>
  <c r="AO33" i="2"/>
  <c r="AY33" i="2"/>
  <c r="AZ33" i="2"/>
  <c r="BA33" i="2"/>
  <c r="BB33" i="2"/>
  <c r="F34" i="2"/>
  <c r="V34" i="2"/>
  <c r="BB34" i="2"/>
  <c r="AG35" i="2" l="1"/>
  <c r="AJ35" i="2"/>
  <c r="AJ51" i="2" s="1"/>
  <c r="AF35" i="2"/>
  <c r="S35" i="2"/>
  <c r="H35" i="2"/>
  <c r="H51" i="2" s="1"/>
  <c r="G35" i="2"/>
  <c r="X35" i="2"/>
  <c r="V35" i="2"/>
  <c r="G51" i="2"/>
  <c r="AP34" i="2"/>
  <c r="AP19" i="2"/>
  <c r="AQ34" i="2"/>
  <c r="AQ35" i="2" s="1"/>
  <c r="AQ51" i="2" s="1"/>
  <c r="AQ19" i="2"/>
  <c r="Q34" i="2"/>
  <c r="Q19" i="2"/>
  <c r="L34" i="2"/>
  <c r="L35" i="2" s="1"/>
  <c r="L51" i="2" s="1"/>
  <c r="L19" i="2"/>
  <c r="K34" i="2"/>
  <c r="K35" i="2" s="1"/>
  <c r="K51" i="2" s="1"/>
  <c r="K19" i="2"/>
  <c r="M34" i="2"/>
  <c r="M35" i="2" s="1"/>
  <c r="M51" i="2" s="1"/>
  <c r="M19" i="2"/>
  <c r="J19" i="2"/>
  <c r="J34" i="2"/>
  <c r="J35" i="2" s="1"/>
  <c r="J51" i="2" s="1"/>
  <c r="I19" i="2"/>
  <c r="H19" i="2"/>
  <c r="AR35" i="2"/>
  <c r="AR51" i="2" s="1"/>
  <c r="U19" i="2"/>
  <c r="U34" i="2"/>
  <c r="U35" i="2" s="1"/>
  <c r="U51" i="2" s="1"/>
  <c r="R34" i="2"/>
  <c r="R19" i="2"/>
  <c r="S19" i="2"/>
  <c r="BA19" i="2"/>
  <c r="BA34" i="2"/>
  <c r="BA35" i="2" s="1"/>
  <c r="BA51" i="2" s="1"/>
  <c r="AZ19" i="2"/>
  <c r="AZ34" i="2"/>
  <c r="AZ35" i="2" s="1"/>
  <c r="AZ51" i="2" s="1"/>
  <c r="AW19" i="2"/>
  <c r="AV19" i="2"/>
  <c r="AU19" i="2"/>
  <c r="AT19" i="2"/>
  <c r="AS34" i="2"/>
  <c r="AS35" i="2" s="1"/>
  <c r="AS51" i="2" s="1"/>
  <c r="AS19" i="2"/>
  <c r="W19" i="2"/>
  <c r="AN35" i="2"/>
  <c r="AN51" i="2" s="1"/>
  <c r="AL35" i="2"/>
  <c r="AL51" i="2" s="1"/>
  <c r="AR34" i="2"/>
  <c r="AR19" i="2"/>
  <c r="AK32" i="2"/>
  <c r="AK35" i="2" s="1"/>
  <c r="AK51" i="2" s="1"/>
  <c r="AH32" i="2"/>
  <c r="AH35" i="2" s="1"/>
  <c r="AH51" i="2" s="1"/>
  <c r="AB32" i="2"/>
  <c r="AB35" i="2" s="1"/>
  <c r="AB51" i="2" s="1"/>
  <c r="AN19" i="2"/>
  <c r="AA33" i="2"/>
  <c r="AA35" i="2" s="1"/>
  <c r="AA51" i="2" s="1"/>
  <c r="AD32" i="2"/>
  <c r="AD35" i="2" s="1"/>
  <c r="AD51" i="2" s="1"/>
  <c r="Y35" i="2"/>
  <c r="Y51" i="2" s="1"/>
  <c r="AO34" i="2"/>
  <c r="AO35" i="2" s="1"/>
  <c r="AO51" i="2" s="1"/>
  <c r="F51" i="2"/>
  <c r="AP35" i="2"/>
  <c r="AP51" i="2" s="1"/>
  <c r="AC35" i="2"/>
  <c r="AC51" i="2" s="1"/>
  <c r="AM34" i="2"/>
  <c r="AM35" i="2" s="1"/>
  <c r="AM51" i="2" s="1"/>
  <c r="Z35" i="2"/>
  <c r="Z51" i="2" s="1"/>
  <c r="X19" i="2"/>
  <c r="I34" i="2"/>
  <c r="I35" i="2" s="1"/>
  <c r="I51" i="2" s="1"/>
  <c r="S51" i="2"/>
  <c r="W34" i="2"/>
  <c r="W35" i="2" s="1"/>
  <c r="W51" i="2" s="1"/>
  <c r="AE35" i="2"/>
  <c r="AE51" i="2" s="1"/>
  <c r="Y19" i="2"/>
  <c r="AY19" i="2"/>
  <c r="AF51" i="2"/>
  <c r="AG51" i="2"/>
  <c r="E34" i="2"/>
  <c r="E35" i="2" s="1"/>
  <c r="E51" i="2" s="1"/>
  <c r="E19" i="2"/>
  <c r="AY51" i="2"/>
  <c r="BB51" i="2"/>
  <c r="V51" i="2"/>
  <c r="X51" i="2"/>
  <c r="T51" i="2"/>
  <c r="Q35" i="2"/>
  <c r="Q51" i="2" s="1"/>
  <c r="P35" i="2"/>
  <c r="P51" i="2" s="1"/>
  <c r="N35" i="2"/>
  <c r="N51" i="2" s="1"/>
  <c r="AX35" i="2"/>
  <c r="AX51" i="2" s="1"/>
  <c r="AV32" i="2"/>
  <c r="AV35" i="2" s="1"/>
  <c r="AV51" i="2" s="1"/>
  <c r="AU32" i="2"/>
  <c r="AU35" i="2" s="1"/>
  <c r="AU51" i="2" s="1"/>
  <c r="AJ19" i="2"/>
  <c r="AW32" i="2"/>
  <c r="AW35" i="2" s="1"/>
  <c r="AW51" i="2" s="1"/>
  <c r="AT32" i="2"/>
  <c r="AT35" i="2" s="1"/>
  <c r="AT51" i="2" s="1"/>
  <c r="Z19" i="2"/>
  <c r="R33" i="2"/>
  <c r="AF19" i="2"/>
  <c r="AI32" i="2"/>
  <c r="AI35" i="2" s="1"/>
  <c r="AI51" i="2" s="1"/>
  <c r="AG19" i="2"/>
  <c r="O33" i="2"/>
  <c r="O35" i="2" s="1"/>
  <c r="O51" i="2" s="1"/>
  <c r="AX19" i="2"/>
  <c r="R35" i="2" l="1"/>
  <c r="R51" i="2" s="1"/>
  <c r="B45" i="2" l="1"/>
  <c r="B39" i="2"/>
  <c r="BD35" i="2"/>
  <c r="BD51" i="2" s="1"/>
  <c r="B21" i="2"/>
  <c r="B17" i="2"/>
  <c r="BC34" i="2"/>
  <c r="B14" i="2"/>
  <c r="BC33" i="2"/>
  <c r="B33" i="2" s="1"/>
  <c r="B11" i="2"/>
  <c r="BD19" i="2"/>
  <c r="BC19" i="2"/>
  <c r="A5" i="2"/>
  <c r="B41" i="2"/>
  <c r="C62" i="1"/>
  <c r="B62" i="1"/>
  <c r="G62" i="1" l="1"/>
  <c r="E62" i="1"/>
  <c r="B47" i="2"/>
  <c r="B15" i="2"/>
  <c r="B9" i="2"/>
  <c r="D62" i="1"/>
  <c r="B34" i="2"/>
  <c r="BC32" i="2"/>
  <c r="BC35" i="2" s="1"/>
  <c r="BC51" i="2" s="1"/>
  <c r="B22" i="2" l="1"/>
  <c r="B19" i="2"/>
  <c r="B32" i="2"/>
  <c r="B51" i="2" l="1"/>
  <c r="B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<sst xmlns="http://schemas.openxmlformats.org/spreadsheetml/2006/main" count="1471" uniqueCount="207">
  <si>
    <t>FTC RECOVERY SCHEDULE</t>
  </si>
  <si>
    <t xml:space="preserve">Client Name: </t>
  </si>
  <si>
    <t>Schedule No.</t>
  </si>
  <si>
    <t>Summary</t>
  </si>
  <si>
    <t>Date:</t>
  </si>
  <si>
    <t>Litres</t>
  </si>
  <si>
    <t>A+B</t>
  </si>
  <si>
    <t>C</t>
  </si>
  <si>
    <t>A+B-C</t>
  </si>
  <si>
    <t>Period</t>
  </si>
  <si>
    <t xml:space="preserve">Heavy Vehicle for travelling on public roads </t>
  </si>
  <si>
    <t>Auxiliary Equipment on Vehicle</t>
  </si>
  <si>
    <t>Other business uses</t>
  </si>
  <si>
    <t>FTCs claimable</t>
  </si>
  <si>
    <t>FTCs claimed</t>
  </si>
  <si>
    <t>FTCs to claim</t>
  </si>
  <si>
    <t>Total</t>
  </si>
  <si>
    <t>Notes</t>
  </si>
  <si>
    <t>1. The above calculations have been prepared based on information provided for the review period 1 November 2019 to 31 October 2023.</t>
  </si>
  <si>
    <t>2. In preparing this schedule we have:</t>
  </si>
  <si>
    <t>i. Liaised with management and spoken to key fleet/logistics and finance staff to understand how fuel has been applied overall and per asset (where possible).</t>
  </si>
  <si>
    <t>ii. Verified the extent to which the business has claimed FTCs at the correct FTC rate, per period.</t>
  </si>
  <si>
    <t>iii. Where identified, validated the additional FTC claim, and produced supporting audit workpapers (including tax invoices/statements and GL postings- where required).</t>
  </si>
  <si>
    <t>FTC RECOVERY Analysis</t>
  </si>
  <si>
    <t>Description</t>
  </si>
  <si>
    <t>Calculation</t>
  </si>
  <si>
    <t>Reference to Detail calculation</t>
  </si>
  <si>
    <t>1 Feb 20 - 2 Feb 20</t>
  </si>
  <si>
    <t>3 Feb 20 - 29 Feb 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</si>
  <si>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</si>
  <si>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</si>
  <si>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</si>
  <si>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</si>
  <si>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</si>
  <si>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</si>
  <si>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</si>
  <si>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</si>
  <si>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</si>
  <si>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</si>
  <si>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</si>
  <si>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</si>
  <si>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</si>
  <si>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</si>
  <si>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</si>
  <si>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</si>
  <si>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</si>
  <si>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1 Aug - 1 Aug 21</t>
  </si>
  <si>
    <t>2 Aug - 31 Aug 21</t>
  </si>
  <si>
    <t>Sep-21</t>
  </si>
  <si>
    <t>Oct-21</t>
  </si>
  <si>
    <t>Nov-21</t>
  </si>
  <si>
    <t>Dec-21</t>
  </si>
  <si>
    <t>Jan-22</t>
  </si>
  <si>
    <t>Feb-22</t>
  </si>
  <si>
    <t>1 Mar - 29 Mar 22</t>
  </si>
  <si>
    <t>30 Mar - 31 Mar 22</t>
  </si>
  <si>
    <t>Apr-22</t>
  </si>
  <si>
    <t>May-22</t>
  </si>
  <si>
    <t>Jun-22</t>
  </si>
  <si>
    <t>Jul-22</t>
  </si>
  <si>
    <t>Aug-22</t>
  </si>
  <si>
    <t>1 Sep - 28 Sep 22</t>
  </si>
  <si>
    <t>29 Sep - 30 Sep 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</si>
  <si>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</si>
  <si>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</si>
  <si>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</si>
  <si>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</si>
  <si>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</si>
  <si>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</si>
  <si>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</si>
  <si>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</si>
  <si>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</si>
  <si>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</si>
  <si>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</si>
  <si>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</si>
  <si>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</si>
  <si>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</si>
  <si>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</si>
  <si>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</si>
  <si>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Breakdown of Fuel by Usage</t>
  </si>
  <si>
    <t>Vehicle travel on Off Public road</t>
  </si>
  <si>
    <t>A</t>
  </si>
  <si>
    <t>(ii) * a</t>
  </si>
  <si>
    <t>Vehicle with Auxiliary Equipment</t>
  </si>
  <si>
    <t>B</t>
  </si>
  <si>
    <t>(iv) * a</t>
  </si>
  <si>
    <t>Vehicle travel on Public road</t>
  </si>
  <si>
    <t>Heavy Vehicle</t>
  </si>
  <si>
    <t>Light Vehicle</t>
  </si>
  <si>
    <t>D</t>
  </si>
  <si>
    <t>Private Usage of Vehicle</t>
  </si>
  <si>
    <t>E</t>
  </si>
  <si>
    <t>Total Fuel Volume</t>
  </si>
  <si>
    <t>A+B+C+D+E</t>
  </si>
  <si>
    <t>VOLUME PURCHASED AS PER SUPPLIER STATEMENT</t>
  </si>
  <si>
    <t>Check</t>
  </si>
  <si>
    <t>ATO Rates:</t>
  </si>
  <si>
    <t>FTC Rate _Off road/Auxilliary per ATO - Diesel</t>
  </si>
  <si>
    <t>F</t>
  </si>
  <si>
    <t>FTC Rate _On road per ATO - Diesel</t>
  </si>
  <si>
    <t>G</t>
  </si>
  <si>
    <t>FTC Rate _Off road/Auxilliary per ATO - LPG</t>
  </si>
  <si>
    <t>H</t>
  </si>
  <si>
    <t>Calculated FTC AUD Amount:</t>
  </si>
  <si>
    <t>Vehicles and Plant &amp; Equipment used on-site/Off public road</t>
  </si>
  <si>
    <t>A*F</t>
  </si>
  <si>
    <t>B*F</t>
  </si>
  <si>
    <t>Heavy Vechicle_On Public Roads</t>
  </si>
  <si>
    <t>C*G</t>
  </si>
  <si>
    <t>Total FTC entitlement (AUD)</t>
  </si>
  <si>
    <t>I</t>
  </si>
  <si>
    <t>CLAIMED AS PER CLIENT'S WORKPAPERS</t>
  </si>
  <si>
    <t>AUD Amount</t>
  </si>
  <si>
    <t>J</t>
  </si>
  <si>
    <t>CLAIMED AS PER CLIENT'S BAS LODGEMENT</t>
  </si>
  <si>
    <t>Additional FTC Claimable</t>
  </si>
  <si>
    <t>I-J</t>
  </si>
  <si>
    <t>Original calculation</t>
  </si>
  <si>
    <t>Difference with % for not found as 0%</t>
  </si>
  <si>
    <t>Difference with % for not found as 30%</t>
  </si>
  <si>
    <t>(i)</t>
  </si>
  <si>
    <t>(ii)</t>
  </si>
  <si>
    <t>(iii)</t>
  </si>
  <si>
    <t>(iv)</t>
  </si>
  <si>
    <t>Total of all this four columns should always be 100%</t>
  </si>
  <si>
    <t>Private use</t>
  </si>
  <si>
    <t>Business Use</t>
  </si>
  <si>
    <t>Card No.</t>
  </si>
  <si>
    <t>Description/Name</t>
  </si>
  <si>
    <t>Rego Plates</t>
  </si>
  <si>
    <t>Make / Model</t>
  </si>
  <si>
    <t>GVM (kg)</t>
  </si>
  <si>
    <t>Site Vehicle?</t>
  </si>
  <si>
    <t>Heavy (&gt;4.5 GVM)/Light Vehicle</t>
  </si>
  <si>
    <t>% for Private use</t>
  </si>
  <si>
    <t>% for Off Public road</t>
  </si>
  <si>
    <t>% On Public road</t>
  </si>
  <si>
    <t>PCG 2016/11 Extra Percentage</t>
  </si>
  <si>
    <t>Start Date</t>
  </si>
  <si>
    <t>End Date</t>
  </si>
  <si>
    <t>Fuel Type</t>
  </si>
  <si>
    <t>Road Type</t>
  </si>
  <si>
    <t>Unit</t>
  </si>
  <si>
    <t>Rate</t>
  </si>
  <si>
    <t>Fuel</t>
  </si>
  <si>
    <t>Road</t>
  </si>
  <si>
    <t>FT1</t>
  </si>
  <si>
    <t>R1</t>
  </si>
  <si>
    <t>cents per liter</t>
  </si>
  <si>
    <t>Liquid Fuels– for example, diesel or petrol</t>
  </si>
  <si>
    <t>On-Road</t>
  </si>
  <si>
    <t>FT2</t>
  </si>
  <si>
    <t>Blended fuels: B5, B20, E10</t>
  </si>
  <si>
    <t>FT3</t>
  </si>
  <si>
    <t>Liquefied petroleum gas (LPG)</t>
  </si>
  <si>
    <t>FT4</t>
  </si>
  <si>
    <t>Liquefied natural gas (LNG) or compressed natural gas (CNG)</t>
  </si>
  <si>
    <t>FT5</t>
  </si>
  <si>
    <t>Blended fuel: E85</t>
  </si>
  <si>
    <t>FT6</t>
  </si>
  <si>
    <t>B100</t>
  </si>
  <si>
    <t>R2</t>
  </si>
  <si>
    <t>Off-Road</t>
  </si>
  <si>
    <t>cents per kilogram</t>
  </si>
  <si>
    <t>Main</t>
  </si>
  <si>
    <t>Dates</t>
  </si>
  <si>
    <t>Column</t>
  </si>
  <si>
    <t>Main2</t>
  </si>
  <si>
    <t>Nov-19</t>
  </si>
  <si>
    <t>Dec-19</t>
  </si>
  <si>
    <t>Jan-20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</si>
  <si>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</si>
  <si>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</si>
  <si>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</si>
  <si>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</si>
  <si>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</si>
  <si>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</si>
  <si>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</si>
  <si>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</si>
  <si>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</si>
  <si>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</si>
  <si>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</si>
  <si>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</si>
  <si>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</si>
  <si>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</si>
  <si>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</si>
  <si>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</si>
  <si>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</si>
  <si>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</si>
  <si>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</si>
  <si>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</si>
  <si>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</si>
  <si>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</si>
  <si>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</si>
  <si>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</si>
  <si>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</si>
  <si>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</si>
  <si>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</si>
  <si>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</si>
  <si>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</si>
  <si>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</si>
  <si>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</si>
  <si>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</si>
  <si>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</si>
  <si>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</si>
  <si>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</si>
  <si>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&lt;CLIENT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</si>
</sst>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_-* #,##0.00_-;\-* #,##0.00_-;_-* &quot;-&quot;??_-;_-@_-"/>
    <numFmt numFmtId="165" formatCode="#,##0.00;[Red]\(#,##0.00\)"/>
    <numFmt numFmtId="166" formatCode="_-* #,##0_-;\-* #,##0_-;_-* &quot;-&quot;??_-;_-@_-"/>
    <numFmt numFmtId="167" formatCode="#,##0;[Red]\(#,##0\)"/>
    <numFmt numFmtId="168" formatCode="#,##0.000000000;[Red]#,##0.000000000"/>
    <numFmt numFmtId="169" formatCode="0.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2"/>
      <color theme="1"/>
      <name val="Source Sans Pro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20"/>
      <color rgb="FF1C2544"/>
      <name val="Montessat"/>
    </font>
    <font>
      <b/>
      <sz val="25"/>
      <color theme="1"/>
      <name val="Montessat"/>
    </font>
    <font>
      <sz val="25"/>
      <color theme="1"/>
      <name val="Montessat"/>
    </font>
    <font>
      <sz val="16"/>
      <color theme="1"/>
      <name val="Montessat"/>
    </font>
    <font>
      <b/>
      <i/>
      <sz val="12"/>
      <name val="Source Sans Pro"/>
      <family val="2"/>
    </font>
    <font>
      <sz val="12"/>
      <color theme="1"/>
      <name val="Source Sans Pro"/>
      <family val="2"/>
    </font>
    <font>
      <b/>
      <sz val="12"/>
      <name val="Source Sans Pro"/>
      <family val="2"/>
    </font>
    <font>
      <sz val="12"/>
      <name val="Source Sans Pro"/>
      <family val="2"/>
    </font>
    <font>
      <sz val="11"/>
      <name val="Source Sans Pro"/>
      <family val="2"/>
    </font>
    <font>
      <b/>
      <sz val="11"/>
      <name val="Source Sans Pro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6"/>
      <color rgb="FF1C2544"/>
      <name val="Montessat"/>
    </font>
    <font>
      <b/>
      <sz val="18"/>
      <color rgb="FF1C2544"/>
      <name val="Montessat"/>
    </font>
    <font>
      <sz val="10"/>
      <color indexed="8"/>
      <name val="Arial"/>
      <family val="2"/>
    </font>
    <font>
      <b/>
      <sz val="11"/>
      <color theme="1"/>
      <name val="Source Sans Pro"/>
      <family val="2"/>
    </font>
    <font>
      <b/>
      <sz val="16"/>
      <color theme="1"/>
      <name val="Source Sans Pro"/>
      <family val="2"/>
    </font>
    <font>
      <b/>
      <sz val="11"/>
      <color theme="0"/>
      <name val="Calibri"/>
      <family val="2"/>
      <scheme val="minor"/>
    </font>
    <font>
      <sz val="11"/>
      <color theme="0"/>
      <name val="Source Sans Pro"/>
      <family val="2"/>
    </font>
    <font>
      <b/>
      <sz val="11"/>
      <color theme="0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1C2544"/>
      </top>
      <bottom/>
      <diagonal/>
    </border>
    <border>
      <left/>
      <right/>
      <top/>
      <bottom style="double">
        <color rgb="FF1C2544"/>
      </bottom>
      <diagonal/>
    </border>
    <border>
      <left/>
      <right/>
      <top style="thin">
        <color rgb="FF1C2544"/>
      </top>
      <bottom style="double">
        <color rgb="FF1C254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rgb="FF1C2544"/>
      </top>
      <bottom style="double">
        <color rgb="FF1C2544"/>
      </bottom>
      <diagonal/>
    </border>
    <border>
      <left/>
      <right style="thin">
        <color indexed="64"/>
      </right>
      <top style="thin">
        <color rgb="FF1C2544"/>
      </top>
      <bottom style="double">
        <color rgb="FF1C254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43" fontId="1" fillId="0" borderId="0"/>
    <xf numFmtId="164" fontId="1" fillId="0" borderId="0"/>
    <xf numFmtId="0" fontId="5" fillId="0" borderId="0">
      <alignment wrapText="1"/>
    </xf>
    <xf numFmtId="0" fontId="6" fillId="0" borderId="0"/>
    <xf numFmtId="0" fontId="7" fillId="0" borderId="0"/>
    <xf numFmtId="0" fontId="5" fillId="0" borderId="0"/>
    <xf numFmtId="0" fontId="8" fillId="0" borderId="0"/>
    <xf numFmtId="0" fontId="5" fillId="0" borderId="0"/>
    <xf numFmtId="0" fontId="20" fillId="0" borderId="0"/>
    <xf numFmtId="0" fontId="19" fillId="0" borderId="0"/>
    <xf numFmtId="9" fontId="1" fillId="0" borderId="0"/>
    <xf numFmtId="0" fontId="23" fillId="0" borderId="0">
      <alignment vertical="top"/>
    </xf>
    <xf numFmtId="0" fontId="5" fillId="0" borderId="0"/>
  </cellStyleXfs>
  <cellXfs count="144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2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2" fillId="0" borderId="0" xfId="0" applyFont="1"/>
    <xf numFmtId="0" fontId="13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0" xfId="0" applyFont="1"/>
    <xf numFmtId="0" fontId="13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7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17" fontId="18" fillId="0" borderId="0" xfId="0" applyNumberFormat="1" applyFont="1" applyAlignment="1">
      <alignment horizontal="left" vertical="center"/>
    </xf>
    <xf numFmtId="15" fontId="14" fillId="0" borderId="6" xfId="0" applyNumberFormat="1" applyFont="1" applyBorder="1" applyAlignment="1">
      <alignment horizontal="left" vertical="center"/>
    </xf>
    <xf numFmtId="165" fontId="1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0" fillId="2" borderId="0" xfId="0" applyFill="1"/>
    <xf numFmtId="164" fontId="0" fillId="0" borderId="0" xfId="0" applyNumberFormat="1"/>
    <xf numFmtId="0" fontId="10" fillId="2" borderId="0" xfId="0" applyFont="1" applyFill="1"/>
    <xf numFmtId="0" fontId="2" fillId="2" borderId="0" xfId="0" applyFont="1" applyFill="1" applyAlignment="1">
      <alignment horizontal="left" wrapText="1"/>
    </xf>
    <xf numFmtId="17" fontId="18" fillId="0" borderId="10" xfId="0" applyNumberFormat="1" applyFont="1" applyBorder="1" applyAlignment="1">
      <alignment horizontal="right" vertical="center"/>
    </xf>
    <xf numFmtId="17" fontId="18" fillId="0" borderId="10" xfId="0" applyNumberFormat="1" applyFont="1" applyBorder="1" applyAlignment="1">
      <alignment horizontal="right" vertical="center" wrapText="1"/>
    </xf>
    <xf numFmtId="17" fontId="18" fillId="0" borderId="13" xfId="0" applyNumberFormat="1" applyFont="1" applyBorder="1" applyAlignment="1">
      <alignment horizontal="right" vertical="center"/>
    </xf>
    <xf numFmtId="17" fontId="18" fillId="0" borderId="13" xfId="0" applyNumberFormat="1" applyFont="1" applyBorder="1" applyAlignment="1">
      <alignment horizontal="right" vertical="center" wrapText="1"/>
    </xf>
    <xf numFmtId="166" fontId="0" fillId="0" borderId="0" xfId="2" applyNumberFormat="1" applyFont="1"/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167" fontId="16" fillId="0" borderId="17" xfId="0" applyNumberFormat="1" applyFont="1" applyBorder="1" applyAlignment="1">
      <alignment horizontal="center" vertical="center"/>
    </xf>
    <xf numFmtId="167" fontId="16" fillId="0" borderId="0" xfId="0" applyNumberFormat="1" applyFont="1" applyAlignment="1">
      <alignment horizontal="center" vertical="center"/>
    </xf>
    <xf numFmtId="167" fontId="16" fillId="0" borderId="18" xfId="0" applyNumberFormat="1" applyFont="1" applyBorder="1" applyAlignment="1">
      <alignment horizontal="center" vertical="center"/>
    </xf>
    <xf numFmtId="167" fontId="15" fillId="0" borderId="14" xfId="0" applyNumberFormat="1" applyFont="1" applyBorder="1" applyAlignment="1">
      <alignment horizontal="center" vertical="center"/>
    </xf>
    <xf numFmtId="168" fontId="17" fillId="0" borderId="0" xfId="0" applyNumberFormat="1" applyFont="1" applyAlignment="1">
      <alignment horizontal="center" vertical="center"/>
    </xf>
    <xf numFmtId="0" fontId="17" fillId="0" borderId="0" xfId="0" applyFont="1"/>
    <xf numFmtId="0" fontId="14" fillId="0" borderId="0" xfId="0" applyFont="1" applyAlignment="1">
      <alignment horizontal="center"/>
    </xf>
    <xf numFmtId="14" fontId="0" fillId="0" borderId="0" xfId="0" applyNumberFormat="1"/>
    <xf numFmtId="164" fontId="3" fillId="0" borderId="0" xfId="2" applyFont="1"/>
    <xf numFmtId="0" fontId="4" fillId="0" borderId="0" xfId="0" applyFont="1" applyAlignment="1">
      <alignment vertical="center"/>
    </xf>
    <xf numFmtId="164" fontId="15" fillId="0" borderId="19" xfId="2" applyFont="1" applyBorder="1" applyAlignment="1">
      <alignment horizontal="right" vertical="center"/>
    </xf>
    <xf numFmtId="9" fontId="14" fillId="0" borderId="0" xfId="11" applyFont="1"/>
    <xf numFmtId="10" fontId="14" fillId="0" borderId="0" xfId="11" applyNumberFormat="1" applyFont="1"/>
    <xf numFmtId="10" fontId="4" fillId="0" borderId="0" xfId="11" applyNumberFormat="1" applyFont="1" applyAlignment="1">
      <alignment horizontal="center"/>
    </xf>
    <xf numFmtId="10" fontId="4" fillId="2" borderId="0" xfId="11" applyNumberFormat="1" applyFont="1" applyFill="1" applyAlignment="1">
      <alignment horizontal="center"/>
    </xf>
    <xf numFmtId="10" fontId="4" fillId="0" borderId="0" xfId="11" applyNumberFormat="1" applyFont="1" applyAlignment="1">
      <alignment horizontal="center" vertical="center" wrapText="1"/>
    </xf>
    <xf numFmtId="10" fontId="4" fillId="0" borderId="0" xfId="11" applyNumberFormat="1" applyFont="1" applyAlignment="1">
      <alignment horizontal="center" vertical="center"/>
    </xf>
    <xf numFmtId="14" fontId="14" fillId="0" borderId="0" xfId="0" applyNumberFormat="1" applyFont="1"/>
    <xf numFmtId="0" fontId="4" fillId="0" borderId="0" xfId="0" applyFont="1" applyAlignment="1">
      <alignment horizontal="center" vertical="center"/>
    </xf>
    <xf numFmtId="9" fontId="4" fillId="0" borderId="0" xfId="11" applyFont="1" applyAlignment="1">
      <alignment vertical="center" wrapText="1"/>
    </xf>
    <xf numFmtId="10" fontId="4" fillId="0" borderId="0" xfId="11" applyNumberFormat="1" applyFont="1" applyAlignment="1">
      <alignment vertical="center" wrapText="1"/>
    </xf>
    <xf numFmtId="10" fontId="4" fillId="2" borderId="0" xfId="11" applyNumberFormat="1" applyFont="1" applyFill="1" applyAlignment="1">
      <alignment vertical="center" wrapText="1"/>
    </xf>
    <xf numFmtId="17" fontId="4" fillId="0" borderId="0" xfId="0" applyNumberFormat="1" applyFont="1" applyAlignment="1">
      <alignment vertical="center"/>
    </xf>
    <xf numFmtId="10" fontId="14" fillId="2" borderId="0" xfId="11" applyNumberFormat="1" applyFont="1" applyFill="1"/>
    <xf numFmtId="17" fontId="0" fillId="0" borderId="0" xfId="0" applyNumberFormat="1"/>
    <xf numFmtId="0" fontId="24" fillId="0" borderId="1" xfId="0" applyFont="1" applyBorder="1" applyAlignment="1">
      <alignment horizontal="right"/>
    </xf>
    <xf numFmtId="164" fontId="3" fillId="2" borderId="0" xfId="2" applyFont="1" applyFill="1"/>
    <xf numFmtId="164" fontId="3" fillId="2" borderId="0" xfId="2" quotePrefix="1" applyFont="1" applyFill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67" fontId="3" fillId="0" borderId="0" xfId="0" applyNumberFormat="1" applyFont="1"/>
    <xf numFmtId="167" fontId="3" fillId="2" borderId="0" xfId="0" applyNumberFormat="1" applyFont="1" applyFill="1"/>
    <xf numFmtId="0" fontId="24" fillId="0" borderId="12" xfId="0" applyFont="1" applyBorder="1" applyAlignment="1">
      <alignment horizontal="right"/>
    </xf>
    <xf numFmtId="164" fontId="3" fillId="0" borderId="13" xfId="0" applyNumberFormat="1" applyFont="1" applyBorder="1"/>
    <xf numFmtId="164" fontId="3" fillId="2" borderId="13" xfId="0" applyNumberFormat="1" applyFont="1" applyFill="1" applyBorder="1"/>
    <xf numFmtId="0" fontId="3" fillId="0" borderId="12" xfId="0" applyFont="1" applyBorder="1" applyAlignment="1">
      <alignment horizontal="right"/>
    </xf>
    <xf numFmtId="164" fontId="3" fillId="0" borderId="0" xfId="0" applyNumberFormat="1" applyFont="1"/>
    <xf numFmtId="0" fontId="3" fillId="2" borderId="0" xfId="0" applyFont="1" applyFill="1"/>
    <xf numFmtId="0" fontId="3" fillId="0" borderId="10" xfId="0" applyFont="1" applyBorder="1"/>
    <xf numFmtId="0" fontId="3" fillId="2" borderId="10" xfId="0" applyFont="1" applyFill="1" applyBorder="1"/>
    <xf numFmtId="0" fontId="18" fillId="2" borderId="1" xfId="0" applyFont="1" applyFill="1" applyBorder="1" applyAlignment="1">
      <alignment horizontal="right" indent="1"/>
    </xf>
    <xf numFmtId="0" fontId="18" fillId="2" borderId="2" xfId="0" applyFont="1" applyFill="1" applyBorder="1" applyAlignment="1">
      <alignment horizontal="right" indent="1"/>
    </xf>
    <xf numFmtId="0" fontId="3" fillId="2" borderId="3" xfId="0" applyFont="1" applyFill="1" applyBorder="1"/>
    <xf numFmtId="0" fontId="18" fillId="0" borderId="1" xfId="0" applyFont="1" applyBorder="1" applyAlignment="1">
      <alignment horizontal="right" indent="1"/>
    </xf>
    <xf numFmtId="164" fontId="3" fillId="2" borderId="0" xfId="0" applyNumberFormat="1" applyFont="1" applyFill="1"/>
    <xf numFmtId="0" fontId="18" fillId="0" borderId="11" xfId="0" applyFont="1" applyBorder="1" applyAlignment="1">
      <alignment horizontal="right" indent="1"/>
    </xf>
    <xf numFmtId="164" fontId="24" fillId="0" borderId="8" xfId="0" applyNumberFormat="1" applyFont="1" applyBorder="1"/>
    <xf numFmtId="164" fontId="24" fillId="2" borderId="8" xfId="0" applyNumberFormat="1" applyFont="1" applyFill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4" borderId="10" xfId="0" applyFont="1" applyFill="1" applyBorder="1"/>
    <xf numFmtId="0" fontId="3" fillId="4" borderId="1" xfId="0" applyFont="1" applyFill="1" applyBorder="1" applyAlignment="1">
      <alignment horizontal="right"/>
    </xf>
    <xf numFmtId="164" fontId="24" fillId="4" borderId="0" xfId="0" applyNumberFormat="1" applyFont="1" applyFill="1"/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/>
    <xf numFmtId="17" fontId="18" fillId="0" borderId="12" xfId="0" applyNumberFormat="1" applyFont="1" applyBorder="1" applyAlignment="1">
      <alignment horizontal="right" vertical="center"/>
    </xf>
    <xf numFmtId="17" fontId="18" fillId="0" borderId="13" xfId="0" applyNumberFormat="1" applyFont="1" applyBorder="1" applyAlignment="1">
      <alignment horizontal="center" vertical="center"/>
    </xf>
    <xf numFmtId="17" fontId="18" fillId="2" borderId="13" xfId="0" applyNumberFormat="1" applyFont="1" applyFill="1" applyBorder="1" applyAlignment="1">
      <alignment horizontal="right" vertical="center"/>
    </xf>
    <xf numFmtId="17" fontId="18" fillId="2" borderId="13" xfId="0" applyNumberFormat="1" applyFont="1" applyFill="1" applyBorder="1" applyAlignment="1">
      <alignment horizontal="left" vertical="center" wrapText="1"/>
    </xf>
    <xf numFmtId="17" fontId="18" fillId="3" borderId="9" xfId="0" applyNumberFormat="1" applyFont="1" applyFill="1" applyBorder="1" applyAlignment="1">
      <alignment horizontal="right" vertical="center"/>
    </xf>
    <xf numFmtId="17" fontId="18" fillId="2" borderId="10" xfId="0" applyNumberFormat="1" applyFont="1" applyFill="1" applyBorder="1" applyAlignment="1">
      <alignment horizontal="right" vertical="center"/>
    </xf>
    <xf numFmtId="164" fontId="24" fillId="0" borderId="13" xfId="2" applyFont="1" applyBorder="1"/>
    <xf numFmtId="165" fontId="24" fillId="0" borderId="13" xfId="0" applyNumberFormat="1" applyFont="1" applyBorder="1"/>
    <xf numFmtId="0" fontId="24" fillId="0" borderId="0" xfId="0" applyFont="1"/>
    <xf numFmtId="0" fontId="7" fillId="0" borderId="0" xfId="5"/>
    <xf numFmtId="15" fontId="7" fillId="0" borderId="0" xfId="5" applyNumberFormat="1"/>
    <xf numFmtId="15" fontId="7" fillId="5" borderId="0" xfId="5" applyNumberFormat="1" applyFill="1"/>
    <xf numFmtId="0" fontId="7" fillId="5" borderId="0" xfId="5" applyFill="1"/>
    <xf numFmtId="17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14" fillId="0" borderId="0" xfId="0" applyNumberFormat="1" applyFont="1"/>
    <xf numFmtId="0" fontId="3" fillId="0" borderId="20" xfId="0" applyFont="1" applyBorder="1"/>
    <xf numFmtId="164" fontId="1" fillId="0" borderId="0" xfId="2"/>
    <xf numFmtId="0" fontId="25" fillId="0" borderId="0" xfId="0" applyFont="1"/>
    <xf numFmtId="0" fontId="27" fillId="0" borderId="0" xfId="0" applyFont="1"/>
    <xf numFmtId="17" fontId="26" fillId="0" borderId="0" xfId="0" applyNumberFormat="1" applyFont="1" applyAlignment="1">
      <alignment horizontal="right" vertical="center"/>
    </xf>
    <xf numFmtId="17" fontId="28" fillId="0" borderId="3" xfId="0" applyNumberFormat="1" applyFont="1" applyBorder="1" applyAlignment="1">
      <alignment horizontal="right" vertical="center"/>
    </xf>
    <xf numFmtId="17" fontId="28" fillId="0" borderId="3" xfId="0" applyNumberFormat="1" applyFont="1" applyBorder="1" applyAlignment="1">
      <alignment horizontal="right" vertical="center" wrapText="1"/>
    </xf>
    <xf numFmtId="0" fontId="3" fillId="4" borderId="27" xfId="0" applyFont="1" applyFill="1" applyBorder="1"/>
    <xf numFmtId="164" fontId="24" fillId="4" borderId="26" xfId="0" applyNumberFormat="1" applyFont="1" applyFill="1" applyBorder="1"/>
    <xf numFmtId="0" fontId="3" fillId="4" borderId="28" xfId="0" applyFont="1" applyFill="1" applyBorder="1"/>
    <xf numFmtId="169" fontId="3" fillId="2" borderId="0" xfId="0" applyNumberFormat="1" applyFont="1" applyFill="1"/>
    <xf numFmtId="0" fontId="3" fillId="0" borderId="22" xfId="0" applyFont="1" applyBorder="1"/>
    <xf numFmtId="169" fontId="3" fillId="2" borderId="3" xfId="0" applyNumberFormat="1" applyFont="1" applyFill="1" applyBorder="1"/>
    <xf numFmtId="169" fontId="3" fillId="2" borderId="21" xfId="0" applyNumberFormat="1" applyFont="1" applyFill="1" applyBorder="1"/>
    <xf numFmtId="169" fontId="3" fillId="2" borderId="22" xfId="0" applyNumberFormat="1" applyFont="1" applyFill="1" applyBorder="1"/>
    <xf numFmtId="164" fontId="3" fillId="0" borderId="21" xfId="2" applyFont="1" applyBorder="1"/>
    <xf numFmtId="164" fontId="3" fillId="0" borderId="21" xfId="0" applyNumberFormat="1" applyFont="1" applyBorder="1"/>
    <xf numFmtId="164" fontId="24" fillId="0" borderId="30" xfId="0" applyNumberFormat="1" applyFont="1" applyBorder="1"/>
    <xf numFmtId="17" fontId="18" fillId="0" borderId="29" xfId="0" applyNumberFormat="1" applyFont="1" applyBorder="1" applyAlignment="1">
      <alignment horizontal="right" vertical="center" wrapText="1"/>
    </xf>
    <xf numFmtId="17" fontId="18" fillId="0" borderId="20" xfId="0" applyNumberFormat="1" applyFont="1" applyBorder="1" applyAlignment="1">
      <alignment horizontal="right" vertical="center" wrapText="1"/>
    </xf>
    <xf numFmtId="0" fontId="3" fillId="0" borderId="21" xfId="0" applyFont="1" applyBorder="1"/>
    <xf numFmtId="164" fontId="3" fillId="0" borderId="22" xfId="2" applyFont="1" applyBorder="1"/>
    <xf numFmtId="165" fontId="24" fillId="0" borderId="29" xfId="0" applyNumberFormat="1" applyFont="1" applyBorder="1"/>
    <xf numFmtId="164" fontId="3" fillId="0" borderId="29" xfId="0" applyNumberFormat="1" applyFont="1" applyBorder="1"/>
    <xf numFmtId="0" fontId="4" fillId="0" borderId="23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10" fontId="4" fillId="0" borderId="0" xfId="11" applyNumberFormat="1" applyFont="1" applyAlignment="1">
      <alignment horizontal="center" vertical="center" wrapText="1"/>
    </xf>
    <xf numFmtId="10" fontId="14" fillId="2" borderId="0" xfId="11" applyNumberFormat="1" applyFont="1" applyFill="1"/>
  </cellXfs>
  <cellStyles count="14">
    <cellStyle name="Comma" xfId="2" builtinId="3"/>
    <cellStyle name="Comma 2" xfId="1" xr:uid="{00000000-0005-0000-0000-000001000000}"/>
    <cellStyle name="Hyperlink 2" xfId="9" xr:uid="{00000000-0005-0000-0000-000009000000}"/>
    <cellStyle name="Normal" xfId="0" builtinId="0"/>
    <cellStyle name="Normal 2" xfId="3" xr:uid="{00000000-0005-0000-0000-000003000000}"/>
    <cellStyle name="Normal 2 2" xfId="8" xr:uid="{00000000-0005-0000-0000-000008000000}"/>
    <cellStyle name="Normal 3" xfId="4" xr:uid="{00000000-0005-0000-0000-000004000000}"/>
    <cellStyle name="Normal 3 2" xfId="13" xr:uid="{00000000-0005-0000-0000-00000D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10" xr:uid="{00000000-0005-0000-0000-00000A000000}"/>
    <cellStyle name="Normal 8" xfId="12" xr:uid="{00000000-0005-0000-0000-00000C000000}"/>
    <cellStyle name="Percent" xfId="1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57151</xdr:rowOff>
    </xdr:from>
    <xdr:to>
      <xdr:col>0</xdr:col>
      <xdr:colOff>1406525</xdr:colOff>
      <xdr:row>3</xdr:row>
      <xdr:rowOff>74225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51"/>
          <a:ext cx="1400175" cy="6393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57151</xdr:rowOff>
    </xdr:from>
    <xdr:to>
      <xdr:col>0</xdr:col>
      <xdr:colOff>1406525</xdr:colOff>
      <xdr:row>3</xdr:row>
      <xdr:rowOff>130105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51"/>
          <a:ext cx="1406525" cy="68255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1"/>
  <sheetViews>
    <sheetView zoomScale="70" zoomScaleNormal="70" workbookViewId="0">
      <selection activeCell="F20" sqref="F20"/>
    </sheetView>
  </sheetViews>
  <sheetFormatPr defaultRowHeight="14.4"/>
  <cols>
    <col min="1" max="1" width="30.5546875" customWidth="1"/>
    <col min="2" max="4" width="29.5546875" customWidth="1"/>
    <col min="5" max="7" width="18.5546875" customWidth="1"/>
    <col min="8" max="8" width="34.5546875" customWidth="1"/>
    <col min="60" max="60" width="12.44140625" customWidth="1"/>
  </cols>
  <sheetData>
    <row r="1" spans="1:9">
      <c r="H1" s="4"/>
    </row>
    <row r="2" spans="1:9">
      <c r="H2" s="4"/>
    </row>
    <row r="3" spans="1:9" ht="19.5" customHeight="1">
      <c r="H3" s="4"/>
    </row>
    <row r="4" spans="1:9" s="7" customFormat="1" ht="39" customHeight="1">
      <c r="A4" s="5" t="s">
        <v>0</v>
      </c>
      <c r="B4" s="6"/>
      <c r="C4" s="6"/>
      <c r="D4" s="6"/>
      <c r="E4" s="6"/>
      <c r="H4" s="8"/>
    </row>
    <row r="5" spans="1:9" s="7" customFormat="1" ht="16.350000000000001" customHeight="1">
      <c r="A5" s="5"/>
      <c r="B5" s="6"/>
      <c r="C5" s="6"/>
      <c r="D5" s="6"/>
      <c r="E5" s="6"/>
      <c r="H5" s="8"/>
    </row>
    <row r="6" spans="1:9" s="10" customFormat="1" ht="25.35" customHeight="1">
      <c r="A6" s="9" t="s">
        <v>1</v>
      </c>
      <c r="B6" s="117" t="s">
        <v>206</v>
      </c>
      <c r="F6" s="11" t="s">
        <v>2</v>
      </c>
      <c r="G6" s="12"/>
    </row>
    <row r="7" spans="1:9" ht="25.35" customHeight="1" thickBot="1">
      <c r="A7" s="9" t="s">
        <v>3</v>
      </c>
      <c r="B7" s="13"/>
      <c r="C7" s="13"/>
      <c r="D7" s="13"/>
      <c r="E7" s="13"/>
      <c r="F7" s="14" t="s">
        <v>4</v>
      </c>
      <c r="G7" s="26"/>
      <c r="I7" s="1"/>
    </row>
    <row r="8" spans="1:9" ht="25.35" customHeight="1" thickTop="1">
      <c r="A8" s="13"/>
      <c r="B8" s="139" t="s">
        <v>5</v>
      </c>
      <c r="C8" s="140"/>
      <c r="D8" s="141"/>
      <c r="E8" s="49" t="s">
        <v>6</v>
      </c>
      <c r="F8" s="49" t="s">
        <v>7</v>
      </c>
      <c r="G8" s="49" t="s">
        <v>8</v>
      </c>
      <c r="H8" s="13"/>
      <c r="I8" s="1"/>
    </row>
    <row r="9" spans="1:9" s="18" customFormat="1" ht="30" customHeight="1" thickBot="1">
      <c r="A9" s="15" t="s">
        <v>9</v>
      </c>
      <c r="B9" s="41" t="s">
        <v>10</v>
      </c>
      <c r="C9" s="15" t="s">
        <v>11</v>
      </c>
      <c r="D9" s="42" t="s">
        <v>12</v>
      </c>
      <c r="E9" s="15" t="s">
        <v>13</v>
      </c>
      <c r="F9" s="15" t="s">
        <v>14</v>
      </c>
      <c r="G9" s="15" t="s">
        <v>15</v>
      </c>
      <c r="H9" s="16"/>
      <c r="I9" s="17"/>
    </row>
    <row r="10" spans="1:9" ht="15" customHeight="1" thickTop="1">
      <c r="A10" s="19"/>
      <c r="B10" s="43" t="str">
        <f>IFERROR(HLOOKUP(A10,'(B) FTC Sch_working'!$7:$14,8,FALSE),"")</f>
        <v/>
      </c>
      <c r="C10" s="44" t="str">
        <f>IFERROR(HLOOKUP(A10,'(B) FTC Sch_working'!$7:$11,5,FALSE),"")</f>
        <v/>
      </c>
      <c r="D10" s="45" t="str">
        <f>IFERROR(HLOOKUP(A10,'(B) FTC Sch_working'!$7:$19,13,FALSE)-B10-C10,"")</f>
        <v/>
      </c>
      <c r="E10" s="27" t="str">
        <f>IFERROR(HLOOKUP(A10,'(B) FTC Sch_working'!$7:$35,29,FALSE),"")</f>
        <v/>
      </c>
      <c r="F10" s="27" t="str">
        <f>IF(OR(ISBLANK(E10),NOT(ISNUMBER(E10))), "", 0)</f>
        <v/>
      </c>
      <c r="G10" s="27" t="str">
        <f>IFERROR(E10-F10,"")</f>
        <v/>
      </c>
      <c r="H10" s="20"/>
      <c r="I10" s="1"/>
    </row>
    <row r="11" spans="1:9" ht="15" customHeight="1">
      <c r="A11" s="19"/>
      <c r="B11" s="43" t="str">
        <f>IFERROR(HLOOKUP(A11,'(B) FTC Sch_working'!$7:$14,8,FALSE),"")</f>
        <v/>
      </c>
      <c r="C11" s="44" t="str">
        <f>IFERROR(HLOOKUP(A11,'(B) FTC Sch_working'!$7:$11,5,FALSE),"")</f>
        <v/>
      </c>
      <c r="D11" s="45" t="str">
        <f>IFERROR(HLOOKUP(A11,'(B) FTC Sch_working'!$7:$19,13,FALSE)-B11-C11,"")</f>
        <v/>
      </c>
      <c r="E11" s="27" t="str">
        <f>IFERROR(HLOOKUP(A11,'(B) FTC Sch_working'!$7:$35,29,FALSE),"")</f>
        <v/>
      </c>
      <c r="F11" s="27" t="str">
        <f t="shared" ref="F11:F61" si="0">IF(OR(ISBLANK(E11),NOT(ISNUMBER(E11))), "", 0)</f>
        <v/>
      </c>
      <c r="G11" s="27" t="str">
        <f t="shared" ref="G11:G61" si="1">IFERROR(E11-F11,"")</f>
        <v/>
      </c>
      <c r="H11" s="20"/>
      <c r="I11" s="1"/>
    </row>
    <row r="12" spans="1:9" ht="15" customHeight="1">
      <c r="A12" s="19"/>
      <c r="B12" s="43" t="str">
        <f>IFERROR(HLOOKUP(A12,'(B) FTC Sch_working'!$7:$14,8,FALSE),"")</f>
        <v/>
      </c>
      <c r="C12" s="44" t="str">
        <f>IFERROR(HLOOKUP(A12,'(B) FTC Sch_working'!$7:$11,5,FALSE),"")</f>
        <v/>
      </c>
      <c r="D12" s="45" t="str">
        <f>IFERROR(HLOOKUP(A12,'(B) FTC Sch_working'!$7:$19,13,FALSE)-B12-C12,"")</f>
        <v/>
      </c>
      <c r="E12" s="27" t="str">
        <f>IFERROR(HLOOKUP(A12,'(B) FTC Sch_working'!$7:$35,29,FALSE),"")</f>
        <v/>
      </c>
      <c r="F12" s="27" t="str">
        <f t="shared" si="0"/>
        <v/>
      </c>
      <c r="G12" s="27" t="str">
        <f t="shared" si="1"/>
        <v/>
      </c>
      <c r="H12" s="20"/>
      <c r="I12" s="1"/>
    </row>
    <row r="13" spans="1:9" ht="15" customHeight="1">
      <c r="A13" s="19"/>
      <c r="B13" s="43" t="str">
        <f>IFERROR(HLOOKUP(A13,'(B) FTC Sch_working'!$7:$14,8,FALSE),"")</f>
        <v/>
      </c>
      <c r="C13" s="44" t="str">
        <f>IFERROR(HLOOKUP(A13,'(B) FTC Sch_working'!$7:$11,5,FALSE),"")</f>
        <v/>
      </c>
      <c r="D13" s="45" t="str">
        <f>IFERROR(HLOOKUP(A13,'(B) FTC Sch_working'!$7:$19,13,FALSE)-B13-C13,"")</f>
        <v/>
      </c>
      <c r="E13" s="27" t="str">
        <f>IFERROR(HLOOKUP(A13,'(B) FTC Sch_working'!$7:$35,29,FALSE),"")</f>
        <v/>
      </c>
      <c r="F13" s="27" t="str">
        <f t="shared" si="0"/>
        <v/>
      </c>
      <c r="G13" s="27" t="str">
        <f t="shared" si="1"/>
        <v/>
      </c>
      <c r="H13" s="20"/>
      <c r="I13" s="1"/>
    </row>
    <row r="14" spans="1:9" ht="15" customHeight="1">
      <c r="A14" s="19"/>
      <c r="B14" s="43" t="str">
        <f>IFERROR(HLOOKUP(A14,'(B) FTC Sch_working'!$7:$14,8,FALSE),"")</f>
        <v/>
      </c>
      <c r="C14" s="44" t="str">
        <f>IFERROR(HLOOKUP(A14,'(B) FTC Sch_working'!$7:$11,5,FALSE),"")</f>
        <v/>
      </c>
      <c r="D14" s="45" t="str">
        <f>IFERROR(HLOOKUP(A14,'(B) FTC Sch_working'!$7:$19,13,FALSE)-B14-C14,"")</f>
        <v/>
      </c>
      <c r="E14" s="27" t="str">
        <f>IFERROR(HLOOKUP(A14,'(B) FTC Sch_working'!$7:$35,29,FALSE),"")</f>
        <v/>
      </c>
      <c r="F14" s="27" t="str">
        <f t="shared" si="0"/>
        <v/>
      </c>
      <c r="G14" s="27" t="str">
        <f t="shared" si="1"/>
        <v/>
      </c>
      <c r="H14" s="20"/>
      <c r="I14" s="1"/>
    </row>
    <row r="15" spans="1:9" ht="15" customHeight="1">
      <c r="A15" s="19"/>
      <c r="B15" s="43" t="str">
        <f>IFERROR(HLOOKUP(A15,'(B) FTC Sch_working'!$7:$14,8,FALSE),"")</f>
        <v/>
      </c>
      <c r="C15" s="44" t="str">
        <f>IFERROR(HLOOKUP(A15,'(B) FTC Sch_working'!$7:$11,5,FALSE),"")</f>
        <v/>
      </c>
      <c r="D15" s="45" t="str">
        <f>IFERROR(HLOOKUP(A15,'(B) FTC Sch_working'!$7:$19,13,FALSE)-B15-C15,"")</f>
        <v/>
      </c>
      <c r="E15" s="27" t="str">
        <f>IFERROR(HLOOKUP(A15,'(B) FTC Sch_working'!$7:$35,29,FALSE),"")</f>
        <v/>
      </c>
      <c r="F15" s="27" t="str">
        <f t="shared" si="0"/>
        <v/>
      </c>
      <c r="G15" s="27" t="str">
        <f t="shared" si="1"/>
        <v/>
      </c>
      <c r="H15" s="22"/>
      <c r="I15" s="1"/>
    </row>
    <row r="16" spans="1:9" ht="15" customHeight="1">
      <c r="A16" s="19"/>
      <c r="B16" s="43" t="str">
        <f>IFERROR(HLOOKUP(A16,'(B) FTC Sch_working'!$7:$14,8,FALSE),"")</f>
        <v/>
      </c>
      <c r="C16" s="44" t="str">
        <f>IFERROR(HLOOKUP(A16,'(B) FTC Sch_working'!$7:$11,5,FALSE),"")</f>
        <v/>
      </c>
      <c r="D16" s="45" t="str">
        <f>IFERROR(HLOOKUP(A16,'(B) FTC Sch_working'!$7:$19,13,FALSE)-B16-C16,"")</f>
        <v/>
      </c>
      <c r="E16" s="27" t="str">
        <f>IFERROR(HLOOKUP(A16,'(B) FTC Sch_working'!$7:$35,29,FALSE),"")</f>
        <v/>
      </c>
      <c r="F16" s="27" t="str">
        <f t="shared" si="0"/>
        <v/>
      </c>
      <c r="G16" s="27" t="str">
        <f t="shared" si="1"/>
        <v/>
      </c>
      <c r="H16" s="22"/>
      <c r="I16" s="1"/>
    </row>
    <row r="17" spans="1:9" ht="15" customHeight="1">
      <c r="A17" s="19"/>
      <c r="B17" s="43" t="str">
        <f>IFERROR(HLOOKUP(A17,'(B) FTC Sch_working'!$7:$14,8,FALSE),"")</f>
        <v/>
      </c>
      <c r="C17" s="44" t="str">
        <f>IFERROR(HLOOKUP(A17,'(B) FTC Sch_working'!$7:$11,5,FALSE),"")</f>
        <v/>
      </c>
      <c r="D17" s="45" t="str">
        <f>IFERROR(HLOOKUP(A17,'(B) FTC Sch_working'!$7:$19,13,FALSE)-B17-C17,"")</f>
        <v/>
      </c>
      <c r="E17" s="27" t="str">
        <f>IFERROR(HLOOKUP(A17,'(B) FTC Sch_working'!$7:$35,29,FALSE),"")</f>
        <v/>
      </c>
      <c r="F17" s="27" t="str">
        <f t="shared" si="0"/>
        <v/>
      </c>
      <c r="G17" s="27" t="str">
        <f t="shared" si="1"/>
        <v/>
      </c>
      <c r="H17" s="22"/>
      <c r="I17" s="1"/>
    </row>
    <row r="18" spans="1:9" ht="15" customHeight="1">
      <c r="A18" s="19"/>
      <c r="B18" s="43" t="str">
        <f>IFERROR(HLOOKUP(A18,'(B) FTC Sch_working'!$7:$14,8,FALSE),"")</f>
        <v/>
      </c>
      <c r="C18" s="44" t="str">
        <f>IFERROR(HLOOKUP(A18,'(B) FTC Sch_working'!$7:$11,5,FALSE),"")</f>
        <v/>
      </c>
      <c r="D18" s="45" t="str">
        <f>IFERROR(HLOOKUP(A18,'(B) FTC Sch_working'!$7:$19,13,FALSE)-B18-C18,"")</f>
        <v/>
      </c>
      <c r="E18" s="27" t="str">
        <f>IFERROR(HLOOKUP(A18,'(B) FTC Sch_working'!$7:$35,29,FALSE),"")</f>
        <v/>
      </c>
      <c r="F18" s="27" t="str">
        <f t="shared" si="0"/>
        <v/>
      </c>
      <c r="G18" s="27" t="str">
        <f t="shared" si="1"/>
        <v/>
      </c>
      <c r="H18" s="22"/>
      <c r="I18" s="1"/>
    </row>
    <row r="19" spans="1:9" ht="15" customHeight="1">
      <c r="A19" s="19"/>
      <c r="B19" s="43" t="str">
        <f>IFERROR(HLOOKUP(A19,'(B) FTC Sch_working'!$7:$14,8,FALSE),"")</f>
        <v/>
      </c>
      <c r="C19" s="44" t="str">
        <f>IFERROR(HLOOKUP(A19,'(B) FTC Sch_working'!$7:$11,5,FALSE),"")</f>
        <v/>
      </c>
      <c r="D19" s="45" t="str">
        <f>IFERROR(HLOOKUP(A19,'(B) FTC Sch_working'!$7:$19,13,FALSE)-B19-C19,"")</f>
        <v/>
      </c>
      <c r="E19" s="27" t="str">
        <f>IFERROR(HLOOKUP(A19,'(B) FTC Sch_working'!$7:$35,29,FALSE),"")</f>
        <v/>
      </c>
      <c r="F19" s="27" t="str">
        <f t="shared" si="0"/>
        <v/>
      </c>
      <c r="G19" s="27" t="str">
        <f t="shared" si="1"/>
        <v/>
      </c>
      <c r="H19" s="22"/>
      <c r="I19" s="1"/>
    </row>
    <row r="20" spans="1:9" ht="15" customHeight="1">
      <c r="A20" s="19"/>
      <c r="B20" s="43" t="str">
        <f>IFERROR(HLOOKUP(A20,'(B) FTC Sch_working'!$7:$14,8,FALSE),"")</f>
        <v/>
      </c>
      <c r="C20" s="44" t="str">
        <f>IFERROR(HLOOKUP(A20,'(B) FTC Sch_working'!$7:$11,5,FALSE),"")</f>
        <v/>
      </c>
      <c r="D20" s="45" t="str">
        <f>IFERROR(HLOOKUP(A20,'(B) FTC Sch_working'!$7:$19,13,FALSE)-B20-C20,"")</f>
        <v/>
      </c>
      <c r="E20" s="27" t="str">
        <f>IFERROR(HLOOKUP(A20,'(B) FTC Sch_working'!$7:$35,29,FALSE),"")</f>
        <v/>
      </c>
      <c r="F20" s="27" t="str">
        <f t="shared" si="0"/>
        <v/>
      </c>
      <c r="G20" s="27" t="str">
        <f t="shared" si="1"/>
        <v/>
      </c>
      <c r="H20" s="22"/>
      <c r="I20" s="1"/>
    </row>
    <row r="21" spans="1:9" ht="15" customHeight="1">
      <c r="A21" s="19"/>
      <c r="B21" s="43" t="str">
        <f>IFERROR(HLOOKUP(A21,'(B) FTC Sch_working'!$7:$14,8,FALSE),"")</f>
        <v/>
      </c>
      <c r="C21" s="44" t="str">
        <f>IFERROR(HLOOKUP(A21,'(B) FTC Sch_working'!$7:$11,5,FALSE),"")</f>
        <v/>
      </c>
      <c r="D21" s="45" t="str">
        <f>IFERROR(HLOOKUP(A21,'(B) FTC Sch_working'!$7:$19,13,FALSE)-B21-C21,"")</f>
        <v/>
      </c>
      <c r="E21" s="27" t="str">
        <f>IFERROR(HLOOKUP(A21,'(B) FTC Sch_working'!$7:$35,29,FALSE),"")</f>
        <v/>
      </c>
      <c r="F21" s="27" t="str">
        <f t="shared" si="0"/>
        <v/>
      </c>
      <c r="G21" s="27" t="str">
        <f t="shared" si="1"/>
        <v/>
      </c>
      <c r="H21" s="22"/>
      <c r="I21" s="1"/>
    </row>
    <row r="22" spans="1:9" ht="15" customHeight="1">
      <c r="A22" s="19"/>
      <c r="B22" s="43" t="str">
        <f>IFERROR(HLOOKUP(A22,'(B) FTC Sch_working'!$7:$14,8,FALSE),"")</f>
        <v/>
      </c>
      <c r="C22" s="44" t="str">
        <f>IFERROR(HLOOKUP(A22,'(B) FTC Sch_working'!$7:$11,5,FALSE),"")</f>
        <v/>
      </c>
      <c r="D22" s="45" t="str">
        <f>IFERROR(HLOOKUP(A22,'(B) FTC Sch_working'!$7:$19,13,FALSE)-B22-C22,"")</f>
        <v/>
      </c>
      <c r="E22" s="27" t="str">
        <f>IFERROR(HLOOKUP(A22,'(B) FTC Sch_working'!$7:$35,29,FALSE),"")</f>
        <v/>
      </c>
      <c r="F22" s="27" t="str">
        <f t="shared" si="0"/>
        <v/>
      </c>
      <c r="G22" s="27" t="str">
        <f t="shared" si="1"/>
        <v/>
      </c>
      <c r="H22" s="22"/>
      <c r="I22" s="1"/>
    </row>
    <row r="23" spans="1:9" ht="15" customHeight="1">
      <c r="A23" s="19"/>
      <c r="B23" s="43" t="str">
        <f>IFERROR(HLOOKUP(A23,'(B) FTC Sch_working'!$7:$14,8,FALSE),"")</f>
        <v/>
      </c>
      <c r="C23" s="44" t="str">
        <f>IFERROR(HLOOKUP(A23,'(B) FTC Sch_working'!$7:$11,5,FALSE),"")</f>
        <v/>
      </c>
      <c r="D23" s="45" t="str">
        <f>IFERROR(HLOOKUP(A23,'(B) FTC Sch_working'!$7:$19,13,FALSE)-B23-C23,"")</f>
        <v/>
      </c>
      <c r="E23" s="27" t="str">
        <f>IFERROR(HLOOKUP(A23,'(B) FTC Sch_working'!$7:$35,29,FALSE),"")</f>
        <v/>
      </c>
      <c r="F23" s="27" t="str">
        <f t="shared" si="0"/>
        <v/>
      </c>
      <c r="G23" s="27" t="str">
        <f t="shared" si="1"/>
        <v/>
      </c>
      <c r="H23" s="22"/>
      <c r="I23" s="1"/>
    </row>
    <row r="24" spans="1:9" ht="15" customHeight="1">
      <c r="A24" s="19"/>
      <c r="B24" s="43" t="str">
        <f>IFERROR(HLOOKUP(A24,'(B) FTC Sch_working'!$7:$14,8,FALSE),"")</f>
        <v/>
      </c>
      <c r="C24" s="44" t="str">
        <f>IFERROR(HLOOKUP(A24,'(B) FTC Sch_working'!$7:$11,5,FALSE),"")</f>
        <v/>
      </c>
      <c r="D24" s="45" t="str">
        <f>IFERROR(HLOOKUP(A24,'(B) FTC Sch_working'!$7:$19,13,FALSE)-B24-C24,"")</f>
        <v/>
      </c>
      <c r="E24" s="27" t="str">
        <f>IFERROR(HLOOKUP(A24,'(B) FTC Sch_working'!$7:$35,29,FALSE),"")</f>
        <v/>
      </c>
      <c r="F24" s="27" t="str">
        <f t="shared" si="0"/>
        <v/>
      </c>
      <c r="G24" s="27" t="str">
        <f t="shared" si="1"/>
        <v/>
      </c>
      <c r="H24" s="22"/>
      <c r="I24" s="1"/>
    </row>
    <row r="25" spans="1:9" ht="15" customHeight="1">
      <c r="A25" s="19"/>
      <c r="B25" s="43" t="str">
        <f>IFERROR(HLOOKUP(A25,'(B) FTC Sch_working'!$7:$14,8,FALSE),"")</f>
        <v/>
      </c>
      <c r="C25" s="44" t="str">
        <f>IFERROR(HLOOKUP(A25,'(B) FTC Sch_working'!$7:$11,5,FALSE),"")</f>
        <v/>
      </c>
      <c r="D25" s="45" t="str">
        <f>IFERROR(HLOOKUP(A25,'(B) FTC Sch_working'!$7:$19,13,FALSE)-B25-C25,"")</f>
        <v/>
      </c>
      <c r="E25" s="27" t="str">
        <f>IFERROR(HLOOKUP(A25,'(B) FTC Sch_working'!$7:$35,29,FALSE),"")</f>
        <v/>
      </c>
      <c r="F25" s="27" t="str">
        <f t="shared" si="0"/>
        <v/>
      </c>
      <c r="G25" s="27" t="str">
        <f t="shared" si="1"/>
        <v/>
      </c>
      <c r="H25" s="22"/>
      <c r="I25" s="1"/>
    </row>
    <row r="26" spans="1:9" ht="15" customHeight="1">
      <c r="A26" s="19"/>
      <c r="B26" s="43" t="str">
        <f>IFERROR(HLOOKUP(A26,'(B) FTC Sch_working'!$7:$14,8,FALSE),"")</f>
        <v/>
      </c>
      <c r="C26" s="44" t="str">
        <f>IFERROR(HLOOKUP(A26,'(B) FTC Sch_working'!$7:$11,5,FALSE),"")</f>
        <v/>
      </c>
      <c r="D26" s="45" t="str">
        <f>IFERROR(HLOOKUP(A26,'(B) FTC Sch_working'!$7:$19,13,FALSE)-B26-C26,"")</f>
        <v/>
      </c>
      <c r="E26" s="27" t="str">
        <f>IFERROR(HLOOKUP(A26,'(B) FTC Sch_working'!$7:$35,29,FALSE),"")</f>
        <v/>
      </c>
      <c r="F26" s="27" t="str">
        <f t="shared" si="0"/>
        <v/>
      </c>
      <c r="G26" s="27" t="str">
        <f t="shared" si="1"/>
        <v/>
      </c>
      <c r="H26" s="22"/>
      <c r="I26" s="1"/>
    </row>
    <row r="27" spans="1:9" ht="15" customHeight="1">
      <c r="A27" s="19"/>
      <c r="B27" s="43" t="str">
        <f>IFERROR(HLOOKUP(A27,'(B) FTC Sch_working'!$7:$14,8,FALSE),"")</f>
        <v/>
      </c>
      <c r="C27" s="44" t="str">
        <f>IFERROR(HLOOKUP(A27,'(B) FTC Sch_working'!$7:$11,5,FALSE),"")</f>
        <v/>
      </c>
      <c r="D27" s="45" t="str">
        <f>IFERROR(HLOOKUP(A27,'(B) FTC Sch_working'!$7:$19,13,FALSE)-B27-C27,"")</f>
        <v/>
      </c>
      <c r="E27" s="27" t="str">
        <f>IFERROR(HLOOKUP(A27,'(B) FTC Sch_working'!$7:$35,29,FALSE),"")</f>
        <v/>
      </c>
      <c r="F27" s="27" t="str">
        <f t="shared" si="0"/>
        <v/>
      </c>
      <c r="G27" s="27" t="str">
        <f t="shared" si="1"/>
        <v/>
      </c>
      <c r="H27" s="22"/>
      <c r="I27" s="1"/>
    </row>
    <row r="28" spans="1:9" ht="15" customHeight="1">
      <c r="A28" s="19"/>
      <c r="B28" s="43" t="str">
        <f>IFERROR(HLOOKUP(A28,'(B) FTC Sch_working'!$7:$14,8,FALSE),"")</f>
        <v/>
      </c>
      <c r="C28" s="44" t="str">
        <f>IFERROR(HLOOKUP(A28,'(B) FTC Sch_working'!$7:$11,5,FALSE),"")</f>
        <v/>
      </c>
      <c r="D28" s="45" t="str">
        <f>IFERROR(HLOOKUP(A28,'(B) FTC Sch_working'!$7:$19,13,FALSE)-B28-C28,"")</f>
        <v/>
      </c>
      <c r="E28" s="27" t="str">
        <f>IFERROR(HLOOKUP(A28,'(B) FTC Sch_working'!$7:$35,29,FALSE),"")</f>
        <v/>
      </c>
      <c r="F28" s="27" t="str">
        <f t="shared" si="0"/>
        <v/>
      </c>
      <c r="G28" s="27" t="str">
        <f t="shared" si="1"/>
        <v/>
      </c>
      <c r="H28" s="22"/>
      <c r="I28" s="1"/>
    </row>
    <row r="29" spans="1:9" ht="15" customHeight="1">
      <c r="A29" s="19"/>
      <c r="B29" s="43" t="str">
        <f>IFERROR(HLOOKUP(A29,'(B) FTC Sch_working'!$7:$14,8,FALSE),"")</f>
        <v/>
      </c>
      <c r="C29" s="44" t="str">
        <f>IFERROR(HLOOKUP(A29,'(B) FTC Sch_working'!$7:$11,5,FALSE),"")</f>
        <v/>
      </c>
      <c r="D29" s="45" t="str">
        <f>IFERROR(HLOOKUP(A29,'(B) FTC Sch_working'!$7:$19,13,FALSE)-B29-C29,"")</f>
        <v/>
      </c>
      <c r="E29" s="27" t="str">
        <f>IFERROR(HLOOKUP(A29,'(B) FTC Sch_working'!$7:$35,29,FALSE),"")</f>
        <v/>
      </c>
      <c r="F29" s="27" t="str">
        <f t="shared" si="0"/>
        <v/>
      </c>
      <c r="G29" s="27" t="str">
        <f t="shared" si="1"/>
        <v/>
      </c>
      <c r="H29" s="22"/>
      <c r="I29" s="1"/>
    </row>
    <row r="30" spans="1:9" ht="15" customHeight="1">
      <c r="A30" s="19"/>
      <c r="B30" s="43" t="str">
        <f>IFERROR(HLOOKUP(A30,'(B) FTC Sch_working'!$7:$14,8,FALSE),"")</f>
        <v/>
      </c>
      <c r="C30" s="44" t="str">
        <f>IFERROR(HLOOKUP(A30,'(B) FTC Sch_working'!$7:$11,5,FALSE),"")</f>
        <v/>
      </c>
      <c r="D30" s="45" t="str">
        <f>IFERROR(HLOOKUP(A30,'(B) FTC Sch_working'!$7:$19,13,FALSE)-B30-C30,"")</f>
        <v/>
      </c>
      <c r="E30" s="27" t="str">
        <f>IFERROR(HLOOKUP(A30,'(B) FTC Sch_working'!$7:$35,29,FALSE),"")</f>
        <v/>
      </c>
      <c r="F30" s="27" t="str">
        <f t="shared" si="0"/>
        <v/>
      </c>
      <c r="G30" s="27" t="str">
        <f t="shared" si="1"/>
        <v/>
      </c>
      <c r="H30" s="22"/>
      <c r="I30" s="1"/>
    </row>
    <row r="31" spans="1:9" ht="15" customHeight="1">
      <c r="A31" s="19"/>
      <c r="B31" s="43" t="str">
        <f>IFERROR(HLOOKUP(A31,'(B) FTC Sch_working'!$7:$14,8,FALSE),"")</f>
        <v/>
      </c>
      <c r="C31" s="44" t="str">
        <f>IFERROR(HLOOKUP(A31,'(B) FTC Sch_working'!$7:$11,5,FALSE),"")</f>
        <v/>
      </c>
      <c r="D31" s="45" t="str">
        <f>IFERROR(HLOOKUP(A31,'(B) FTC Sch_working'!$7:$19,13,FALSE)-B31-C31,"")</f>
        <v/>
      </c>
      <c r="E31" s="27" t="str">
        <f>IFERROR(HLOOKUP(A31,'(B) FTC Sch_working'!$7:$35,29,FALSE),"")</f>
        <v/>
      </c>
      <c r="F31" s="27" t="str">
        <f t="shared" si="0"/>
        <v/>
      </c>
      <c r="G31" s="27" t="str">
        <f t="shared" si="1"/>
        <v/>
      </c>
      <c r="H31" s="22"/>
      <c r="I31" s="1"/>
    </row>
    <row r="32" spans="1:9" ht="15" customHeight="1">
      <c r="A32" s="19"/>
      <c r="B32" s="43" t="str">
        <f>IFERROR(HLOOKUP(A32,'(B) FTC Sch_working'!$7:$14,8,FALSE),"")</f>
        <v/>
      </c>
      <c r="C32" s="44" t="str">
        <f>IFERROR(HLOOKUP(A32,'(B) FTC Sch_working'!$7:$11,5,FALSE),"")</f>
        <v/>
      </c>
      <c r="D32" s="45" t="str">
        <f>IFERROR(HLOOKUP(A32,'(B) FTC Sch_working'!$7:$19,13,FALSE)-B32-C32,"")</f>
        <v/>
      </c>
      <c r="E32" s="27" t="str">
        <f>IFERROR(HLOOKUP(A32,'(B) FTC Sch_working'!$7:$35,29,FALSE),"")</f>
        <v/>
      </c>
      <c r="F32" s="27" t="str">
        <f t="shared" si="0"/>
        <v/>
      </c>
      <c r="G32" s="27" t="str">
        <f t="shared" si="1"/>
        <v/>
      </c>
      <c r="H32" s="22"/>
      <c r="I32" s="1"/>
    </row>
    <row r="33" spans="1:9" ht="15" customHeight="1">
      <c r="A33" s="19"/>
      <c r="B33" s="43" t="str">
        <f>IFERROR(HLOOKUP(A33,'(B) FTC Sch_working'!$7:$14,8,FALSE),"")</f>
        <v/>
      </c>
      <c r="C33" s="44" t="str">
        <f>IFERROR(HLOOKUP(A33,'(B) FTC Sch_working'!$7:$11,5,FALSE),"")</f>
        <v/>
      </c>
      <c r="D33" s="45" t="str">
        <f>IFERROR(HLOOKUP(A33,'(B) FTC Sch_working'!$7:$19,13,FALSE)-B33-C33,"")</f>
        <v/>
      </c>
      <c r="E33" s="27" t="str">
        <f>IFERROR(HLOOKUP(A33,'(B) FTC Sch_working'!$7:$35,29,FALSE),"")</f>
        <v/>
      </c>
      <c r="F33" s="27" t="str">
        <f t="shared" si="0"/>
        <v/>
      </c>
      <c r="G33" s="27" t="str">
        <f t="shared" si="1"/>
        <v/>
      </c>
      <c r="H33" s="22"/>
      <c r="I33" s="1"/>
    </row>
    <row r="34" spans="1:9" ht="15" customHeight="1">
      <c r="A34" s="19"/>
      <c r="B34" s="43" t="str">
        <f>IFERROR(HLOOKUP(A34,'(B) FTC Sch_working'!$7:$14,8,FALSE),"")</f>
        <v/>
      </c>
      <c r="C34" s="44" t="str">
        <f>IFERROR(HLOOKUP(A34,'(B) FTC Sch_working'!$7:$11,5,FALSE),"")</f>
        <v/>
      </c>
      <c r="D34" s="45" t="str">
        <f>IFERROR(HLOOKUP(A34,'(B) FTC Sch_working'!$7:$19,13,FALSE)-B34-C34,"")</f>
        <v/>
      </c>
      <c r="E34" s="27" t="str">
        <f>IFERROR(HLOOKUP(A34,'(B) FTC Sch_working'!$7:$35,29,FALSE),"")</f>
        <v/>
      </c>
      <c r="F34" s="27" t="str">
        <f t="shared" si="0"/>
        <v/>
      </c>
      <c r="G34" s="27" t="str">
        <f t="shared" si="1"/>
        <v/>
      </c>
      <c r="H34" s="22"/>
      <c r="I34" s="1"/>
    </row>
    <row r="35" spans="1:9" ht="15" customHeight="1">
      <c r="A35" s="19"/>
      <c r="B35" s="43" t="str">
        <f>IFERROR(HLOOKUP(A35,'(B) FTC Sch_working'!$7:$14,8,FALSE),"")</f>
        <v/>
      </c>
      <c r="C35" s="44" t="str">
        <f>IFERROR(HLOOKUP(A35,'(B) FTC Sch_working'!$7:$11,5,FALSE),"")</f>
        <v/>
      </c>
      <c r="D35" s="45" t="str">
        <f>IFERROR(HLOOKUP(A35,'(B) FTC Sch_working'!$7:$19,13,FALSE)-B35-C35,"")</f>
        <v/>
      </c>
      <c r="E35" s="27" t="str">
        <f>IFERROR(HLOOKUP(A35,'(B) FTC Sch_working'!$7:$35,29,FALSE),"")</f>
        <v/>
      </c>
      <c r="F35" s="27" t="str">
        <f t="shared" si="0"/>
        <v/>
      </c>
      <c r="G35" s="27" t="str">
        <f t="shared" si="1"/>
        <v/>
      </c>
      <c r="H35" s="22"/>
      <c r="I35" s="1"/>
    </row>
    <row r="36" spans="1:9" ht="15" customHeight="1">
      <c r="A36" s="19"/>
      <c r="B36" s="43" t="str">
        <f>IFERROR(HLOOKUP(A36,'(B) FTC Sch_working'!$7:$14,8,FALSE),"")</f>
        <v/>
      </c>
      <c r="C36" s="44" t="str">
        <f>IFERROR(HLOOKUP(A36,'(B) FTC Sch_working'!$7:$11,5,FALSE),"")</f>
        <v/>
      </c>
      <c r="D36" s="45" t="str">
        <f>IFERROR(HLOOKUP(A36,'(B) FTC Sch_working'!$7:$19,13,FALSE)-B36-C36,"")</f>
        <v/>
      </c>
      <c r="E36" s="27" t="str">
        <f>IFERROR(HLOOKUP(A36,'(B) FTC Sch_working'!$7:$35,29,FALSE),"")</f>
        <v/>
      </c>
      <c r="F36" s="27" t="str">
        <f t="shared" si="0"/>
        <v/>
      </c>
      <c r="G36" s="27" t="str">
        <f t="shared" si="1"/>
        <v/>
      </c>
      <c r="H36" s="22"/>
      <c r="I36" s="1"/>
    </row>
    <row r="37" spans="1:9" ht="15" customHeight="1">
      <c r="A37" s="19"/>
      <c r="B37" s="43" t="str">
        <f>IFERROR(HLOOKUP(A37,'(B) FTC Sch_working'!$7:$14,8,FALSE),"")</f>
        <v/>
      </c>
      <c r="C37" s="44" t="str">
        <f>IFERROR(HLOOKUP(A37,'(B) FTC Sch_working'!$7:$11,5,FALSE),"")</f>
        <v/>
      </c>
      <c r="D37" s="45" t="str">
        <f>IFERROR(HLOOKUP(A37,'(B) FTC Sch_working'!$7:$19,13,FALSE)-B37-C37,"")</f>
        <v/>
      </c>
      <c r="E37" s="27" t="str">
        <f>IFERROR(HLOOKUP(A37,'(B) FTC Sch_working'!$7:$35,29,FALSE),"")</f>
        <v/>
      </c>
      <c r="F37" s="27" t="str">
        <f t="shared" si="0"/>
        <v/>
      </c>
      <c r="G37" s="27" t="str">
        <f t="shared" si="1"/>
        <v/>
      </c>
      <c r="H37" s="22"/>
      <c r="I37" s="1"/>
    </row>
    <row r="38" spans="1:9" ht="15" customHeight="1">
      <c r="A38" s="19"/>
      <c r="B38" s="43" t="str">
        <f>IFERROR(HLOOKUP(A38,'(B) FTC Sch_working'!$7:$14,8,FALSE),"")</f>
        <v/>
      </c>
      <c r="C38" s="44" t="str">
        <f>IFERROR(HLOOKUP(A38,'(B) FTC Sch_working'!$7:$11,5,FALSE),"")</f>
        <v/>
      </c>
      <c r="D38" s="45" t="str">
        <f>IFERROR(HLOOKUP(A38,'(B) FTC Sch_working'!$7:$19,13,FALSE)-B38-C38,"")</f>
        <v/>
      </c>
      <c r="E38" s="27" t="str">
        <f>IFERROR(HLOOKUP(A38,'(B) FTC Sch_working'!$7:$35,29,FALSE),"")</f>
        <v/>
      </c>
      <c r="F38" s="27" t="str">
        <f t="shared" si="0"/>
        <v/>
      </c>
      <c r="G38" s="27" t="str">
        <f t="shared" si="1"/>
        <v/>
      </c>
      <c r="H38" s="22"/>
      <c r="I38" s="1"/>
    </row>
    <row r="39" spans="1:9" ht="15" customHeight="1">
      <c r="A39" s="19"/>
      <c r="B39" s="43" t="str">
        <f>IFERROR(HLOOKUP(A39,'(B) FTC Sch_working'!$7:$14,8,FALSE),"")</f>
        <v/>
      </c>
      <c r="C39" s="44" t="str">
        <f>IFERROR(HLOOKUP(A39,'(B) FTC Sch_working'!$7:$11,5,FALSE),"")</f>
        <v/>
      </c>
      <c r="D39" s="45" t="str">
        <f>IFERROR(HLOOKUP(A39,'(B) FTC Sch_working'!$7:$19,13,FALSE)-B39-C39,"")</f>
        <v/>
      </c>
      <c r="E39" s="27" t="str">
        <f>IFERROR(HLOOKUP(A39,'(B) FTC Sch_working'!$7:$35,29,FALSE),"")</f>
        <v/>
      </c>
      <c r="F39" s="27" t="str">
        <f t="shared" si="0"/>
        <v/>
      </c>
      <c r="G39" s="27" t="str">
        <f t="shared" si="1"/>
        <v/>
      </c>
      <c r="H39" s="22"/>
      <c r="I39" s="1"/>
    </row>
    <row r="40" spans="1:9" ht="15" customHeight="1">
      <c r="A40" s="19"/>
      <c r="B40" s="43" t="str">
        <f>IFERROR(HLOOKUP(A40,'(B) FTC Sch_working'!$7:$14,8,FALSE),"")</f>
        <v/>
      </c>
      <c r="C40" s="44" t="str">
        <f>IFERROR(HLOOKUP(A40,'(B) FTC Sch_working'!$7:$11,5,FALSE),"")</f>
        <v/>
      </c>
      <c r="D40" s="45" t="str">
        <f>IFERROR(HLOOKUP(A40,'(B) FTC Sch_working'!$7:$19,13,FALSE)-B40-C40,"")</f>
        <v/>
      </c>
      <c r="E40" s="27" t="str">
        <f>IFERROR(HLOOKUP(A40,'(B) FTC Sch_working'!$7:$35,29,FALSE),"")</f>
        <v/>
      </c>
      <c r="F40" s="27" t="str">
        <f t="shared" si="0"/>
        <v/>
      </c>
      <c r="G40" s="27" t="str">
        <f t="shared" si="1"/>
        <v/>
      </c>
      <c r="H40" s="22"/>
      <c r="I40" s="1"/>
    </row>
    <row r="41" spans="1:9" ht="15" customHeight="1">
      <c r="A41" s="19"/>
      <c r="B41" s="43" t="str">
        <f>IFERROR(HLOOKUP(A41,'(B) FTC Sch_working'!$7:$14,8,FALSE),"")</f>
        <v/>
      </c>
      <c r="C41" s="44" t="str">
        <f>IFERROR(HLOOKUP(A41,'(B) FTC Sch_working'!$7:$11,5,FALSE),"")</f>
        <v/>
      </c>
      <c r="D41" s="45" t="str">
        <f>IFERROR(HLOOKUP(A41,'(B) FTC Sch_working'!$7:$19,13,FALSE)-B41-C41,"")</f>
        <v/>
      </c>
      <c r="E41" s="27" t="str">
        <f>IFERROR(HLOOKUP(A41,'(B) FTC Sch_working'!$7:$35,29,FALSE),"")</f>
        <v/>
      </c>
      <c r="F41" s="27" t="str">
        <f t="shared" si="0"/>
        <v/>
      </c>
      <c r="G41" s="27" t="str">
        <f t="shared" si="1"/>
        <v/>
      </c>
      <c r="H41" s="22"/>
      <c r="I41" s="1"/>
    </row>
    <row r="42" spans="1:9" ht="15" customHeight="1">
      <c r="A42" s="19"/>
      <c r="B42" s="43" t="str">
        <f>IFERROR(HLOOKUP(A42,'(B) FTC Sch_working'!$7:$14,8,FALSE),"")</f>
        <v/>
      </c>
      <c r="C42" s="44" t="str">
        <f>IFERROR(HLOOKUP(A42,'(B) FTC Sch_working'!$7:$11,5,FALSE),"")</f>
        <v/>
      </c>
      <c r="D42" s="45" t="str">
        <f>IFERROR(HLOOKUP(A42,'(B) FTC Sch_working'!$7:$19,13,FALSE)-B42-C42,"")</f>
        <v/>
      </c>
      <c r="E42" s="27" t="str">
        <f>IFERROR(HLOOKUP(A42,'(B) FTC Sch_working'!$7:$35,29,FALSE),"")</f>
        <v/>
      </c>
      <c r="F42" s="27" t="str">
        <f t="shared" si="0"/>
        <v/>
      </c>
      <c r="G42" s="27" t="str">
        <f t="shared" si="1"/>
        <v/>
      </c>
      <c r="H42" s="22"/>
      <c r="I42" s="1"/>
    </row>
    <row r="43" spans="1:9" ht="15" customHeight="1">
      <c r="A43" s="19"/>
      <c r="B43" s="43" t="str">
        <f>IFERROR(HLOOKUP(A43,'(B) FTC Sch_working'!$7:$14,8,FALSE),"")</f>
        <v/>
      </c>
      <c r="C43" s="44" t="str">
        <f>IFERROR(HLOOKUP(A43,'(B) FTC Sch_working'!$7:$11,5,FALSE),"")</f>
        <v/>
      </c>
      <c r="D43" s="45" t="str">
        <f>IFERROR(HLOOKUP(A43,'(B) FTC Sch_working'!$7:$19,13,FALSE)-B43-C43,"")</f>
        <v/>
      </c>
      <c r="E43" s="27" t="str">
        <f>IFERROR(HLOOKUP(A43,'(B) FTC Sch_working'!$7:$35,29,FALSE),"")</f>
        <v/>
      </c>
      <c r="F43" s="27" t="str">
        <f t="shared" si="0"/>
        <v/>
      </c>
      <c r="G43" s="27" t="str">
        <f t="shared" si="1"/>
        <v/>
      </c>
      <c r="H43" s="22"/>
      <c r="I43" s="1"/>
    </row>
    <row r="44" spans="1:9" ht="15" customHeight="1">
      <c r="A44" s="19"/>
      <c r="B44" s="43" t="str">
        <f>IFERROR(HLOOKUP(A44,'(B) FTC Sch_working'!$7:$14,8,FALSE),"")</f>
        <v/>
      </c>
      <c r="C44" s="44" t="str">
        <f>IFERROR(HLOOKUP(A44,'(B) FTC Sch_working'!$7:$11,5,FALSE),"")</f>
        <v/>
      </c>
      <c r="D44" s="45" t="str">
        <f>IFERROR(HLOOKUP(A44,'(B) FTC Sch_working'!$7:$19,13,FALSE)-B44-C44,"")</f>
        <v/>
      </c>
      <c r="E44" s="27" t="str">
        <f>IFERROR(HLOOKUP(A44,'(B) FTC Sch_working'!$7:$35,29,FALSE),"")</f>
        <v/>
      </c>
      <c r="F44" s="27" t="str">
        <f t="shared" si="0"/>
        <v/>
      </c>
      <c r="G44" s="27" t="str">
        <f t="shared" si="1"/>
        <v/>
      </c>
      <c r="H44" s="22"/>
      <c r="I44" s="1"/>
    </row>
    <row r="45" spans="1:9" ht="15" customHeight="1">
      <c r="A45" s="19"/>
      <c r="B45" s="43" t="str">
        <f>IFERROR(HLOOKUP(A45,'(B) FTC Sch_working'!$7:$14,8,FALSE),"")</f>
        <v/>
      </c>
      <c r="C45" s="44" t="str">
        <f>IFERROR(HLOOKUP(A45,'(B) FTC Sch_working'!$7:$11,5,FALSE),"")</f>
        <v/>
      </c>
      <c r="D45" s="45" t="str">
        <f>IFERROR(HLOOKUP(A45,'(B) FTC Sch_working'!$7:$19,13,FALSE)-B45-C45,"")</f>
        <v/>
      </c>
      <c r="E45" s="27" t="str">
        <f>IFERROR(HLOOKUP(A45,'(B) FTC Sch_working'!$7:$35,29,FALSE),"")</f>
        <v/>
      </c>
      <c r="F45" s="27" t="str">
        <f t="shared" si="0"/>
        <v/>
      </c>
      <c r="G45" s="27" t="str">
        <f t="shared" si="1"/>
        <v/>
      </c>
      <c r="H45" s="23"/>
      <c r="I45" s="1"/>
    </row>
    <row r="46" spans="1:9" ht="15" customHeight="1">
      <c r="A46" s="19"/>
      <c r="B46" s="43" t="str">
        <f>IFERROR(HLOOKUP(A46,'(B) FTC Sch_working'!$7:$14,8,FALSE),"")</f>
        <v/>
      </c>
      <c r="C46" s="44" t="str">
        <f>IFERROR(HLOOKUP(A46,'(B) FTC Sch_working'!$7:$11,5,FALSE),"")</f>
        <v/>
      </c>
      <c r="D46" s="45" t="str">
        <f>IFERROR(HLOOKUP(A46,'(B) FTC Sch_working'!$7:$19,13,FALSE)-B46-C46,"")</f>
        <v/>
      </c>
      <c r="E46" s="27" t="str">
        <f>IFERROR(HLOOKUP(A46,'(B) FTC Sch_working'!$7:$35,29,FALSE),"")</f>
        <v/>
      </c>
      <c r="F46" s="27" t="str">
        <f t="shared" si="0"/>
        <v/>
      </c>
      <c r="G46" s="27" t="str">
        <f t="shared" si="1"/>
        <v/>
      </c>
      <c r="H46" s="22"/>
      <c r="I46" s="1"/>
    </row>
    <row r="47" spans="1:9" ht="15" customHeight="1">
      <c r="A47" s="19"/>
      <c r="B47" s="43" t="str">
        <f>IFERROR(HLOOKUP(A47,'(B) FTC Sch_working'!$7:$14,8,FALSE),"")</f>
        <v/>
      </c>
      <c r="C47" s="44" t="str">
        <f>IFERROR(HLOOKUP(A47,'(B) FTC Sch_working'!$7:$11,5,FALSE),"")</f>
        <v/>
      </c>
      <c r="D47" s="45" t="str">
        <f>IFERROR(HLOOKUP(A47,'(B) FTC Sch_working'!$7:$19,13,FALSE)-B47-C47,"")</f>
        <v/>
      </c>
      <c r="E47" s="27" t="str">
        <f>IFERROR(HLOOKUP(A47,'(B) FTC Sch_working'!$7:$35,29,FALSE),"")</f>
        <v/>
      </c>
      <c r="F47" s="27" t="str">
        <f t="shared" si="0"/>
        <v/>
      </c>
      <c r="G47" s="27" t="str">
        <f t="shared" si="1"/>
        <v/>
      </c>
      <c r="H47" s="22"/>
      <c r="I47" s="1"/>
    </row>
    <row r="48" spans="1:9" ht="15" customHeight="1">
      <c r="A48" s="19"/>
      <c r="B48" s="43" t="str">
        <f>IFERROR(HLOOKUP(A48,'(B) FTC Sch_working'!$7:$14,8,FALSE),"")</f>
        <v/>
      </c>
      <c r="C48" s="44" t="str">
        <f>IFERROR(HLOOKUP(A48,'(B) FTC Sch_working'!$7:$11,5,FALSE),"")</f>
        <v/>
      </c>
      <c r="D48" s="45" t="str">
        <f>IFERROR(HLOOKUP(A48,'(B) FTC Sch_working'!$7:$19,13,FALSE)-B48-C48,"")</f>
        <v/>
      </c>
      <c r="E48" s="27" t="str">
        <f>IFERROR(HLOOKUP(A48,'(B) FTC Sch_working'!$7:$35,29,FALSE),"")</f>
        <v/>
      </c>
      <c r="F48" s="27" t="str">
        <f t="shared" si="0"/>
        <v/>
      </c>
      <c r="G48" s="27" t="str">
        <f t="shared" si="1"/>
        <v/>
      </c>
      <c r="H48" s="22"/>
      <c r="I48" s="1"/>
    </row>
    <row r="49" spans="1:9" ht="15" customHeight="1">
      <c r="A49" s="19"/>
      <c r="B49" s="43" t="str">
        <f>IFERROR(HLOOKUP(A49,'(B) FTC Sch_working'!$7:$14,8,FALSE),"")</f>
        <v/>
      </c>
      <c r="C49" s="44" t="str">
        <f>IFERROR(HLOOKUP(A49,'(B) FTC Sch_working'!$7:$11,5,FALSE),"")</f>
        <v/>
      </c>
      <c r="D49" s="45" t="str">
        <f>IFERROR(HLOOKUP(A49,'(B) FTC Sch_working'!$7:$19,13,FALSE)-B49-C49,"")</f>
        <v/>
      </c>
      <c r="E49" s="27" t="str">
        <f>IFERROR(HLOOKUP(A49,'(B) FTC Sch_working'!$7:$35,29,FALSE),"")</f>
        <v/>
      </c>
      <c r="F49" s="27" t="str">
        <f t="shared" si="0"/>
        <v/>
      </c>
      <c r="G49" s="27" t="str">
        <f t="shared" si="1"/>
        <v/>
      </c>
      <c r="H49" s="22"/>
      <c r="I49" s="1"/>
    </row>
    <row r="50" spans="1:9" ht="15" customHeight="1">
      <c r="A50" s="19"/>
      <c r="B50" s="43" t="str">
        <f>IFERROR(HLOOKUP(A50,'(B) FTC Sch_working'!$7:$14,8,FALSE),"")</f>
        <v/>
      </c>
      <c r="C50" s="44" t="str">
        <f>IFERROR(HLOOKUP(A50,'(B) FTC Sch_working'!$7:$11,5,FALSE),"")</f>
        <v/>
      </c>
      <c r="D50" s="45" t="str">
        <f>IFERROR(HLOOKUP(A50,'(B) FTC Sch_working'!$7:$19,13,FALSE)-B50-C50,"")</f>
        <v/>
      </c>
      <c r="E50" s="27" t="str">
        <f>IFERROR(HLOOKUP(A50,'(B) FTC Sch_working'!$7:$35,29,FALSE),"")</f>
        <v/>
      </c>
      <c r="F50" s="27" t="str">
        <f t="shared" si="0"/>
        <v/>
      </c>
      <c r="G50" s="27" t="str">
        <f t="shared" si="1"/>
        <v/>
      </c>
      <c r="H50" s="22"/>
      <c r="I50" s="1"/>
    </row>
    <row r="51" spans="1:9" ht="15" customHeight="1">
      <c r="A51" s="19"/>
      <c r="B51" s="43" t="str">
        <f>IFERROR(HLOOKUP(A51,'(B) FTC Sch_working'!$7:$14,8,FALSE),"")</f>
        <v/>
      </c>
      <c r="C51" s="44" t="str">
        <f>IFERROR(HLOOKUP(A51,'(B) FTC Sch_working'!$7:$11,5,FALSE),"")</f>
        <v/>
      </c>
      <c r="D51" s="45" t="str">
        <f>IFERROR(HLOOKUP(A51,'(B) FTC Sch_working'!$7:$19,13,FALSE)-B51-C51,"")</f>
        <v/>
      </c>
      <c r="E51" s="27" t="str">
        <f>IFERROR(HLOOKUP(A51,'(B) FTC Sch_working'!$7:$35,29,FALSE),"")</f>
        <v/>
      </c>
      <c r="F51" s="27" t="str">
        <f t="shared" si="0"/>
        <v/>
      </c>
      <c r="G51" s="27" t="str">
        <f t="shared" si="1"/>
        <v/>
      </c>
      <c r="H51" s="22"/>
      <c r="I51" s="1"/>
    </row>
    <row r="52" spans="1:9" ht="15" customHeight="1">
      <c r="A52" s="19"/>
      <c r="B52" s="43" t="str">
        <f>IFERROR(HLOOKUP(A52,'(B) FTC Sch_working'!$7:$14,8,FALSE),"")</f>
        <v/>
      </c>
      <c r="C52" s="44" t="str">
        <f>IFERROR(HLOOKUP(A52,'(B) FTC Sch_working'!$7:$11,5,FALSE),"")</f>
        <v/>
      </c>
      <c r="D52" s="45" t="str">
        <f>IFERROR(HLOOKUP(A52,'(B) FTC Sch_working'!$7:$19,13,FALSE)-B52-C52,"")</f>
        <v/>
      </c>
      <c r="E52" s="27" t="str">
        <f>IFERROR(HLOOKUP(A52,'(B) FTC Sch_working'!$7:$35,29,FALSE),"")</f>
        <v/>
      </c>
      <c r="F52" s="27" t="str">
        <f t="shared" si="0"/>
        <v/>
      </c>
      <c r="G52" s="27" t="str">
        <f t="shared" si="1"/>
        <v/>
      </c>
      <c r="H52" s="22"/>
      <c r="I52" s="1"/>
    </row>
    <row r="53" spans="1:9" ht="15" customHeight="1">
      <c r="A53" s="19"/>
      <c r="B53" s="43" t="str">
        <f>IFERROR(HLOOKUP(A53,'(B) FTC Sch_working'!$7:$14,8,FALSE),"")</f>
        <v/>
      </c>
      <c r="C53" s="44" t="str">
        <f>IFERROR(HLOOKUP(A53,'(B) FTC Sch_working'!$7:$11,5,FALSE),"")</f>
        <v/>
      </c>
      <c r="D53" s="45" t="str">
        <f>IFERROR(HLOOKUP(A53,'(B) FTC Sch_working'!$7:$19,13,FALSE)-B53-C53,"")</f>
        <v/>
      </c>
      <c r="E53" s="27" t="str">
        <f>IFERROR(HLOOKUP(A53,'(B) FTC Sch_working'!$7:$35,29,FALSE),"")</f>
        <v/>
      </c>
      <c r="F53" s="27" t="str">
        <f t="shared" si="0"/>
        <v/>
      </c>
      <c r="G53" s="27" t="str">
        <f t="shared" si="1"/>
        <v/>
      </c>
      <c r="H53" s="22"/>
      <c r="I53" s="1"/>
    </row>
    <row r="54" spans="1:9" ht="15" customHeight="1">
      <c r="A54" s="19"/>
      <c r="B54" s="43" t="str">
        <f>IFERROR(HLOOKUP(A54,'(B) FTC Sch_working'!$7:$14,8,FALSE),"")</f>
        <v/>
      </c>
      <c r="C54" s="44" t="str">
        <f>IFERROR(HLOOKUP(A54,'(B) FTC Sch_working'!$7:$11,5,FALSE),"")</f>
        <v/>
      </c>
      <c r="D54" s="45" t="str">
        <f>IFERROR(HLOOKUP(A54,'(B) FTC Sch_working'!$7:$19,13,FALSE)-B54-C54,"")</f>
        <v/>
      </c>
      <c r="E54" s="27" t="str">
        <f>IFERROR(HLOOKUP(A54,'(B) FTC Sch_working'!$7:$35,29,FALSE),"")</f>
        <v/>
      </c>
      <c r="F54" s="27" t="str">
        <f t="shared" si="0"/>
        <v/>
      </c>
      <c r="G54" s="27" t="str">
        <f t="shared" si="1"/>
        <v/>
      </c>
      <c r="H54" s="22"/>
      <c r="I54" s="1"/>
    </row>
    <row r="55" spans="1:9" ht="15" customHeight="1">
      <c r="A55" s="19"/>
      <c r="B55" s="43" t="str">
        <f>IFERROR(HLOOKUP(A55,'(B) FTC Sch_working'!$7:$14,8,FALSE),"")</f>
        <v/>
      </c>
      <c r="C55" s="44" t="str">
        <f>IFERROR(HLOOKUP(A55,'(B) FTC Sch_working'!$7:$11,5,FALSE),"")</f>
        <v/>
      </c>
      <c r="D55" s="45" t="str">
        <f>IFERROR(HLOOKUP(A55,'(B) FTC Sch_working'!$7:$19,13,FALSE)-B55-C55,"")</f>
        <v/>
      </c>
      <c r="E55" s="27" t="str">
        <f>IFERROR(HLOOKUP(A55,'(B) FTC Sch_working'!$7:$35,29,FALSE),"")</f>
        <v/>
      </c>
      <c r="F55" s="27" t="str">
        <f t="shared" si="0"/>
        <v/>
      </c>
      <c r="G55" s="27" t="str">
        <f t="shared" si="1"/>
        <v/>
      </c>
      <c r="H55" s="22"/>
      <c r="I55" s="1"/>
    </row>
    <row r="56" spans="1:9" ht="15" customHeight="1">
      <c r="A56" s="19"/>
      <c r="B56" s="43" t="str">
        <f>IFERROR(HLOOKUP(A56,'(B) FTC Sch_working'!$7:$14,8,FALSE),"")</f>
        <v/>
      </c>
      <c r="C56" s="44" t="str">
        <f>IFERROR(HLOOKUP(A56,'(B) FTC Sch_working'!$7:$11,5,FALSE),"")</f>
        <v/>
      </c>
      <c r="D56" s="45" t="str">
        <f>IFERROR(HLOOKUP(A56,'(B) FTC Sch_working'!$7:$19,13,FALSE)-B56-C56,"")</f>
        <v/>
      </c>
      <c r="E56" s="27" t="str">
        <f>IFERROR(HLOOKUP(A56,'(B) FTC Sch_working'!$7:$35,29,FALSE),"")</f>
        <v/>
      </c>
      <c r="F56" s="27" t="str">
        <f t="shared" si="0"/>
        <v/>
      </c>
      <c r="G56" s="27" t="str">
        <f t="shared" si="1"/>
        <v/>
      </c>
      <c r="H56" s="22"/>
      <c r="I56" s="1"/>
    </row>
    <row r="57" spans="1:9" ht="15" customHeight="1">
      <c r="A57" s="19"/>
      <c r="B57" s="43" t="str">
        <f>IFERROR(HLOOKUP(A57,'(B) FTC Sch_working'!$7:$14,8,FALSE),"")</f>
        <v/>
      </c>
      <c r="C57" s="44" t="str">
        <f>IFERROR(HLOOKUP(A57,'(B) FTC Sch_working'!$7:$11,5,FALSE),"")</f>
        <v/>
      </c>
      <c r="D57" s="45" t="str">
        <f>IFERROR(HLOOKUP(A57,'(B) FTC Sch_working'!$7:$19,13,FALSE)-B57-C57,"")</f>
        <v/>
      </c>
      <c r="E57" s="27" t="str">
        <f>IFERROR(HLOOKUP(A57,'(B) FTC Sch_working'!$7:$35,29,FALSE),"")</f>
        <v/>
      </c>
      <c r="F57" s="27" t="str">
        <f t="shared" si="0"/>
        <v/>
      </c>
      <c r="G57" s="27" t="str">
        <f t="shared" si="1"/>
        <v/>
      </c>
      <c r="H57" s="22"/>
      <c r="I57" s="1"/>
    </row>
    <row r="58" spans="1:9" ht="15" customHeight="1">
      <c r="A58" s="19"/>
      <c r="B58" s="43" t="str">
        <f>IFERROR(HLOOKUP(A58,'(B) FTC Sch_working'!$7:$14,8,FALSE),"")</f>
        <v/>
      </c>
      <c r="C58" s="44" t="str">
        <f>IFERROR(HLOOKUP(A58,'(B) FTC Sch_working'!$7:$11,5,FALSE),"")</f>
        <v/>
      </c>
      <c r="D58" s="45" t="str">
        <f>IFERROR(HLOOKUP(A58,'(B) FTC Sch_working'!$7:$19,13,FALSE)-B58-C58,"")</f>
        <v/>
      </c>
      <c r="E58" s="27" t="str">
        <f>IFERROR(HLOOKUP(A58,'(B) FTC Sch_working'!$7:$35,29,FALSE),"")</f>
        <v/>
      </c>
      <c r="F58" s="27" t="str">
        <f t="shared" si="0"/>
        <v/>
      </c>
      <c r="G58" s="27" t="str">
        <f t="shared" si="1"/>
        <v/>
      </c>
      <c r="H58" s="22"/>
      <c r="I58" s="1"/>
    </row>
    <row r="59" spans="1:9" ht="15" customHeight="1">
      <c r="A59" s="19"/>
      <c r="B59" s="43" t="str">
        <f>IFERROR(HLOOKUP(A59,'(B) FTC Sch_working'!$7:$14,8,FALSE),"")</f>
        <v/>
      </c>
      <c r="C59" s="44" t="str">
        <f>IFERROR(HLOOKUP(A59,'(B) FTC Sch_working'!$7:$11,5,FALSE),"")</f>
        <v/>
      </c>
      <c r="D59" s="45" t="str">
        <f>IFERROR(HLOOKUP(A59,'(B) FTC Sch_working'!$7:$19,13,FALSE)-B59-C59,"")</f>
        <v/>
      </c>
      <c r="E59" s="27" t="str">
        <f>IFERROR(HLOOKUP(A59,'(B) FTC Sch_working'!$7:$35,29,FALSE),"")</f>
        <v/>
      </c>
      <c r="F59" s="27" t="str">
        <f t="shared" si="0"/>
        <v/>
      </c>
      <c r="G59" s="27" t="str">
        <f t="shared" si="1"/>
        <v/>
      </c>
      <c r="H59" s="22"/>
      <c r="I59" s="1"/>
    </row>
    <row r="60" spans="1:9" ht="15" customHeight="1">
      <c r="A60" s="19"/>
      <c r="B60" s="43" t="str">
        <f>IFERROR(HLOOKUP(A60,'(B) FTC Sch_working'!$7:$14,8,FALSE),"")</f>
        <v/>
      </c>
      <c r="C60" s="44" t="str">
        <f>IFERROR(HLOOKUP(A60,'(B) FTC Sch_working'!$7:$11,5,FALSE),"")</f>
        <v/>
      </c>
      <c r="D60" s="45" t="str">
        <f>IFERROR(HLOOKUP(A60,'(B) FTC Sch_working'!$7:$19,13,FALSE)-B60-C60,"")</f>
        <v/>
      </c>
      <c r="E60" s="27" t="str">
        <f>IFERROR(HLOOKUP(A60,'(B) FTC Sch_working'!$7:$35,29,FALSE),"")</f>
        <v/>
      </c>
      <c r="F60" s="27" t="str">
        <f t="shared" si="0"/>
        <v/>
      </c>
      <c r="G60" s="27" t="str">
        <f t="shared" si="1"/>
        <v/>
      </c>
      <c r="H60" s="22"/>
      <c r="I60" s="1"/>
    </row>
    <row r="61" spans="1:9" ht="15" customHeight="1">
      <c r="A61" s="19"/>
      <c r="B61" s="43" t="str">
        <f>IFERROR(HLOOKUP(A61,'(B) FTC Sch_working'!$7:$14,8,FALSE),"")</f>
        <v/>
      </c>
      <c r="C61" s="44" t="str">
        <f>IFERROR(HLOOKUP(A61,'(B) FTC Sch_working'!$7:$11,5,FALSE),"")</f>
        <v/>
      </c>
      <c r="D61" s="45" t="str">
        <f>IFERROR(HLOOKUP(A61,'(B) FTC Sch_working'!$7:$19,13,FALSE)-B61-C61,"")</f>
        <v/>
      </c>
      <c r="E61" s="27" t="str">
        <f>IFERROR(HLOOKUP(A61,'(B) FTC Sch_working'!$7:$35,29,FALSE),"")</f>
        <v/>
      </c>
      <c r="F61" s="27" t="str">
        <f t="shared" si="0"/>
        <v/>
      </c>
      <c r="G61" s="27" t="str">
        <f t="shared" si="1"/>
        <v/>
      </c>
      <c r="H61" s="22"/>
      <c r="I61" s="1"/>
    </row>
    <row r="62" spans="1:9" ht="15" customHeight="1">
      <c r="A62" s="29" t="s">
        <v>16</v>
      </c>
      <c r="B62" s="46">
        <f t="shared" ref="B62:G62" si="2">SUM(B10:B61)</f>
        <v>0</v>
      </c>
      <c r="C62" s="46">
        <f t="shared" si="2"/>
        <v>0</v>
      </c>
      <c r="D62" s="46">
        <f t="shared" si="2"/>
        <v>0</v>
      </c>
      <c r="E62" s="46">
        <f t="shared" si="2"/>
        <v>0</v>
      </c>
      <c r="F62" s="46">
        <f t="shared" si="2"/>
        <v>0</v>
      </c>
      <c r="G62" s="46">
        <f t="shared" si="2"/>
        <v>0</v>
      </c>
      <c r="H62" s="22"/>
      <c r="I62" s="1"/>
    </row>
    <row r="63" spans="1:9" ht="15" customHeight="1">
      <c r="A63" s="24"/>
      <c r="B63" s="21"/>
      <c r="C63" s="21"/>
      <c r="D63" s="21"/>
      <c r="E63" s="21"/>
      <c r="F63" s="47"/>
      <c r="G63" s="53"/>
      <c r="H63" s="22"/>
      <c r="I63" s="1"/>
    </row>
    <row r="64" spans="1:9" ht="15" customHeight="1">
      <c r="A64" s="25" t="s">
        <v>17</v>
      </c>
      <c r="B64" s="21"/>
      <c r="C64" s="21"/>
      <c r="D64" s="21"/>
      <c r="E64" s="21"/>
      <c r="F64" s="21"/>
      <c r="G64" s="22"/>
      <c r="H64" s="22"/>
      <c r="I64" s="1"/>
    </row>
    <row r="65" spans="1:9" ht="15" customHeight="1">
      <c r="A65" s="24"/>
      <c r="B65" s="21"/>
      <c r="C65" s="21"/>
      <c r="D65" s="21"/>
      <c r="E65" s="21"/>
      <c r="F65" s="21"/>
      <c r="G65" s="22"/>
      <c r="H65" s="22"/>
      <c r="I65" s="1"/>
    </row>
    <row r="66" spans="1:9" ht="15" customHeight="1">
      <c r="A66" s="48" t="s">
        <v>18</v>
      </c>
      <c r="B66" s="21"/>
      <c r="C66" s="21"/>
      <c r="D66" s="21"/>
      <c r="E66" s="21"/>
      <c r="F66" s="21"/>
      <c r="G66" s="22"/>
      <c r="H66" s="22"/>
      <c r="I66" s="1"/>
    </row>
    <row r="67" spans="1:9" ht="15" customHeight="1">
      <c r="A67" s="48" t="s">
        <v>19</v>
      </c>
      <c r="B67" s="21"/>
      <c r="C67" s="21"/>
      <c r="D67" s="21"/>
      <c r="E67" s="21"/>
      <c r="F67" s="21"/>
      <c r="G67" s="22"/>
      <c r="H67" s="22"/>
      <c r="I67" s="1"/>
    </row>
    <row r="68" spans="1:9" ht="15" customHeight="1">
      <c r="A68" s="48" t="s">
        <v>20</v>
      </c>
      <c r="B68" s="21"/>
      <c r="C68" s="21"/>
      <c r="D68" s="21"/>
      <c r="E68" s="21"/>
      <c r="F68" s="21"/>
      <c r="G68" s="22"/>
      <c r="H68" s="22"/>
      <c r="I68" s="1"/>
    </row>
    <row r="69" spans="1:9" ht="15" customHeight="1">
      <c r="A69" s="48" t="s">
        <v>21</v>
      </c>
      <c r="B69" s="21"/>
      <c r="C69" s="21"/>
      <c r="D69" s="21"/>
      <c r="E69" s="21"/>
      <c r="F69" s="21"/>
      <c r="G69" s="22"/>
      <c r="H69" s="22"/>
      <c r="I69" s="1"/>
    </row>
    <row r="70" spans="1:9" ht="15" customHeight="1">
      <c r="A70" s="48" t="s">
        <v>22</v>
      </c>
      <c r="B70" s="21"/>
      <c r="C70" s="21"/>
      <c r="D70" s="21"/>
      <c r="E70" s="21"/>
      <c r="F70" s="21"/>
      <c r="G70" s="22"/>
      <c r="H70" s="22"/>
      <c r="I70" s="1"/>
    </row>
    <row r="71" spans="1:9" ht="15" customHeight="1">
      <c r="A71" s="24"/>
      <c r="B71" s="21"/>
      <c r="C71" s="21"/>
      <c r="D71" s="21"/>
      <c r="E71" s="21"/>
      <c r="F71" s="21"/>
      <c r="G71" s="22"/>
      <c r="H71" s="22"/>
      <c r="I71" s="1"/>
    </row>
    <row r="72" spans="1:9" ht="15" customHeight="1">
      <c r="A72" s="24"/>
      <c r="B72" s="21"/>
      <c r="C72" s="21"/>
      <c r="D72" s="21"/>
      <c r="E72" s="21"/>
      <c r="F72" s="21"/>
      <c r="G72" s="22"/>
      <c r="H72" s="22"/>
      <c r="I72" s="1"/>
    </row>
    <row r="73" spans="1:9" ht="15" customHeight="1">
      <c r="B73" s="21"/>
      <c r="C73" s="21"/>
      <c r="D73" s="21"/>
      <c r="E73" s="21"/>
      <c r="F73" s="21"/>
      <c r="G73" s="22"/>
      <c r="H73" s="22"/>
      <c r="I73" s="1"/>
    </row>
    <row r="74" spans="1:9" ht="15" customHeight="1">
      <c r="A74" s="24"/>
      <c r="B74" s="21"/>
      <c r="C74" s="21"/>
      <c r="D74" s="21"/>
      <c r="E74" s="21"/>
      <c r="F74" s="21"/>
      <c r="G74" s="22"/>
      <c r="H74" s="22"/>
      <c r="I74" s="1"/>
    </row>
    <row r="75" spans="1:9" ht="15" customHeight="1">
      <c r="A75" s="24"/>
      <c r="B75" s="21"/>
      <c r="C75" s="21"/>
      <c r="D75" s="21"/>
      <c r="E75" s="21"/>
      <c r="F75" s="21"/>
      <c r="G75" s="22"/>
      <c r="H75" s="22"/>
      <c r="I75" s="1"/>
    </row>
    <row r="76" spans="1:9" ht="15" customHeight="1">
      <c r="A76" s="24"/>
      <c r="B76" s="21"/>
      <c r="C76" s="21"/>
      <c r="D76" s="21"/>
      <c r="E76" s="21"/>
      <c r="F76" s="21"/>
      <c r="G76" s="22"/>
      <c r="H76" s="22"/>
      <c r="I76" s="1"/>
    </row>
    <row r="77" spans="1:9" ht="15" customHeight="1">
      <c r="A77" s="24"/>
      <c r="B77" s="21"/>
      <c r="C77" s="21"/>
      <c r="D77" s="21"/>
      <c r="E77" s="21"/>
      <c r="F77" s="21"/>
      <c r="G77" s="22"/>
      <c r="H77" s="22"/>
      <c r="I77" s="1"/>
    </row>
    <row r="78" spans="1:9" ht="15" customHeight="1">
      <c r="A78" s="24"/>
      <c r="B78" s="21"/>
      <c r="C78" s="21"/>
      <c r="D78" s="21"/>
      <c r="E78" s="21"/>
      <c r="F78" s="21"/>
      <c r="G78" s="22"/>
      <c r="H78" s="22"/>
      <c r="I78" s="1"/>
    </row>
    <row r="79" spans="1:9" ht="15" customHeight="1">
      <c r="A79" s="24"/>
      <c r="B79" s="21"/>
      <c r="C79" s="21"/>
      <c r="D79" s="21"/>
      <c r="E79" s="21"/>
      <c r="F79" s="21"/>
      <c r="G79" s="22"/>
      <c r="H79" s="22"/>
      <c r="I79" s="1"/>
    </row>
    <row r="80" spans="1:9" ht="15" customHeight="1">
      <c r="A80" s="23"/>
      <c r="B80" s="21"/>
      <c r="C80" s="21"/>
      <c r="D80" s="21"/>
      <c r="E80" s="21"/>
      <c r="F80" s="21"/>
      <c r="G80" s="22"/>
      <c r="H80" s="22"/>
      <c r="I80" s="1"/>
    </row>
    <row r="81" spans="1:9" ht="25.35" customHeight="1">
      <c r="A81" s="23"/>
      <c r="B81" s="21"/>
      <c r="C81" s="21"/>
      <c r="D81" s="21"/>
      <c r="E81" s="21"/>
      <c r="F81" s="21"/>
      <c r="G81" s="22"/>
      <c r="H81" s="22"/>
      <c r="I81" s="1"/>
    </row>
  </sheetData>
  <mergeCells count="1">
    <mergeCell ref="B8:D8"/>
  </mergeCells>
  <pageMargins left="0.7" right="0.7" top="0.75" bottom="0.75" header="0.3" footer="0.3"/>
  <pageSetup paperSize="9" scale="3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N61"/>
  <sheetViews>
    <sheetView zoomScale="70" zoomScaleNormal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A92" sqref="A92"/>
    </sheetView>
  </sheetViews>
  <sheetFormatPr defaultRowHeight="14.4"/>
  <cols>
    <col min="1" max="1" width="84.44140625" customWidth="1"/>
    <col min="2" max="2" width="15.6640625" customWidth="1"/>
    <col min="3" max="4" width="16" style="32" customWidth="1"/>
    <col min="5" max="56" width="16.5546875" customWidth="1"/>
  </cols>
  <sheetData>
    <row r="3" spans="1:56" ht="19.5" customHeight="1"/>
    <row r="4" spans="1:56" s="7" customFormat="1" ht="31.8" customHeight="1">
      <c r="A4" s="31" t="s">
        <v>23</v>
      </c>
      <c r="B4" s="31"/>
      <c r="C4" s="34"/>
      <c r="D4" s="34"/>
    </row>
    <row r="5" spans="1:56" s="7" customFormat="1" ht="31.8" customHeight="1">
      <c r="A5" s="30" t="str">
        <f>'(A) FTC Recovery Schedule'!B6</f>
        <v>&lt;CLIENT NAME&gt;</v>
      </c>
      <c r="B5" s="30"/>
      <c r="C5" s="34"/>
      <c r="D5" s="34"/>
    </row>
    <row r="6" spans="1:56" ht="32.25" customHeight="1" thickBot="1">
      <c r="A6" s="28"/>
      <c r="B6" s="28"/>
      <c r="C6" s="35"/>
      <c r="D6" s="35"/>
      <c r="E6" s="120">
        <v>43831</v>
      </c>
      <c r="F6" s="121">
        <v>43863</v>
      </c>
      <c r="G6" s="121">
        <v>43890</v>
      </c>
      <c r="H6" s="120">
        <v>43891</v>
      </c>
      <c r="I6" s="120">
        <v>43922</v>
      </c>
      <c r="J6" s="120">
        <v>43952</v>
      </c>
      <c r="K6" s="120">
        <v>43983</v>
      </c>
      <c r="L6" s="120">
        <v>44013</v>
      </c>
      <c r="M6" s="120">
        <v>44044</v>
      </c>
      <c r="N6" s="120">
        <v>44075</v>
      </c>
      <c r="O6" s="120">
        <v>44105</v>
      </c>
      <c r="P6" s="120">
        <v>44136</v>
      </c>
      <c r="Q6" s="120">
        <v>44166</v>
      </c>
      <c r="R6" s="120">
        <v>44197</v>
      </c>
      <c r="S6" s="120">
        <v>44228</v>
      </c>
      <c r="T6" s="120">
        <v>44256</v>
      </c>
      <c r="U6" s="120">
        <v>44287</v>
      </c>
      <c r="V6" s="120">
        <v>44317</v>
      </c>
      <c r="W6" s="120">
        <v>44348</v>
      </c>
      <c r="X6" s="120">
        <v>44378</v>
      </c>
      <c r="Y6" s="121">
        <v>44409</v>
      </c>
      <c r="Z6" s="121">
        <v>44439</v>
      </c>
      <c r="AA6" s="120">
        <v>44440</v>
      </c>
      <c r="AB6" s="120">
        <v>44470</v>
      </c>
      <c r="AC6" s="120">
        <v>44501</v>
      </c>
      <c r="AD6" s="120">
        <v>44531</v>
      </c>
      <c r="AE6" s="120">
        <v>44562</v>
      </c>
      <c r="AF6" s="120">
        <v>44593</v>
      </c>
      <c r="AG6" s="121">
        <v>44649</v>
      </c>
      <c r="AH6" s="121">
        <v>44651</v>
      </c>
      <c r="AI6" s="120">
        <v>44652</v>
      </c>
      <c r="AJ6" s="120">
        <v>44682</v>
      </c>
      <c r="AK6" s="120">
        <v>44713</v>
      </c>
      <c r="AL6" s="120">
        <v>44743</v>
      </c>
      <c r="AM6" s="120">
        <v>44774</v>
      </c>
      <c r="AN6" s="120">
        <v>44832</v>
      </c>
      <c r="AO6" s="120">
        <v>44834</v>
      </c>
      <c r="AP6" s="120">
        <v>44835</v>
      </c>
      <c r="AQ6" s="120">
        <v>44866</v>
      </c>
      <c r="AR6" s="120">
        <v>44896</v>
      </c>
      <c r="AS6" s="120">
        <v>44927</v>
      </c>
      <c r="AT6" s="120">
        <v>44958</v>
      </c>
      <c r="AU6" s="120">
        <v>44986</v>
      </c>
      <c r="AV6" s="120">
        <v>45017</v>
      </c>
      <c r="AW6" s="120">
        <v>45047</v>
      </c>
      <c r="AX6" s="120">
        <v>45078</v>
      </c>
      <c r="AY6" s="120">
        <v>45108</v>
      </c>
      <c r="AZ6" s="120">
        <v>45139</v>
      </c>
      <c r="BA6" s="120">
        <v>45170</v>
      </c>
      <c r="BB6" s="119">
        <v>45200</v>
      </c>
      <c r="BC6" s="119">
        <v>45231</v>
      </c>
      <c r="BD6" s="119">
        <v>45261</v>
      </c>
    </row>
    <row r="7" spans="1:56" s="1" customFormat="1" ht="43.8" customHeight="1" thickBot="1">
      <c r="A7" s="98" t="s">
        <v>24</v>
      </c>
      <c r="B7" s="99" t="s">
        <v>16</v>
      </c>
      <c r="C7" s="100" t="s">
        <v>25</v>
      </c>
      <c r="D7" s="101" t="s">
        <v>26</v>
      </c>
      <c r="E7" s="38"/>
      <c r="F7" s="38"/>
      <c r="G7" s="38"/>
      <c r="H7" s="39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9"/>
      <c r="AB7" s="39"/>
      <c r="AC7" s="38"/>
      <c r="AD7" s="38"/>
      <c r="AE7" s="38"/>
      <c r="AF7" s="38"/>
      <c r="AG7" s="38"/>
      <c r="AH7" s="38"/>
      <c r="AI7" s="39"/>
      <c r="AJ7" s="39"/>
      <c r="AK7" s="38"/>
      <c r="AL7" s="38"/>
      <c r="AM7" s="38"/>
      <c r="AN7" s="38"/>
      <c r="AO7" s="38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133"/>
    </row>
    <row r="8" spans="1:56" s="1" customFormat="1">
      <c r="A8" s="102" t="s">
        <v>79</v>
      </c>
      <c r="B8" s="36"/>
      <c r="C8" s="103"/>
      <c r="D8" s="103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134"/>
    </row>
    <row r="9" spans="1:56" s="1" customFormat="1">
      <c r="A9" s="68" t="s">
        <v>80</v>
      </c>
      <c r="B9" s="51">
        <f>SUM(E9:BC9)</f>
        <v>0</v>
      </c>
      <c r="C9" s="69" t="s">
        <v>81</v>
      </c>
      <c r="D9" s="70" t="s">
        <v>82</v>
      </c>
      <c r="E9" s="51">
        <f>SUMPRODUCT('(C) Detail Calculation'!$J$5:$J$907,'(C) Detail Calculation'!O5:O907)</f>
        <v>0</v>
      </c>
      <c r="F9" s="51">
        <f>SUMPRODUCT('(C) Detail Calculation'!$J$5:$J$907,'(C) Detail Calculation'!P5:P907)</f>
        <v>0</v>
      </c>
      <c r="G9" s="51">
        <f>SUMPRODUCT('(C) Detail Calculation'!$J$5:$J$907,'(C) Detail Calculation'!Q5:Q907)</f>
        <v>0</v>
      </c>
      <c r="H9" s="51">
        <f>SUMPRODUCT('(C) Detail Calculation'!$J$5:$J$907,'(C) Detail Calculation'!R5:R907)</f>
        <v>0</v>
      </c>
      <c r="I9" s="51">
        <f>SUMPRODUCT('(C) Detail Calculation'!$J$5:$J$907,'(C) Detail Calculation'!S5:S907)</f>
        <v>0</v>
      </c>
      <c r="J9" s="51">
        <f>SUMPRODUCT('(C) Detail Calculation'!$J$5:$J$907,'(C) Detail Calculation'!T5:T907)</f>
        <v>0</v>
      </c>
      <c r="K9" s="51">
        <f>SUMPRODUCT('(C) Detail Calculation'!$J$5:$J$907,'(C) Detail Calculation'!U5:U907)</f>
        <v>0</v>
      </c>
      <c r="L9" s="51">
        <f>SUMPRODUCT('(C) Detail Calculation'!$J$5:$J$907,'(C) Detail Calculation'!V5:V907)</f>
        <v>0</v>
      </c>
      <c r="M9" s="51">
        <f>SUMPRODUCT('(C) Detail Calculation'!$J$5:$J$907,'(C) Detail Calculation'!W5:W907)</f>
        <v>0</v>
      </c>
      <c r="N9" s="51">
        <f>SUMPRODUCT('(C) Detail Calculation'!$J$5:$J$907,'(C) Detail Calculation'!X5:X907)</f>
        <v>0</v>
      </c>
      <c r="O9" s="51">
        <f>SUMPRODUCT('(C) Detail Calculation'!$J$5:$J$907,'(C) Detail Calculation'!Y5:Y907)</f>
        <v>0</v>
      </c>
      <c r="P9" s="51">
        <f>SUMPRODUCT('(C) Detail Calculation'!$J$5:$J$907,'(C) Detail Calculation'!Z5:Z907)</f>
        <v>0</v>
      </c>
      <c r="Q9" s="51">
        <f>SUMPRODUCT('(C) Detail Calculation'!$J$5:$J$907,'(C) Detail Calculation'!AA5:AA907)</f>
        <v>0</v>
      </c>
      <c r="R9" s="51">
        <f>SUMPRODUCT('(C) Detail Calculation'!$J$5:$J$907,'(C) Detail Calculation'!AB5:AB907)</f>
        <v>0</v>
      </c>
      <c r="S9" s="51">
        <f>SUMPRODUCT('(C) Detail Calculation'!$J$5:$J$907,'(C) Detail Calculation'!AC5:AC907)</f>
        <v>0</v>
      </c>
      <c r="T9" s="51">
        <f>SUMPRODUCT('(C) Detail Calculation'!$J$5:$J$907,'(C) Detail Calculation'!AD5:AD907)</f>
        <v>0</v>
      </c>
      <c r="U9" s="51">
        <f>SUMPRODUCT('(C) Detail Calculation'!$J$5:$J$907,'(C) Detail Calculation'!AE5:AE907)</f>
        <v>0</v>
      </c>
      <c r="V9" s="51">
        <f>SUMPRODUCT('(C) Detail Calculation'!$J$5:$J$907,'(C) Detail Calculation'!AF5:AF907)</f>
        <v>0</v>
      </c>
      <c r="W9" s="51">
        <f>SUMPRODUCT('(C) Detail Calculation'!$J$5:$J$907,'(C) Detail Calculation'!AG5:AG907)</f>
        <v>0</v>
      </c>
      <c r="X9" s="51">
        <f>SUMPRODUCT('(C) Detail Calculation'!$J$5:$J$907,'(C) Detail Calculation'!AH5:AH907)</f>
        <v>0</v>
      </c>
      <c r="Y9" s="51">
        <f>SUMPRODUCT('(C) Detail Calculation'!$J$5:$J$907,'(C) Detail Calculation'!AI5:AI907)</f>
        <v>0</v>
      </c>
      <c r="Z9" s="51">
        <f>SUMPRODUCT('(C) Detail Calculation'!$J$5:$J$907,'(C) Detail Calculation'!AJ5:AJ907)</f>
        <v>0</v>
      </c>
      <c r="AA9" s="51">
        <f>SUMPRODUCT('(C) Detail Calculation'!$J$5:$J$907,'(C) Detail Calculation'!AK5:AK907)</f>
        <v>0</v>
      </c>
      <c r="AB9" s="51">
        <f>SUMPRODUCT('(C) Detail Calculation'!$J$5:$J$907,'(C) Detail Calculation'!AL5:AL907)</f>
        <v>0</v>
      </c>
      <c r="AC9" s="51">
        <f>SUMPRODUCT('(C) Detail Calculation'!$J$5:$J$907,'(C) Detail Calculation'!AM5:AM907)</f>
        <v>0</v>
      </c>
      <c r="AD9" s="51">
        <f>SUMPRODUCT('(C) Detail Calculation'!$J$5:$J$907,'(C) Detail Calculation'!AN5:AN907)</f>
        <v>0</v>
      </c>
      <c r="AE9" s="51">
        <f>SUMPRODUCT('(C) Detail Calculation'!$J$5:$J$907,'(C) Detail Calculation'!AO5:AO907)</f>
        <v>0</v>
      </c>
      <c r="AF9" s="51">
        <f>SUMPRODUCT('(C) Detail Calculation'!$J$5:$J$907,'(C) Detail Calculation'!AP5:AP907)</f>
        <v>0</v>
      </c>
      <c r="AG9" s="51">
        <f>SUMPRODUCT('(C) Detail Calculation'!$J$5:$J$907,'(C) Detail Calculation'!AQ5:AQ907)</f>
        <v>0</v>
      </c>
      <c r="AH9" s="51">
        <f>SUMPRODUCT('(C) Detail Calculation'!$J$5:$J$907,'(C) Detail Calculation'!AR5:AR907)</f>
        <v>0</v>
      </c>
      <c r="AI9" s="51">
        <f>SUMPRODUCT('(C) Detail Calculation'!$J$5:$J$907,'(C) Detail Calculation'!AS5:AS907)</f>
        <v>0</v>
      </c>
      <c r="AJ9" s="51">
        <f>SUMPRODUCT('(C) Detail Calculation'!$J$5:$J$907,'(C) Detail Calculation'!AT5:AT907)</f>
        <v>0</v>
      </c>
      <c r="AK9" s="51">
        <f>SUMPRODUCT('(C) Detail Calculation'!$J$5:$J$907,'(C) Detail Calculation'!AU5:AU907)</f>
        <v>0</v>
      </c>
      <c r="AL9" s="51">
        <f>SUMPRODUCT('(C) Detail Calculation'!$J$5:$J$907,'(C) Detail Calculation'!AV5:AV907)</f>
        <v>0</v>
      </c>
      <c r="AM9" s="51">
        <f>SUMPRODUCT('(C) Detail Calculation'!$J$5:$J$907,'(C) Detail Calculation'!AW5:AW907)</f>
        <v>0</v>
      </c>
      <c r="AN9" s="51">
        <f>SUMPRODUCT('(C) Detail Calculation'!$J$5:$J$907,'(C) Detail Calculation'!AX5:AX907)</f>
        <v>0</v>
      </c>
      <c r="AO9" s="51">
        <f>SUMPRODUCT('(C) Detail Calculation'!$J$5:$J$907,'(C) Detail Calculation'!AY5:AY907)</f>
        <v>0</v>
      </c>
      <c r="AP9" s="51">
        <f>SUMPRODUCT('(C) Detail Calculation'!$J$5:$J$907,'(C) Detail Calculation'!AZ5:AZ907)</f>
        <v>0</v>
      </c>
      <c r="AQ9" s="51">
        <f>SUMPRODUCT('(C) Detail Calculation'!$J$5:$J$907,'(C) Detail Calculation'!BA5:BA907)</f>
        <v>0</v>
      </c>
      <c r="AR9" s="51">
        <f>SUMPRODUCT('(C) Detail Calculation'!$J$5:$J$907,'(C) Detail Calculation'!BB5:BB907)</f>
        <v>0</v>
      </c>
      <c r="AS9" s="51">
        <f>SUMPRODUCT('(C) Detail Calculation'!$J$5:$J$907,'(C) Detail Calculation'!BC5:BC907)</f>
        <v>0</v>
      </c>
      <c r="AT9" s="51">
        <f>SUMPRODUCT('(C) Detail Calculation'!$J$5:$J$907,'(C) Detail Calculation'!BD5:BD907)</f>
        <v>0</v>
      </c>
      <c r="AU9" s="51">
        <f>SUMPRODUCT('(C) Detail Calculation'!$J$5:$J$907,'(C) Detail Calculation'!BE5:BE907)</f>
        <v>0</v>
      </c>
      <c r="AV9" s="51">
        <f>SUMPRODUCT('(C) Detail Calculation'!$J$5:$J$907,'(C) Detail Calculation'!BF5:BF907)</f>
        <v>0</v>
      </c>
      <c r="AW9" s="51">
        <f>SUMPRODUCT('(C) Detail Calculation'!$J$5:$J$907,'(C) Detail Calculation'!BG5:BG907)</f>
        <v>0</v>
      </c>
      <c r="AX9" s="51">
        <f>SUMPRODUCT('(C) Detail Calculation'!$J$5:$J$907,'(C) Detail Calculation'!BH5:BH907)</f>
        <v>0</v>
      </c>
      <c r="AY9" s="51">
        <f>SUMPRODUCT('(C) Detail Calculation'!$J$5:$J$907,'(C) Detail Calculation'!BI5:BI907)</f>
        <v>0</v>
      </c>
      <c r="AZ9" s="51">
        <f>SUMPRODUCT('(C) Detail Calculation'!$J$5:$J$907,'(C) Detail Calculation'!BJ5:BJ907)</f>
        <v>0</v>
      </c>
      <c r="BA9" s="51">
        <f>SUMPRODUCT('(C) Detail Calculation'!$J$5:$J$907,'(C) Detail Calculation'!BK5:BK907)</f>
        <v>0</v>
      </c>
      <c r="BB9" s="51">
        <f>SUMPRODUCT('(C) Detail Calculation'!$J$5:$J$907,'(C) Detail Calculation'!BL5:BL907)</f>
        <v>0</v>
      </c>
      <c r="BC9" s="51">
        <f>SUMPRODUCT('(C) Detail Calculation'!$J$5:$J$907,'(C) Detail Calculation'!BM5:BM907)</f>
        <v>0</v>
      </c>
      <c r="BD9" s="130">
        <f>SUMPRODUCT('(C) Detail Calculation'!$J$5:$J$907,'(C) Detail Calculation'!BN5:BN907)</f>
        <v>0</v>
      </c>
    </row>
    <row r="10" spans="1:56" s="1" customFormat="1">
      <c r="A10" s="71"/>
      <c r="B10" s="51"/>
      <c r="C10" s="69"/>
      <c r="D10" s="69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130"/>
    </row>
    <row r="11" spans="1:56" s="1" customFormat="1">
      <c r="A11" s="68" t="s">
        <v>83</v>
      </c>
      <c r="B11" s="51">
        <f>SUM(E11:BC11)</f>
        <v>0</v>
      </c>
      <c r="C11" s="69" t="s">
        <v>84</v>
      </c>
      <c r="D11" s="70" t="s">
        <v>85</v>
      </c>
      <c r="E11" s="51">
        <f>SUMPRODUCT('(C) Detail Calculation'!$L$5:$L$76,'(C) Detail Calculation'!O5:O76)</f>
        <v>0</v>
      </c>
      <c r="F11" s="51">
        <f>SUMPRODUCT('(C) Detail Calculation'!$L$5:$L$76,'(C) Detail Calculation'!P5:P76)</f>
        <v>0</v>
      </c>
      <c r="G11" s="51">
        <f>SUMPRODUCT('(C) Detail Calculation'!$L$5:$L$76,'(C) Detail Calculation'!Q5:Q76)</f>
        <v>0</v>
      </c>
      <c r="H11" s="51">
        <f>SUMPRODUCT('(C) Detail Calculation'!$L$5:$L$76,'(C) Detail Calculation'!R5:R76)</f>
        <v>0</v>
      </c>
      <c r="I11" s="51">
        <f>SUMPRODUCT('(C) Detail Calculation'!$L$5:$L$76,'(C) Detail Calculation'!S5:S76)</f>
        <v>0</v>
      </c>
      <c r="J11" s="51">
        <f>SUMPRODUCT('(C) Detail Calculation'!$L$5:$L$76,'(C) Detail Calculation'!T5:T76)</f>
        <v>0</v>
      </c>
      <c r="K11" s="51">
        <f>SUMPRODUCT('(C) Detail Calculation'!$L$5:$L$76,'(C) Detail Calculation'!U5:U76)</f>
        <v>0</v>
      </c>
      <c r="L11" s="51">
        <f>SUMPRODUCT('(C) Detail Calculation'!$L$5:$L$76,'(C) Detail Calculation'!V5:V76)</f>
        <v>0</v>
      </c>
      <c r="M11" s="51">
        <f>SUMPRODUCT('(C) Detail Calculation'!$L$5:$L$76,'(C) Detail Calculation'!W5:W76)</f>
        <v>0</v>
      </c>
      <c r="N11" s="51">
        <f>SUMPRODUCT('(C) Detail Calculation'!$L$5:$L$76,'(C) Detail Calculation'!X5:X76)</f>
        <v>0</v>
      </c>
      <c r="O11" s="51">
        <f>SUMPRODUCT('(C) Detail Calculation'!$L$5:$L$76,'(C) Detail Calculation'!Y5:Y76)</f>
        <v>0</v>
      </c>
      <c r="P11" s="51">
        <f>SUMPRODUCT('(C) Detail Calculation'!$L$5:$L$76,'(C) Detail Calculation'!Z5:Z76)</f>
        <v>0</v>
      </c>
      <c r="Q11" s="51">
        <f>SUMPRODUCT('(C) Detail Calculation'!$L$5:$L$76,'(C) Detail Calculation'!AA5:AA76)</f>
        <v>0</v>
      </c>
      <c r="R11" s="51">
        <f>SUMPRODUCT('(C) Detail Calculation'!$L$5:$L$76,'(C) Detail Calculation'!AB5:AB76)</f>
        <v>0</v>
      </c>
      <c r="S11" s="51">
        <f>SUMPRODUCT('(C) Detail Calculation'!$L$5:$L$76,'(C) Detail Calculation'!AC5:AC76)</f>
        <v>0</v>
      </c>
      <c r="T11" s="51">
        <f>SUMPRODUCT('(C) Detail Calculation'!$L$5:$L$76,'(C) Detail Calculation'!AD5:AD76)</f>
        <v>0</v>
      </c>
      <c r="U11" s="51">
        <f>SUMPRODUCT('(C) Detail Calculation'!$L$5:$L$76,'(C) Detail Calculation'!AE5:AE76)</f>
        <v>0</v>
      </c>
      <c r="V11" s="51">
        <f>SUMPRODUCT('(C) Detail Calculation'!$L$5:$L$76,'(C) Detail Calculation'!AF5:AF76)</f>
        <v>0</v>
      </c>
      <c r="W11" s="51">
        <f>SUMPRODUCT('(C) Detail Calculation'!$L$5:$L$76,'(C) Detail Calculation'!AG5:AG76)</f>
        <v>0</v>
      </c>
      <c r="X11" s="51">
        <f>SUMPRODUCT('(C) Detail Calculation'!$L$5:$L$76,'(C) Detail Calculation'!AH5:AH76)</f>
        <v>0</v>
      </c>
      <c r="Y11" s="51">
        <f>SUMPRODUCT('(C) Detail Calculation'!$L$5:$L$76,'(C) Detail Calculation'!AI5:AI76)</f>
        <v>0</v>
      </c>
      <c r="Z11" s="51">
        <f>SUMPRODUCT('(C) Detail Calculation'!$L$5:$L$76,'(C) Detail Calculation'!AJ5:AJ76)</f>
        <v>0</v>
      </c>
      <c r="AA11" s="51">
        <f>SUMPRODUCT('(C) Detail Calculation'!$L$5:$L$76,'(C) Detail Calculation'!AK5:AK76)</f>
        <v>0</v>
      </c>
      <c r="AB11" s="51">
        <f>SUMPRODUCT('(C) Detail Calculation'!$L$5:$L$76,'(C) Detail Calculation'!AL5:AL76)</f>
        <v>0</v>
      </c>
      <c r="AC11" s="51">
        <f>SUMPRODUCT('(C) Detail Calculation'!$L$5:$L$76,'(C) Detail Calculation'!AM5:AM76)</f>
        <v>0</v>
      </c>
      <c r="AD11" s="51">
        <f>SUMPRODUCT('(C) Detail Calculation'!$L$5:$L$76,'(C) Detail Calculation'!AN5:AN76)</f>
        <v>0</v>
      </c>
      <c r="AE11" s="51">
        <f>SUMPRODUCT('(C) Detail Calculation'!$L$5:$L$76,'(C) Detail Calculation'!AO5:AO76)</f>
        <v>0</v>
      </c>
      <c r="AF11" s="51">
        <f>SUMPRODUCT('(C) Detail Calculation'!$L$5:$L$76,'(C) Detail Calculation'!AP5:AP76)</f>
        <v>0</v>
      </c>
      <c r="AG11" s="51">
        <f>SUMPRODUCT('(C) Detail Calculation'!$L$5:$L$76,'(C) Detail Calculation'!AQ5:AQ76)</f>
        <v>0</v>
      </c>
      <c r="AH11" s="51">
        <f>SUMPRODUCT('(C) Detail Calculation'!$L$5:$L$76,'(C) Detail Calculation'!AR5:AR76)</f>
        <v>0</v>
      </c>
      <c r="AI11" s="51">
        <f>SUMPRODUCT('(C) Detail Calculation'!$L$5:$L$76,'(C) Detail Calculation'!AS5:AS76)</f>
        <v>0</v>
      </c>
      <c r="AJ11" s="51">
        <f>SUMPRODUCT('(C) Detail Calculation'!$L$5:$L$76,'(C) Detail Calculation'!AT5:AT76)</f>
        <v>0</v>
      </c>
      <c r="AK11" s="51">
        <f>SUMPRODUCT('(C) Detail Calculation'!$L$5:$L$76,'(C) Detail Calculation'!AU5:AU76)</f>
        <v>0</v>
      </c>
      <c r="AL11" s="51">
        <f>SUMPRODUCT('(C) Detail Calculation'!$L$5:$L$76,'(C) Detail Calculation'!AV5:AV76)</f>
        <v>0</v>
      </c>
      <c r="AM11" s="51">
        <f>SUMPRODUCT('(C) Detail Calculation'!$L$5:$L$76,'(C) Detail Calculation'!AW5:AW76)</f>
        <v>0</v>
      </c>
      <c r="AN11" s="51">
        <f>SUMPRODUCT('(C) Detail Calculation'!$L$5:$L$76,'(C) Detail Calculation'!AX5:AX76)</f>
        <v>0</v>
      </c>
      <c r="AO11" s="51">
        <f>SUMPRODUCT('(C) Detail Calculation'!$L$5:$L$76,'(C) Detail Calculation'!AY5:AY76)</f>
        <v>0</v>
      </c>
      <c r="AP11" s="51">
        <f>SUMPRODUCT('(C) Detail Calculation'!$L$5:$L$76,'(C) Detail Calculation'!AZ5:AZ76)</f>
        <v>0</v>
      </c>
      <c r="AQ11" s="51">
        <f>SUMPRODUCT('(C) Detail Calculation'!$L$5:$L$76,'(C) Detail Calculation'!BA5:BA76)</f>
        <v>0</v>
      </c>
      <c r="AR11" s="51">
        <f>SUMPRODUCT('(C) Detail Calculation'!$L$5:$L$76,'(C) Detail Calculation'!BB5:BB76)</f>
        <v>0</v>
      </c>
      <c r="AS11" s="51">
        <f>SUMPRODUCT('(C) Detail Calculation'!$L$5:$L$76,'(C) Detail Calculation'!BC5:BC76)</f>
        <v>0</v>
      </c>
      <c r="AT11" s="51">
        <f>SUMPRODUCT('(C) Detail Calculation'!$L$5:$L$76,'(C) Detail Calculation'!BD5:BD76)</f>
        <v>0</v>
      </c>
      <c r="AU11" s="51">
        <f>SUMPRODUCT('(C) Detail Calculation'!$L$5:$L$76,'(C) Detail Calculation'!BE5:BE76)</f>
        <v>0</v>
      </c>
      <c r="AV11" s="51">
        <f>SUMPRODUCT('(C) Detail Calculation'!$L$5:$L$76,'(C) Detail Calculation'!BF5:BF76)</f>
        <v>0</v>
      </c>
      <c r="AW11" s="51">
        <f>SUMPRODUCT('(C) Detail Calculation'!$L$5:$L$76,'(C) Detail Calculation'!BG5:BG76)</f>
        <v>0</v>
      </c>
      <c r="AX11" s="51">
        <f>SUMPRODUCT('(C) Detail Calculation'!$L$5:$L$76,'(C) Detail Calculation'!BH5:BH76)</f>
        <v>0</v>
      </c>
      <c r="AY11" s="51">
        <f>SUMPRODUCT('(C) Detail Calculation'!$L$5:$L$76,'(C) Detail Calculation'!BI5:BI76)</f>
        <v>0</v>
      </c>
      <c r="AZ11" s="51">
        <f>SUMPRODUCT('(C) Detail Calculation'!$L$5:$L$76,'(C) Detail Calculation'!BJ5:BJ76)</f>
        <v>0</v>
      </c>
      <c r="BA11" s="51">
        <f>SUMPRODUCT('(C) Detail Calculation'!$L$5:$L$76,'(C) Detail Calculation'!BK5:BK76)</f>
        <v>0</v>
      </c>
      <c r="BB11" s="51">
        <f>SUMPRODUCT('(C) Detail Calculation'!$L$5:$L$76,'(C) Detail Calculation'!BL5:BL76)</f>
        <v>0</v>
      </c>
      <c r="BC11" s="51">
        <f>SUMPRODUCT('(C) Detail Calculation'!$L$5:$L$76,'(C) Detail Calculation'!BM5:BM76)</f>
        <v>0</v>
      </c>
      <c r="BD11" s="130">
        <f>SUMPRODUCT('(C) Detail Calculation'!$L$5:$L$76,'(C) Detail Calculation'!BN5:BN76)</f>
        <v>0</v>
      </c>
    </row>
    <row r="12" spans="1:56" s="1" customFormat="1">
      <c r="A12" s="71"/>
      <c r="B12" s="51"/>
      <c r="C12" s="69"/>
      <c r="D12" s="69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130"/>
    </row>
    <row r="13" spans="1:56" s="1" customFormat="1">
      <c r="A13" s="68" t="s">
        <v>86</v>
      </c>
      <c r="C13" s="69"/>
      <c r="D13" s="69"/>
      <c r="BD13" s="135"/>
    </row>
    <row r="14" spans="1:56" s="1" customFormat="1">
      <c r="A14" s="71" t="s">
        <v>87</v>
      </c>
      <c r="B14" s="51">
        <f>SUM(E14:BC14)</f>
        <v>0</v>
      </c>
      <c r="C14" s="69" t="s">
        <v>7</v>
      </c>
      <c r="D14" s="69"/>
      <c r="E14" s="51" cm="1">
        <f t="array" ref="E14">SUMPRODUCT(IF('(C) Detail Calculation'!$H$5:$H76="Heavy",'(C) Detail Calculation'!$K$5:$K$76*'(C) Detail Calculation'!O5:O76))</f>
        <v>0</v>
      </c>
      <c r="F14" s="51" cm="1">
        <f t="array" ref="F14">SUMPRODUCT(IF('(C) Detail Calculation'!$H$5:$H76="Heavy",'(C) Detail Calculation'!$K$5:$K$76*'(C) Detail Calculation'!P5:P76))</f>
        <v>0</v>
      </c>
      <c r="G14" s="51" cm="1">
        <f t="array" ref="G14">SUMPRODUCT(IF('(C) Detail Calculation'!$H$5:$H76="Heavy",'(C) Detail Calculation'!$K$5:$K$76*'(C) Detail Calculation'!Q5:Q76))</f>
        <v>0</v>
      </c>
      <c r="H14" s="51" cm="1">
        <f t="array" ref="H14">SUMPRODUCT(IF('(C) Detail Calculation'!$H$5:$H76="Heavy",'(C) Detail Calculation'!$K$5:$K$76*'(C) Detail Calculation'!R5:R76))</f>
        <v>0</v>
      </c>
      <c r="I14" s="51" cm="1">
        <f t="array" ref="I14">SUMPRODUCT(IF('(C) Detail Calculation'!$H$5:$H76="Heavy",'(C) Detail Calculation'!$K$5:$K$76*'(C) Detail Calculation'!S5:S76))</f>
        <v>0</v>
      </c>
      <c r="J14" s="51" cm="1">
        <f t="array" ref="J14">SUMPRODUCT(IF('(C) Detail Calculation'!$H$5:$H76="Heavy",'(C) Detail Calculation'!$K$5:$K$76*'(C) Detail Calculation'!T5:T76))</f>
        <v>0</v>
      </c>
      <c r="K14" s="51" cm="1">
        <f t="array" ref="K14">SUMPRODUCT(IF('(C) Detail Calculation'!$H$5:$H76="Heavy",'(C) Detail Calculation'!$K$5:$K$76*'(C) Detail Calculation'!U5:U76))</f>
        <v>0</v>
      </c>
      <c r="L14" s="51" cm="1">
        <f t="array" ref="L14">SUMPRODUCT(IF('(C) Detail Calculation'!$H$5:$H76="Heavy",'(C) Detail Calculation'!$K$5:$K$76*'(C) Detail Calculation'!V5:V76))</f>
        <v>0</v>
      </c>
      <c r="M14" s="51" cm="1">
        <f t="array" ref="M14">SUMPRODUCT(IF('(C) Detail Calculation'!$H$5:$H76="Heavy",'(C) Detail Calculation'!$K$5:$K$76*'(C) Detail Calculation'!W5:W76))</f>
        <v>0</v>
      </c>
      <c r="N14" s="51" cm="1">
        <f t="array" ref="N14">SUMPRODUCT(IF('(C) Detail Calculation'!$H$5:$H76="Heavy",'(C) Detail Calculation'!$K$5:$K$76*'(C) Detail Calculation'!X5:X76))</f>
        <v>0</v>
      </c>
      <c r="O14" s="51" cm="1">
        <f t="array" ref="O14">SUMPRODUCT(IF('(C) Detail Calculation'!$H$5:$H76="Heavy",'(C) Detail Calculation'!$K$5:$K$76*'(C) Detail Calculation'!Y5:Y76))</f>
        <v>0</v>
      </c>
      <c r="P14" s="51" cm="1">
        <f t="array" ref="P14">SUMPRODUCT(IF('(C) Detail Calculation'!$H$5:$H76="Heavy",'(C) Detail Calculation'!$K$5:$K$76*'(C) Detail Calculation'!Z5:Z76))</f>
        <v>0</v>
      </c>
      <c r="Q14" s="51" cm="1">
        <f t="array" ref="Q14">SUMPRODUCT(IF('(C) Detail Calculation'!$H$5:$H76="Heavy",'(C) Detail Calculation'!$K$5:$K$76*'(C) Detail Calculation'!AA5:AA76))</f>
        <v>0</v>
      </c>
      <c r="R14" s="51" cm="1">
        <f t="array" ref="R14">SUMPRODUCT(IF('(C) Detail Calculation'!$H$5:$H76="Heavy",'(C) Detail Calculation'!$K$5:$K$76*'(C) Detail Calculation'!AB5:AB76))</f>
        <v>0</v>
      </c>
      <c r="S14" s="51" cm="1">
        <f t="array" ref="S14">SUMPRODUCT(IF('(C) Detail Calculation'!$H$5:$H76="Heavy",'(C) Detail Calculation'!$K$5:$K$76*'(C) Detail Calculation'!AC5:AC76))</f>
        <v>0</v>
      </c>
      <c r="T14" s="51" cm="1">
        <f t="array" ref="T14">SUMPRODUCT(IF('(C) Detail Calculation'!$H$5:$H76="Heavy",'(C) Detail Calculation'!$K$5:$K$76*'(C) Detail Calculation'!AD5:AD76))</f>
        <v>0</v>
      </c>
      <c r="U14" s="51" cm="1">
        <f t="array" ref="U14">SUMPRODUCT(IF('(C) Detail Calculation'!$H$5:$H76="Heavy",'(C) Detail Calculation'!$K$5:$K$76*'(C) Detail Calculation'!AE5:AE76))</f>
        <v>0</v>
      </c>
      <c r="V14" s="51" cm="1">
        <f t="array" ref="V14">SUMPRODUCT(IF('(C) Detail Calculation'!$H$5:$H76="Heavy",'(C) Detail Calculation'!$K$5:$K$76*'(C) Detail Calculation'!AF5:AF76))</f>
        <v>0</v>
      </c>
      <c r="W14" s="51" cm="1">
        <f t="array" ref="W14">SUMPRODUCT(IF('(C) Detail Calculation'!$H$5:$H76="Heavy",'(C) Detail Calculation'!$K$5:$K$76*'(C) Detail Calculation'!AG5:AG76))</f>
        <v>0</v>
      </c>
      <c r="X14" s="51" cm="1">
        <f t="array" ref="X14">SUMPRODUCT(IF('(C) Detail Calculation'!$H$5:$H76="Heavy",'(C) Detail Calculation'!$K$5:$K$76*'(C) Detail Calculation'!AH5:AH76))</f>
        <v>0</v>
      </c>
      <c r="Y14" s="51" cm="1">
        <f t="array" ref="Y14">SUMPRODUCT(IF('(C) Detail Calculation'!$H$5:$H76="Heavy",'(C) Detail Calculation'!$K$5:$K$76*'(C) Detail Calculation'!AI5:AI76))</f>
        <v>0</v>
      </c>
      <c r="Z14" s="51" cm="1">
        <f t="array" ref="Z14">SUMPRODUCT(IF('(C) Detail Calculation'!$H$5:$H76="Heavy",'(C) Detail Calculation'!$K$5:$K$76*'(C) Detail Calculation'!AJ5:AJ76))</f>
        <v>0</v>
      </c>
      <c r="AA14" s="51" cm="1">
        <f t="array" ref="AA14">SUMPRODUCT(IF('(C) Detail Calculation'!$H$5:$H76="Heavy",'(C) Detail Calculation'!$K$5:$K$76*'(C) Detail Calculation'!AK5:AK76))</f>
        <v>0</v>
      </c>
      <c r="AB14" s="51" cm="1">
        <f t="array" ref="AB14">SUMPRODUCT(IF('(C) Detail Calculation'!$H$5:$H76="Heavy",'(C) Detail Calculation'!$K$5:$K$76*'(C) Detail Calculation'!AL5:AL76))</f>
        <v>0</v>
      </c>
      <c r="AC14" s="51" cm="1">
        <f t="array" ref="AC14">SUMPRODUCT(IF('(C) Detail Calculation'!$H$5:$H76="Heavy",'(C) Detail Calculation'!$K$5:$K$76*'(C) Detail Calculation'!AM5:AM76))</f>
        <v>0</v>
      </c>
      <c r="AD14" s="51" cm="1">
        <f t="array" ref="AD14">SUMPRODUCT(IF('(C) Detail Calculation'!$H$5:$H76="Heavy",'(C) Detail Calculation'!$K$5:$K$76*'(C) Detail Calculation'!AN5:AN76))</f>
        <v>0</v>
      </c>
      <c r="AE14" s="51" cm="1">
        <f t="array" ref="AE14">SUMPRODUCT(IF('(C) Detail Calculation'!$H$5:$H76="Heavy",'(C) Detail Calculation'!$K$5:$K$76*'(C) Detail Calculation'!AO5:AO76))</f>
        <v>0</v>
      </c>
      <c r="AF14" s="51" cm="1">
        <f t="array" ref="AF14">SUMPRODUCT(IF('(C) Detail Calculation'!$H$5:$H76="Heavy",'(C) Detail Calculation'!$K$5:$K$76*'(C) Detail Calculation'!AP5:AP76))</f>
        <v>0</v>
      </c>
      <c r="AG14" s="51" cm="1">
        <f t="array" ref="AG14">SUMPRODUCT(IF('(C) Detail Calculation'!$H$5:$H76="Heavy",'(C) Detail Calculation'!$K$5:$K$76*'(C) Detail Calculation'!AQ5:AQ76))</f>
        <v>0</v>
      </c>
      <c r="AH14" s="51" cm="1">
        <f t="array" ref="AH14">SUMPRODUCT(IF('(C) Detail Calculation'!$H$5:$H76="Heavy",'(C) Detail Calculation'!$K$5:$K$76*'(C) Detail Calculation'!AR5:AR76))</f>
        <v>0</v>
      </c>
      <c r="AI14" s="51" cm="1">
        <f t="array" ref="AI14">SUMPRODUCT(IF('(C) Detail Calculation'!$H$5:$H76="Heavy",'(C) Detail Calculation'!$K$5:$K$76*'(C) Detail Calculation'!AS5:AS76))</f>
        <v>0</v>
      </c>
      <c r="AJ14" s="51" cm="1">
        <f t="array" ref="AJ14">SUMPRODUCT(IF('(C) Detail Calculation'!$H$5:$H76="Heavy",'(C) Detail Calculation'!$K$5:$K$76*'(C) Detail Calculation'!AT5:AT76))</f>
        <v>0</v>
      </c>
      <c r="AK14" s="51" cm="1">
        <f t="array" ref="AK14">SUMPRODUCT(IF('(C) Detail Calculation'!$H$5:$H76="Heavy",'(C) Detail Calculation'!$K$5:$K$76*'(C) Detail Calculation'!AU5:AU76))</f>
        <v>0</v>
      </c>
      <c r="AL14" s="51" cm="1">
        <f t="array" ref="AL14">SUMPRODUCT(IF('(C) Detail Calculation'!$H$5:$H76="Heavy",'(C) Detail Calculation'!$K$5:$K$76*'(C) Detail Calculation'!AV5:AV76))</f>
        <v>0</v>
      </c>
      <c r="AM14" s="51" cm="1">
        <f t="array" ref="AM14">SUMPRODUCT(IF('(C) Detail Calculation'!$H$5:$H76="Heavy",'(C) Detail Calculation'!$K$5:$K$76*'(C) Detail Calculation'!AW5:AW76))</f>
        <v>0</v>
      </c>
      <c r="AN14" s="51" cm="1">
        <f t="array" ref="AN14">SUMPRODUCT(IF('(C) Detail Calculation'!$H$5:$H76="Heavy",'(C) Detail Calculation'!$K$5:$K$76*'(C) Detail Calculation'!AX5:AX76))</f>
        <v>0</v>
      </c>
      <c r="AO14" s="51" cm="1">
        <f t="array" ref="AO14">SUMPRODUCT(IF('(C) Detail Calculation'!$H$5:$H76="Heavy",'(C) Detail Calculation'!$K$5:$K$76*'(C) Detail Calculation'!AY5:AY76))</f>
        <v>0</v>
      </c>
      <c r="AP14" s="51" cm="1">
        <f t="array" ref="AP14">SUMPRODUCT(IF('(C) Detail Calculation'!$H$5:$H76="Heavy",'(C) Detail Calculation'!$K$5:$K$76*'(C) Detail Calculation'!AZ5:AZ76))</f>
        <v>0</v>
      </c>
      <c r="AQ14" s="51" cm="1">
        <f t="array" ref="AQ14">SUMPRODUCT(IF('(C) Detail Calculation'!$H$5:$H76="Heavy",'(C) Detail Calculation'!$K$5:$K$76*'(C) Detail Calculation'!BA5:BA76))</f>
        <v>0</v>
      </c>
      <c r="AR14" s="51" cm="1">
        <f t="array" ref="AR14">SUMPRODUCT(IF('(C) Detail Calculation'!$H$5:$H76="Heavy",'(C) Detail Calculation'!$K$5:$K$76*'(C) Detail Calculation'!BB5:BB76))</f>
        <v>0</v>
      </c>
      <c r="AS14" s="51" cm="1">
        <f t="array" ref="AS14">SUMPRODUCT(IF('(C) Detail Calculation'!$H$5:$H76="Heavy",'(C) Detail Calculation'!$K$5:$K$76*'(C) Detail Calculation'!BC5:BC76))</f>
        <v>0</v>
      </c>
      <c r="AT14" s="51" cm="1">
        <f t="array" ref="AT14">SUMPRODUCT(IF('(C) Detail Calculation'!$H$5:$H76="Heavy",'(C) Detail Calculation'!$K$5:$K$76*'(C) Detail Calculation'!BD5:BD76))</f>
        <v>0</v>
      </c>
      <c r="AU14" s="51" cm="1">
        <f t="array" ref="AU14">SUMPRODUCT(IF('(C) Detail Calculation'!$H$5:$H76="Heavy",'(C) Detail Calculation'!$K$5:$K$76*'(C) Detail Calculation'!BE5:BE76))</f>
        <v>0</v>
      </c>
      <c r="AV14" s="51" cm="1">
        <f t="array" ref="AV14">SUMPRODUCT(IF('(C) Detail Calculation'!$H$5:$H76="Heavy",'(C) Detail Calculation'!$K$5:$K$76*'(C) Detail Calculation'!BF5:BF76))</f>
        <v>0</v>
      </c>
      <c r="AW14" s="51" cm="1">
        <f t="array" ref="AW14">SUMPRODUCT(IF('(C) Detail Calculation'!$H$5:$H76="Heavy",'(C) Detail Calculation'!$K$5:$K$76*'(C) Detail Calculation'!BG5:BG76))</f>
        <v>0</v>
      </c>
      <c r="AX14" s="51" cm="1">
        <f t="array" ref="AX14">SUMPRODUCT(IF('(C) Detail Calculation'!$H$5:$H76="Heavy",'(C) Detail Calculation'!$K$5:$K$76*'(C) Detail Calculation'!BH5:BH76))</f>
        <v>0</v>
      </c>
      <c r="AY14" s="51" cm="1">
        <f t="array" ref="AY14">SUMPRODUCT(IF('(C) Detail Calculation'!$H$5:$H76="Heavy",'(C) Detail Calculation'!$K$5:$K$76*'(C) Detail Calculation'!BI5:BI76))</f>
        <v>0</v>
      </c>
      <c r="AZ14" s="51" cm="1">
        <f t="array" ref="AZ14">SUMPRODUCT(IF('(C) Detail Calculation'!$H$5:$H76="Heavy",'(C) Detail Calculation'!$K$5:$K$76*'(C) Detail Calculation'!BJ5:BJ76))</f>
        <v>0</v>
      </c>
      <c r="BA14" s="51" cm="1">
        <f t="array" ref="BA14">SUMPRODUCT(IF('(C) Detail Calculation'!$H$5:$H76="Heavy",'(C) Detail Calculation'!$K$5:$K$76*'(C) Detail Calculation'!BK5:BK76))</f>
        <v>0</v>
      </c>
      <c r="BB14" s="51" cm="1">
        <f t="array" ref="BB14">SUMPRODUCT(IF('(C) Detail Calculation'!$H$5:$H76="Heavy",'(C) Detail Calculation'!$K$5:$K$76*'(C) Detail Calculation'!BL5:BL76))</f>
        <v>0</v>
      </c>
      <c r="BC14" s="51" cm="1">
        <f t="array" ref="BC14">SUMPRODUCT(IF('(C) Detail Calculation'!$H$5:$H76="Heavy",'(C) Detail Calculation'!$K$5:$K$76*'(C) Detail Calculation'!BM5:BM76))</f>
        <v>0</v>
      </c>
      <c r="BD14" s="130" cm="1">
        <f t="array" ref="BD14">SUMPRODUCT(IF('(C) Detail Calculation'!$H$5:$H76="Heavy",'(C) Detail Calculation'!$K$5:$K$76*'(C) Detail Calculation'!BN5:BN76))</f>
        <v>0</v>
      </c>
    </row>
    <row r="15" spans="1:56" s="1" customFormat="1">
      <c r="A15" s="71" t="s">
        <v>88</v>
      </c>
      <c r="B15" s="51">
        <f>SUM(E15:BC15)</f>
        <v>0</v>
      </c>
      <c r="C15" s="69" t="s">
        <v>89</v>
      </c>
      <c r="D15" s="69"/>
      <c r="E15" s="51" cm="1">
        <f t="array" ref="E15">SUMPRODUCT(IF('(C) Detail Calculation'!$H$5:$H$76="Light",'(C) Detail Calculation'!$K$5:$K$76*'(C) Detail Calculation'!O5:O76))</f>
        <v>0</v>
      </c>
      <c r="F15" s="51" cm="1">
        <f t="array" ref="F15">SUMPRODUCT(IF('(C) Detail Calculation'!$H$5:$H$76="Light",'(C) Detail Calculation'!$K$5:$K$76*'(C) Detail Calculation'!P5:P76))</f>
        <v>0</v>
      </c>
      <c r="G15" s="51" cm="1">
        <f t="array" ref="G15">SUMPRODUCT(IF('(C) Detail Calculation'!$H$5:$H$76="Light",'(C) Detail Calculation'!$K$5:$K$76*'(C) Detail Calculation'!Q5:Q76))</f>
        <v>0</v>
      </c>
      <c r="H15" s="51" cm="1">
        <f t="array" ref="H15">SUMPRODUCT(IF('(C) Detail Calculation'!$H$5:$H$76="Light",'(C) Detail Calculation'!$K$5:$K$76*'(C) Detail Calculation'!R5:R76))</f>
        <v>0</v>
      </c>
      <c r="I15" s="51" cm="1">
        <f t="array" ref="I15">SUMPRODUCT(IF('(C) Detail Calculation'!$H$5:$H$76="Light",'(C) Detail Calculation'!$K$5:$K$76*'(C) Detail Calculation'!S5:S76))</f>
        <v>0</v>
      </c>
      <c r="J15" s="51" cm="1">
        <f t="array" ref="J15">SUMPRODUCT(IF('(C) Detail Calculation'!$H$5:$H$76="Light",'(C) Detail Calculation'!$K$5:$K$76*'(C) Detail Calculation'!T5:T76))</f>
        <v>0</v>
      </c>
      <c r="K15" s="51" cm="1">
        <f t="array" ref="K15">SUMPRODUCT(IF('(C) Detail Calculation'!$H$5:$H$76="Light",'(C) Detail Calculation'!$K$5:$K$76*'(C) Detail Calculation'!U5:U76))</f>
        <v>0</v>
      </c>
      <c r="L15" s="51" cm="1">
        <f t="array" ref="L15">SUMPRODUCT(IF('(C) Detail Calculation'!$H$5:$H$76="Light",'(C) Detail Calculation'!$K$5:$K$76*'(C) Detail Calculation'!V5:V76))</f>
        <v>0</v>
      </c>
      <c r="M15" s="51" cm="1">
        <f t="array" ref="M15">SUMPRODUCT(IF('(C) Detail Calculation'!$H$5:$H$76="Light",'(C) Detail Calculation'!$K$5:$K$76*'(C) Detail Calculation'!W5:W76))</f>
        <v>0</v>
      </c>
      <c r="N15" s="51" cm="1">
        <f t="array" ref="N15">SUMPRODUCT(IF('(C) Detail Calculation'!$H$5:$H$76="Light",'(C) Detail Calculation'!$K$5:$K$76*'(C) Detail Calculation'!X5:X76))</f>
        <v>0</v>
      </c>
      <c r="O15" s="51" cm="1">
        <f t="array" ref="O15">SUMPRODUCT(IF('(C) Detail Calculation'!$H$5:$H$76="Light",'(C) Detail Calculation'!$K$5:$K$76*'(C) Detail Calculation'!Y5:Y76))</f>
        <v>0</v>
      </c>
      <c r="P15" s="51" cm="1">
        <f t="array" ref="P15">SUMPRODUCT(IF('(C) Detail Calculation'!$H$5:$H$76="Light",'(C) Detail Calculation'!$K$5:$K$76*'(C) Detail Calculation'!Z5:Z76))</f>
        <v>0</v>
      </c>
      <c r="Q15" s="51" cm="1">
        <f t="array" ref="Q15">SUMPRODUCT(IF('(C) Detail Calculation'!$H$5:$H$76="Light",'(C) Detail Calculation'!$K$5:$K$76*'(C) Detail Calculation'!AA5:AA76))</f>
        <v>0</v>
      </c>
      <c r="R15" s="51" cm="1">
        <f t="array" ref="R15">SUMPRODUCT(IF('(C) Detail Calculation'!$H$5:$H$76="Light",'(C) Detail Calculation'!$K$5:$K$76*'(C) Detail Calculation'!AB5:AB76))</f>
        <v>0</v>
      </c>
      <c r="S15" s="51" cm="1">
        <f t="array" ref="S15">SUMPRODUCT(IF('(C) Detail Calculation'!$H$5:$H$76="Light",'(C) Detail Calculation'!$K$5:$K$76*'(C) Detail Calculation'!AC5:AC76))</f>
        <v>0</v>
      </c>
      <c r="T15" s="51" cm="1">
        <f t="array" ref="T15">SUMPRODUCT(IF('(C) Detail Calculation'!$H$5:$H$76="Light",'(C) Detail Calculation'!$K$5:$K$76*'(C) Detail Calculation'!AD5:AD76))</f>
        <v>0</v>
      </c>
      <c r="U15" s="51" cm="1">
        <f t="array" ref="U15">SUMPRODUCT(IF('(C) Detail Calculation'!$H$5:$H$76="Light",'(C) Detail Calculation'!$K$5:$K$76*'(C) Detail Calculation'!AE5:AE76))</f>
        <v>0</v>
      </c>
      <c r="V15" s="51" cm="1">
        <f t="array" ref="V15">SUMPRODUCT(IF('(C) Detail Calculation'!$H$5:$H$76="Light",'(C) Detail Calculation'!$K$5:$K$76*'(C) Detail Calculation'!AF5:AF76))</f>
        <v>0</v>
      </c>
      <c r="W15" s="51" cm="1">
        <f t="array" ref="W15">SUMPRODUCT(IF('(C) Detail Calculation'!$H$5:$H$76="Light",'(C) Detail Calculation'!$K$5:$K$76*'(C) Detail Calculation'!AG5:AG76))</f>
        <v>0</v>
      </c>
      <c r="X15" s="51" cm="1">
        <f t="array" ref="X15">SUMPRODUCT(IF('(C) Detail Calculation'!$H$5:$H$76="Light",'(C) Detail Calculation'!$K$5:$K$76*'(C) Detail Calculation'!AH5:AH76))</f>
        <v>0</v>
      </c>
      <c r="Y15" s="51" cm="1">
        <f t="array" ref="Y15">SUMPRODUCT(IF('(C) Detail Calculation'!$H$5:$H$76="Light",'(C) Detail Calculation'!$K$5:$K$76*'(C) Detail Calculation'!AI5:AI76))</f>
        <v>0</v>
      </c>
      <c r="Z15" s="51" cm="1">
        <f t="array" ref="Z15">SUMPRODUCT(IF('(C) Detail Calculation'!$H$5:$H$76="Light",'(C) Detail Calculation'!$K$5:$K$76*'(C) Detail Calculation'!AJ5:AJ76))</f>
        <v>0</v>
      </c>
      <c r="AA15" s="51" cm="1">
        <f t="array" ref="AA15">SUMPRODUCT(IF('(C) Detail Calculation'!$H$5:$H$76="Light",'(C) Detail Calculation'!$K$5:$K$76*'(C) Detail Calculation'!AK5:AK76))</f>
        <v>0</v>
      </c>
      <c r="AB15" s="51" cm="1">
        <f t="array" ref="AB15">SUMPRODUCT(IF('(C) Detail Calculation'!$H$5:$H$76="Light",'(C) Detail Calculation'!$K$5:$K$76*'(C) Detail Calculation'!AL5:AL76))</f>
        <v>0</v>
      </c>
      <c r="AC15" s="51" cm="1">
        <f t="array" ref="AC15">SUMPRODUCT(IF('(C) Detail Calculation'!$H$5:$H$76="Light",'(C) Detail Calculation'!$K$5:$K$76*'(C) Detail Calculation'!AM5:AM76))</f>
        <v>0</v>
      </c>
      <c r="AD15" s="51" cm="1">
        <f t="array" ref="AD15">SUMPRODUCT(IF('(C) Detail Calculation'!$H$5:$H$76="Light",'(C) Detail Calculation'!$K$5:$K$76*'(C) Detail Calculation'!AN5:AN76))</f>
        <v>0</v>
      </c>
      <c r="AE15" s="51" cm="1">
        <f t="array" ref="AE15">SUMPRODUCT(IF('(C) Detail Calculation'!$H$5:$H$76="Light",'(C) Detail Calculation'!$K$5:$K$76*'(C) Detail Calculation'!AO5:AO76))</f>
        <v>0</v>
      </c>
      <c r="AF15" s="51" cm="1">
        <f t="array" ref="AF15">SUMPRODUCT(IF('(C) Detail Calculation'!$H$5:$H$76="Light",'(C) Detail Calculation'!$K$5:$K$76*'(C) Detail Calculation'!AP5:AP76))</f>
        <v>0</v>
      </c>
      <c r="AG15" s="51" cm="1">
        <f t="array" ref="AG15">SUMPRODUCT(IF('(C) Detail Calculation'!$H$5:$H$76="Light",'(C) Detail Calculation'!$K$5:$K$76*'(C) Detail Calculation'!AQ5:AQ76))</f>
        <v>0</v>
      </c>
      <c r="AH15" s="51" cm="1">
        <f t="array" ref="AH15">SUMPRODUCT(IF('(C) Detail Calculation'!$H$5:$H$76="Light",'(C) Detail Calculation'!$K$5:$K$76*'(C) Detail Calculation'!AR5:AR76))</f>
        <v>0</v>
      </c>
      <c r="AI15" s="51" cm="1">
        <f t="array" ref="AI15">SUMPRODUCT(IF('(C) Detail Calculation'!$H$5:$H$76="Light",'(C) Detail Calculation'!$K$5:$K$76*'(C) Detail Calculation'!AS5:AS76))</f>
        <v>0</v>
      </c>
      <c r="AJ15" s="51" cm="1">
        <f t="array" ref="AJ15">SUMPRODUCT(IF('(C) Detail Calculation'!$H$5:$H$76="Light",'(C) Detail Calculation'!$K$5:$K$76*'(C) Detail Calculation'!AT5:AT76))</f>
        <v>0</v>
      </c>
      <c r="AK15" s="51" cm="1">
        <f t="array" ref="AK15">SUMPRODUCT(IF('(C) Detail Calculation'!$H$5:$H$76="Light",'(C) Detail Calculation'!$K$5:$K$76*'(C) Detail Calculation'!AU5:AU76))</f>
        <v>0</v>
      </c>
      <c r="AL15" s="51" cm="1">
        <f t="array" ref="AL15">SUMPRODUCT(IF('(C) Detail Calculation'!$H$5:$H$76="Light",'(C) Detail Calculation'!$K$5:$K$76*'(C) Detail Calculation'!AV5:AV76))</f>
        <v>0</v>
      </c>
      <c r="AM15" s="51" cm="1">
        <f t="array" ref="AM15">SUMPRODUCT(IF('(C) Detail Calculation'!$H$5:$H$76="Light",'(C) Detail Calculation'!$K$5:$K$76*'(C) Detail Calculation'!AW5:AW76))</f>
        <v>0</v>
      </c>
      <c r="AN15" s="51" cm="1">
        <f t="array" ref="AN15">SUMPRODUCT(IF('(C) Detail Calculation'!$H$5:$H$76="Light",'(C) Detail Calculation'!$K$5:$K$76*'(C) Detail Calculation'!AX5:AX76))</f>
        <v>0</v>
      </c>
      <c r="AO15" s="51" cm="1">
        <f t="array" ref="AO15">SUMPRODUCT(IF('(C) Detail Calculation'!$H$5:$H$76="Light",'(C) Detail Calculation'!$K$5:$K$76*'(C) Detail Calculation'!AY5:AY76))</f>
        <v>0</v>
      </c>
      <c r="AP15" s="51" cm="1">
        <f t="array" ref="AP15">SUMPRODUCT(IF('(C) Detail Calculation'!$H$5:$H$76="Light",'(C) Detail Calculation'!$K$5:$K$76*'(C) Detail Calculation'!AZ5:AZ76))</f>
        <v>0</v>
      </c>
      <c r="AQ15" s="51" cm="1">
        <f t="array" ref="AQ15">SUMPRODUCT(IF('(C) Detail Calculation'!$H$5:$H$76="Light",'(C) Detail Calculation'!$K$5:$K$76*'(C) Detail Calculation'!BA5:BA76))</f>
        <v>0</v>
      </c>
      <c r="AR15" s="51" cm="1">
        <f t="array" ref="AR15">SUMPRODUCT(IF('(C) Detail Calculation'!$H$5:$H$76="Light",'(C) Detail Calculation'!$K$5:$K$76*'(C) Detail Calculation'!BB5:BB76))</f>
        <v>0</v>
      </c>
      <c r="AS15" s="51" cm="1">
        <f t="array" ref="AS15">SUMPRODUCT(IF('(C) Detail Calculation'!$H$5:$H$76="Light",'(C) Detail Calculation'!$K$5:$K$76*'(C) Detail Calculation'!BC5:BC76))</f>
        <v>0</v>
      </c>
      <c r="AT15" s="51" cm="1">
        <f t="array" ref="AT15">SUMPRODUCT(IF('(C) Detail Calculation'!$H$5:$H$76="Light",'(C) Detail Calculation'!$K$5:$K$76*'(C) Detail Calculation'!BD5:BD76))</f>
        <v>0</v>
      </c>
      <c r="AU15" s="51" cm="1">
        <f t="array" ref="AU15">SUMPRODUCT(IF('(C) Detail Calculation'!$H$5:$H$76="Light",'(C) Detail Calculation'!$K$5:$K$76*'(C) Detail Calculation'!BE5:BE76))</f>
        <v>0</v>
      </c>
      <c r="AV15" s="51" cm="1">
        <f t="array" ref="AV15">SUMPRODUCT(IF('(C) Detail Calculation'!$H$5:$H$76="Light",'(C) Detail Calculation'!$K$5:$K$76*'(C) Detail Calculation'!BF5:BF76))</f>
        <v>0</v>
      </c>
      <c r="AW15" s="51" cm="1">
        <f t="array" ref="AW15">SUMPRODUCT(IF('(C) Detail Calculation'!$H$5:$H$76="Light",'(C) Detail Calculation'!$K$5:$K$76*'(C) Detail Calculation'!BG5:BG76))</f>
        <v>0</v>
      </c>
      <c r="AX15" s="51" cm="1">
        <f t="array" ref="AX15">SUMPRODUCT(IF('(C) Detail Calculation'!$H$5:$H$76="Light",'(C) Detail Calculation'!$K$5:$K$76*'(C) Detail Calculation'!BH5:BH76))</f>
        <v>0</v>
      </c>
      <c r="AY15" s="51" cm="1">
        <f t="array" ref="AY15">SUMPRODUCT(IF('(C) Detail Calculation'!$H$5:$H$76="Light",'(C) Detail Calculation'!$K$5:$K$76*'(C) Detail Calculation'!BI5:BI76))</f>
        <v>0</v>
      </c>
      <c r="AZ15" s="51" cm="1">
        <f t="array" ref="AZ15">SUMPRODUCT(IF('(C) Detail Calculation'!$H$5:$H$76="Light",'(C) Detail Calculation'!$K$5:$K$76*'(C) Detail Calculation'!BJ5:BJ76))</f>
        <v>0</v>
      </c>
      <c r="BA15" s="51" cm="1">
        <f t="array" ref="BA15">SUMPRODUCT(IF('(C) Detail Calculation'!$H$5:$H$76="Light",'(C) Detail Calculation'!$K$5:$K$76*'(C) Detail Calculation'!BK5:BK76))</f>
        <v>0</v>
      </c>
      <c r="BB15" s="51" cm="1">
        <f t="array" ref="BB15">SUMPRODUCT(IF('(C) Detail Calculation'!$H$5:$H$76="Light",'(C) Detail Calculation'!$K$5:$K$76*'(C) Detail Calculation'!BL5:BL76))</f>
        <v>0</v>
      </c>
      <c r="BC15" s="51" cm="1">
        <f t="array" ref="BC15">SUMPRODUCT(IF('(C) Detail Calculation'!$H$5:$H$76="Light",'(C) Detail Calculation'!$K$5:$K$76*'(C) Detail Calculation'!BM5:BM76))</f>
        <v>0</v>
      </c>
      <c r="BD15" s="130" cm="1">
        <f t="array" ref="BD15">SUMPRODUCT(IF('(C) Detail Calculation'!$H$5:$H$76="Light",'(C) Detail Calculation'!$K$5:$K$76*'(C) Detail Calculation'!BN5:BN76))</f>
        <v>0</v>
      </c>
    </row>
    <row r="16" spans="1:56" s="1" customFormat="1">
      <c r="A16" s="71"/>
      <c r="B16" s="51"/>
      <c r="C16" s="69"/>
      <c r="D16" s="69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130"/>
    </row>
    <row r="17" spans="1:66" s="1" customFormat="1">
      <c r="A17" s="68" t="s">
        <v>90</v>
      </c>
      <c r="B17" s="51">
        <f>SUM(E17:BC17)</f>
        <v>0</v>
      </c>
      <c r="C17" s="69" t="s">
        <v>91</v>
      </c>
      <c r="D17" s="69"/>
      <c r="E17" s="51">
        <f>SUMPRODUCT('(C) Detail Calculation'!$I$5:$I$76,'(C) Detail Calculation'!O5:O76)</f>
        <v>0</v>
      </c>
      <c r="F17" s="51">
        <f>SUMPRODUCT('(C) Detail Calculation'!$I$5:$I$76,'(C) Detail Calculation'!P5:P76)</f>
        <v>0</v>
      </c>
      <c r="G17" s="51">
        <f>SUMPRODUCT('(C) Detail Calculation'!$I$5:$I$76,'(C) Detail Calculation'!Q5:Q76)</f>
        <v>0</v>
      </c>
      <c r="H17" s="51">
        <f>SUMPRODUCT('(C) Detail Calculation'!$I$5:$I$76,'(C) Detail Calculation'!R5:R76)</f>
        <v>0</v>
      </c>
      <c r="I17" s="51">
        <f>SUMPRODUCT('(C) Detail Calculation'!$I$5:$I$76,'(C) Detail Calculation'!S5:S76)</f>
        <v>0</v>
      </c>
      <c r="J17" s="51">
        <f>SUMPRODUCT('(C) Detail Calculation'!$I$5:$I$76,'(C) Detail Calculation'!T5:T76)</f>
        <v>0</v>
      </c>
      <c r="K17" s="51">
        <f>SUMPRODUCT('(C) Detail Calculation'!$I$5:$I$76,'(C) Detail Calculation'!U5:U76)</f>
        <v>0</v>
      </c>
      <c r="L17" s="51">
        <f>SUMPRODUCT('(C) Detail Calculation'!$I$5:$I$76,'(C) Detail Calculation'!V5:V76)</f>
        <v>0</v>
      </c>
      <c r="M17" s="51">
        <f>SUMPRODUCT('(C) Detail Calculation'!$I$5:$I$76,'(C) Detail Calculation'!W5:W76)</f>
        <v>0</v>
      </c>
      <c r="N17" s="51">
        <f>SUMPRODUCT('(C) Detail Calculation'!$I$5:$I$76,'(C) Detail Calculation'!X5:X76)</f>
        <v>0</v>
      </c>
      <c r="O17" s="51">
        <f>SUMPRODUCT('(C) Detail Calculation'!$I$5:$I$76,'(C) Detail Calculation'!Y5:Y76)</f>
        <v>0</v>
      </c>
      <c r="P17" s="51">
        <f>SUMPRODUCT('(C) Detail Calculation'!$I$5:$I$76,'(C) Detail Calculation'!Z5:Z76)</f>
        <v>0</v>
      </c>
      <c r="Q17" s="51">
        <f>SUMPRODUCT('(C) Detail Calculation'!$I$5:$I$76,'(C) Detail Calculation'!AA5:AA76)</f>
        <v>0</v>
      </c>
      <c r="R17" s="51">
        <f>SUMPRODUCT('(C) Detail Calculation'!$I$5:$I$76,'(C) Detail Calculation'!AB5:AB76)</f>
        <v>0</v>
      </c>
      <c r="S17" s="51">
        <f>SUMPRODUCT('(C) Detail Calculation'!$I$5:$I$76,'(C) Detail Calculation'!AC5:AC76)</f>
        <v>0</v>
      </c>
      <c r="T17" s="51">
        <f>SUMPRODUCT('(C) Detail Calculation'!$I$5:$I$76,'(C) Detail Calculation'!AD5:AD76)</f>
        <v>0</v>
      </c>
      <c r="U17" s="51">
        <f>SUMPRODUCT('(C) Detail Calculation'!$I$5:$I$76,'(C) Detail Calculation'!AE5:AE76)</f>
        <v>0</v>
      </c>
      <c r="V17" s="51">
        <f>SUMPRODUCT('(C) Detail Calculation'!$I$5:$I$76,'(C) Detail Calculation'!AF5:AF76)</f>
        <v>0</v>
      </c>
      <c r="W17" s="51">
        <f>SUMPRODUCT('(C) Detail Calculation'!$I$5:$I$76,'(C) Detail Calculation'!AG5:AG76)</f>
        <v>0</v>
      </c>
      <c r="X17" s="51">
        <f>SUMPRODUCT('(C) Detail Calculation'!$I$5:$I$76,'(C) Detail Calculation'!AH5:AH76)</f>
        <v>0</v>
      </c>
      <c r="Y17" s="51">
        <f>SUMPRODUCT('(C) Detail Calculation'!$I$5:$I$76,'(C) Detail Calculation'!AI5:AI76)</f>
        <v>0</v>
      </c>
      <c r="Z17" s="51">
        <f>SUMPRODUCT('(C) Detail Calculation'!$I$5:$I$76,'(C) Detail Calculation'!AJ5:AJ76)</f>
        <v>0</v>
      </c>
      <c r="AA17" s="51">
        <f>SUMPRODUCT('(C) Detail Calculation'!$I$5:$I$76,'(C) Detail Calculation'!AK5:AK76)</f>
        <v>0</v>
      </c>
      <c r="AB17" s="51">
        <f>SUMPRODUCT('(C) Detail Calculation'!$I$5:$I$76,'(C) Detail Calculation'!AL5:AL76)</f>
        <v>0</v>
      </c>
      <c r="AC17" s="51">
        <f>SUMPRODUCT('(C) Detail Calculation'!$I$5:$I$76,'(C) Detail Calculation'!AM5:AM76)</f>
        <v>0</v>
      </c>
      <c r="AD17" s="51">
        <f>SUMPRODUCT('(C) Detail Calculation'!$I$5:$I$76,'(C) Detail Calculation'!AN5:AN76)</f>
        <v>0</v>
      </c>
      <c r="AE17" s="51">
        <f>SUMPRODUCT('(C) Detail Calculation'!$I$5:$I$76,'(C) Detail Calculation'!AO5:AO76)</f>
        <v>0</v>
      </c>
      <c r="AF17" s="51">
        <f>SUMPRODUCT('(C) Detail Calculation'!$I$5:$I$76,'(C) Detail Calculation'!AP5:AP76)</f>
        <v>0</v>
      </c>
      <c r="AG17" s="51">
        <f>SUMPRODUCT('(C) Detail Calculation'!$I$5:$I$76,'(C) Detail Calculation'!AQ5:AQ76)</f>
        <v>0</v>
      </c>
      <c r="AH17" s="51">
        <f>SUMPRODUCT('(C) Detail Calculation'!$I$5:$I$76,'(C) Detail Calculation'!AR5:AR76)</f>
        <v>0</v>
      </c>
      <c r="AI17" s="51">
        <f>SUMPRODUCT('(C) Detail Calculation'!$I$5:$I$76,'(C) Detail Calculation'!AS5:AS76)</f>
        <v>0</v>
      </c>
      <c r="AJ17" s="51">
        <f>SUMPRODUCT('(C) Detail Calculation'!$I$5:$I$76,'(C) Detail Calculation'!AT5:AT76)</f>
        <v>0</v>
      </c>
      <c r="AK17" s="51">
        <f>SUMPRODUCT('(C) Detail Calculation'!$I$5:$I$76,'(C) Detail Calculation'!AU5:AU76)</f>
        <v>0</v>
      </c>
      <c r="AL17" s="51">
        <f>SUMPRODUCT('(C) Detail Calculation'!$I$5:$I$76,'(C) Detail Calculation'!AV5:AV76)</f>
        <v>0</v>
      </c>
      <c r="AM17" s="51">
        <f>SUMPRODUCT('(C) Detail Calculation'!$I$5:$I$76,'(C) Detail Calculation'!AW5:AW76)</f>
        <v>0</v>
      </c>
      <c r="AN17" s="51">
        <f>SUMPRODUCT('(C) Detail Calculation'!$I$5:$I$76,'(C) Detail Calculation'!AX5:AX76)</f>
        <v>0</v>
      </c>
      <c r="AO17" s="51">
        <f>SUMPRODUCT('(C) Detail Calculation'!$I$5:$I$76,'(C) Detail Calculation'!AY5:AY76)</f>
        <v>0</v>
      </c>
      <c r="AP17" s="51">
        <f>SUMPRODUCT('(C) Detail Calculation'!$I$5:$I$76,'(C) Detail Calculation'!AZ5:AZ76)</f>
        <v>0</v>
      </c>
      <c r="AQ17" s="51">
        <f>SUMPRODUCT('(C) Detail Calculation'!$I$5:$I$76,'(C) Detail Calculation'!BA5:BA76)</f>
        <v>0</v>
      </c>
      <c r="AR17" s="51">
        <f>SUMPRODUCT('(C) Detail Calculation'!$I$5:$I$76,'(C) Detail Calculation'!BB5:BB76)</f>
        <v>0</v>
      </c>
      <c r="AS17" s="51">
        <f>SUMPRODUCT('(C) Detail Calculation'!$I$5:$I$76,'(C) Detail Calculation'!BC5:BC76)</f>
        <v>0</v>
      </c>
      <c r="AT17" s="51">
        <f>SUMPRODUCT('(C) Detail Calculation'!$I$5:$I$76,'(C) Detail Calculation'!BD5:BD76)</f>
        <v>0</v>
      </c>
      <c r="AU17" s="51">
        <f>SUMPRODUCT('(C) Detail Calculation'!$I$5:$I$76,'(C) Detail Calculation'!BE5:BE76)</f>
        <v>0</v>
      </c>
      <c r="AV17" s="51">
        <f>SUMPRODUCT('(C) Detail Calculation'!$I$5:$I$76,'(C) Detail Calculation'!BF5:BF76)</f>
        <v>0</v>
      </c>
      <c r="AW17" s="51">
        <f>SUMPRODUCT('(C) Detail Calculation'!$I$5:$I$76,'(C) Detail Calculation'!BG5:BG76)</f>
        <v>0</v>
      </c>
      <c r="AX17" s="51">
        <f>SUMPRODUCT('(C) Detail Calculation'!$I$5:$I$76,'(C) Detail Calculation'!BH5:BH76)</f>
        <v>0</v>
      </c>
      <c r="AY17" s="51">
        <f>SUMPRODUCT('(C) Detail Calculation'!$I$5:$I$76,'(C) Detail Calculation'!BI5:BI76)</f>
        <v>0</v>
      </c>
      <c r="AZ17" s="51">
        <f>SUMPRODUCT('(C) Detail Calculation'!$I$5:$I$76,'(C) Detail Calculation'!BJ5:BJ76)</f>
        <v>0</v>
      </c>
      <c r="BA17" s="51">
        <f>SUMPRODUCT('(C) Detail Calculation'!$I$5:$I$76,'(C) Detail Calculation'!BK5:BK76)</f>
        <v>0</v>
      </c>
      <c r="BB17" s="51">
        <f>SUMPRODUCT('(C) Detail Calculation'!$I$5:$I$76,'(C) Detail Calculation'!BL5:BL76)</f>
        <v>0</v>
      </c>
      <c r="BC17" s="51">
        <f>SUMPRODUCT('(C) Detail Calculation'!$I$5:$I$76,'(C) Detail Calculation'!BM5:BM76)</f>
        <v>0</v>
      </c>
      <c r="BD17" s="130">
        <f>SUMPRODUCT('(C) Detail Calculation'!$I$5:$I$76,'(C) Detail Calculation'!BN5:BN76)</f>
        <v>0</v>
      </c>
    </row>
    <row r="18" spans="1:66" s="1" customFormat="1" ht="15" customHeight="1" thickBot="1">
      <c r="A18" s="71"/>
      <c r="B18" s="51"/>
      <c r="C18" s="69"/>
      <c r="D18" s="69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136"/>
    </row>
    <row r="19" spans="1:66" s="106" customFormat="1" ht="15" customHeight="1" thickBot="1">
      <c r="A19" s="75" t="s">
        <v>92</v>
      </c>
      <c r="B19" s="104">
        <f>SUM(E19:BC19)</f>
        <v>0</v>
      </c>
      <c r="C19" s="105" t="s">
        <v>93</v>
      </c>
      <c r="D19" s="105"/>
      <c r="E19" s="105">
        <f t="shared" ref="E19:AJ19" si="0">SUM(E9:E18)</f>
        <v>0</v>
      </c>
      <c r="F19" s="105">
        <f t="shared" si="0"/>
        <v>0</v>
      </c>
      <c r="G19" s="105">
        <f t="shared" si="0"/>
        <v>0</v>
      </c>
      <c r="H19" s="105">
        <f t="shared" si="0"/>
        <v>0</v>
      </c>
      <c r="I19" s="105">
        <f t="shared" si="0"/>
        <v>0</v>
      </c>
      <c r="J19" s="105">
        <f t="shared" si="0"/>
        <v>0</v>
      </c>
      <c r="K19" s="105">
        <f t="shared" si="0"/>
        <v>0</v>
      </c>
      <c r="L19" s="105">
        <f t="shared" si="0"/>
        <v>0</v>
      </c>
      <c r="M19" s="105">
        <f t="shared" si="0"/>
        <v>0</v>
      </c>
      <c r="N19" s="105">
        <f t="shared" si="0"/>
        <v>0</v>
      </c>
      <c r="O19" s="105">
        <f t="shared" si="0"/>
        <v>0</v>
      </c>
      <c r="P19" s="105">
        <f t="shared" si="0"/>
        <v>0</v>
      </c>
      <c r="Q19" s="105">
        <f t="shared" si="0"/>
        <v>0</v>
      </c>
      <c r="R19" s="105">
        <f t="shared" si="0"/>
        <v>0</v>
      </c>
      <c r="S19" s="105">
        <f t="shared" si="0"/>
        <v>0</v>
      </c>
      <c r="T19" s="105">
        <f t="shared" si="0"/>
        <v>0</v>
      </c>
      <c r="U19" s="105">
        <f t="shared" si="0"/>
        <v>0</v>
      </c>
      <c r="V19" s="105">
        <f t="shared" si="0"/>
        <v>0</v>
      </c>
      <c r="W19" s="105">
        <f t="shared" si="0"/>
        <v>0</v>
      </c>
      <c r="X19" s="105">
        <f t="shared" si="0"/>
        <v>0</v>
      </c>
      <c r="Y19" s="105">
        <f t="shared" si="0"/>
        <v>0</v>
      </c>
      <c r="Z19" s="105">
        <f t="shared" si="0"/>
        <v>0</v>
      </c>
      <c r="AA19" s="105">
        <f t="shared" si="0"/>
        <v>0</v>
      </c>
      <c r="AB19" s="105">
        <f t="shared" si="0"/>
        <v>0</v>
      </c>
      <c r="AC19" s="105">
        <f t="shared" si="0"/>
        <v>0</v>
      </c>
      <c r="AD19" s="105">
        <f t="shared" si="0"/>
        <v>0</v>
      </c>
      <c r="AE19" s="105">
        <f t="shared" si="0"/>
        <v>0</v>
      </c>
      <c r="AF19" s="105">
        <f t="shared" si="0"/>
        <v>0</v>
      </c>
      <c r="AG19" s="105">
        <f t="shared" si="0"/>
        <v>0</v>
      </c>
      <c r="AH19" s="105">
        <f t="shared" si="0"/>
        <v>0</v>
      </c>
      <c r="AI19" s="105">
        <f t="shared" si="0"/>
        <v>0</v>
      </c>
      <c r="AJ19" s="105">
        <f t="shared" si="0"/>
        <v>0</v>
      </c>
      <c r="AK19" s="105">
        <f t="shared" ref="AK19:BD19" si="1">SUM(AK9:AK18)</f>
        <v>0</v>
      </c>
      <c r="AL19" s="105">
        <f t="shared" si="1"/>
        <v>0</v>
      </c>
      <c r="AM19" s="105">
        <f t="shared" si="1"/>
        <v>0</v>
      </c>
      <c r="AN19" s="105">
        <f t="shared" si="1"/>
        <v>0</v>
      </c>
      <c r="AO19" s="105">
        <f t="shared" si="1"/>
        <v>0</v>
      </c>
      <c r="AP19" s="105">
        <f t="shared" si="1"/>
        <v>0</v>
      </c>
      <c r="AQ19" s="105">
        <f t="shared" si="1"/>
        <v>0</v>
      </c>
      <c r="AR19" s="105">
        <f t="shared" si="1"/>
        <v>0</v>
      </c>
      <c r="AS19" s="105">
        <f t="shared" si="1"/>
        <v>0</v>
      </c>
      <c r="AT19" s="105">
        <f t="shared" si="1"/>
        <v>0</v>
      </c>
      <c r="AU19" s="105">
        <f t="shared" si="1"/>
        <v>0</v>
      </c>
      <c r="AV19" s="105">
        <f t="shared" si="1"/>
        <v>0</v>
      </c>
      <c r="AW19" s="105">
        <f t="shared" si="1"/>
        <v>0</v>
      </c>
      <c r="AX19" s="105">
        <f t="shared" si="1"/>
        <v>0</v>
      </c>
      <c r="AY19" s="105">
        <f t="shared" si="1"/>
        <v>0</v>
      </c>
      <c r="AZ19" s="105">
        <f t="shared" si="1"/>
        <v>0</v>
      </c>
      <c r="BA19" s="105">
        <f t="shared" si="1"/>
        <v>0</v>
      </c>
      <c r="BB19" s="105">
        <f t="shared" si="1"/>
        <v>0</v>
      </c>
      <c r="BC19" s="105">
        <f t="shared" si="1"/>
        <v>0</v>
      </c>
      <c r="BD19" s="137">
        <f t="shared" si="1"/>
        <v>0</v>
      </c>
    </row>
    <row r="20" spans="1:66" s="1" customFormat="1" ht="15" customHeight="1" thickBot="1">
      <c r="A20" s="72"/>
      <c r="B20" s="73"/>
      <c r="C20" s="74"/>
      <c r="D20" s="74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</row>
    <row r="21" spans="1:66" s="1" customFormat="1" ht="15" customHeight="1" thickBot="1">
      <c r="A21" s="75" t="s">
        <v>94</v>
      </c>
      <c r="B21" s="76">
        <f>SUM(E21:BC21)</f>
        <v>0</v>
      </c>
      <c r="C21" s="77"/>
      <c r="D21" s="77"/>
      <c r="E21" s="76">
        <f>'(C) Detail Calculation'!O77</f>
        <v>0</v>
      </c>
      <c r="F21" s="76">
        <f>'(C) Detail Calculation'!P77</f>
        <v>0</v>
      </c>
      <c r="G21" s="76">
        <f>'(C) Detail Calculation'!Q77</f>
        <v>0</v>
      </c>
      <c r="H21" s="76">
        <f>'(C) Detail Calculation'!R77</f>
        <v>0</v>
      </c>
      <c r="I21" s="76">
        <f>'(C) Detail Calculation'!S77</f>
        <v>0</v>
      </c>
      <c r="J21" s="76">
        <f>'(C) Detail Calculation'!T77</f>
        <v>0</v>
      </c>
      <c r="K21" s="76">
        <f>'(C) Detail Calculation'!U77</f>
        <v>0</v>
      </c>
      <c r="L21" s="76">
        <f>'(C) Detail Calculation'!V77</f>
        <v>0</v>
      </c>
      <c r="M21" s="76">
        <f>'(C) Detail Calculation'!W77</f>
        <v>0</v>
      </c>
      <c r="N21" s="76">
        <f>'(C) Detail Calculation'!X77</f>
        <v>0</v>
      </c>
      <c r="O21" s="76">
        <f>'(C) Detail Calculation'!Y77</f>
        <v>0</v>
      </c>
      <c r="P21" s="76">
        <f>'(C) Detail Calculation'!Z77</f>
        <v>0</v>
      </c>
      <c r="Q21" s="76">
        <f>'(C) Detail Calculation'!AA77</f>
        <v>0</v>
      </c>
      <c r="R21" s="76">
        <f>'(C) Detail Calculation'!AB77</f>
        <v>0</v>
      </c>
      <c r="S21" s="76">
        <f>'(C) Detail Calculation'!AC77</f>
        <v>0</v>
      </c>
      <c r="T21" s="76">
        <f>'(C) Detail Calculation'!AD77</f>
        <v>0</v>
      </c>
      <c r="U21" s="76">
        <f>'(C) Detail Calculation'!AE77</f>
        <v>0</v>
      </c>
      <c r="V21" s="76">
        <f>'(C) Detail Calculation'!AF77</f>
        <v>0</v>
      </c>
      <c r="W21" s="76">
        <f>'(C) Detail Calculation'!AG77</f>
        <v>0</v>
      </c>
      <c r="X21" s="76">
        <f>'(C) Detail Calculation'!AH77</f>
        <v>0</v>
      </c>
      <c r="Y21" s="76">
        <f>'(C) Detail Calculation'!AI77</f>
        <v>0</v>
      </c>
      <c r="Z21" s="76">
        <f>'(C) Detail Calculation'!AJ77</f>
        <v>0</v>
      </c>
      <c r="AA21" s="76">
        <f>'(C) Detail Calculation'!AK77</f>
        <v>0</v>
      </c>
      <c r="AB21" s="76">
        <f>'(C) Detail Calculation'!AL77</f>
        <v>0</v>
      </c>
      <c r="AC21" s="76">
        <f>'(C) Detail Calculation'!AM77</f>
        <v>0</v>
      </c>
      <c r="AD21" s="76">
        <f>'(C) Detail Calculation'!AN77</f>
        <v>0</v>
      </c>
      <c r="AE21" s="76">
        <f>'(C) Detail Calculation'!AO77</f>
        <v>0</v>
      </c>
      <c r="AF21" s="76">
        <f>'(C) Detail Calculation'!AP77</f>
        <v>0</v>
      </c>
      <c r="AG21" s="76">
        <f>'(C) Detail Calculation'!AQ77</f>
        <v>0</v>
      </c>
      <c r="AH21" s="76">
        <f>'(C) Detail Calculation'!AR77</f>
        <v>0</v>
      </c>
      <c r="AI21" s="76">
        <f>'(C) Detail Calculation'!AS77</f>
        <v>0</v>
      </c>
      <c r="AJ21" s="76">
        <f>'(C) Detail Calculation'!AT77</f>
        <v>0</v>
      </c>
      <c r="AK21" s="76">
        <f>'(C) Detail Calculation'!AU77</f>
        <v>0</v>
      </c>
      <c r="AL21" s="76">
        <f>'(C) Detail Calculation'!AV77</f>
        <v>0</v>
      </c>
      <c r="AM21" s="76">
        <f>'(C) Detail Calculation'!AW77</f>
        <v>0</v>
      </c>
      <c r="AN21" s="76">
        <f>'(C) Detail Calculation'!AX77</f>
        <v>0</v>
      </c>
      <c r="AO21" s="76">
        <f>'(C) Detail Calculation'!AY77</f>
        <v>0</v>
      </c>
      <c r="AP21" s="76">
        <f>'(C) Detail Calculation'!AZ77</f>
        <v>0</v>
      </c>
      <c r="AQ21" s="76">
        <f>'(C) Detail Calculation'!BA77</f>
        <v>0</v>
      </c>
      <c r="AR21" s="76">
        <f>'(C) Detail Calculation'!BB77</f>
        <v>0</v>
      </c>
      <c r="AS21" s="76">
        <f>'(C) Detail Calculation'!BC77</f>
        <v>0</v>
      </c>
      <c r="AT21" s="76">
        <f>'(C) Detail Calculation'!BD77</f>
        <v>0</v>
      </c>
      <c r="AU21" s="76">
        <f>'(C) Detail Calculation'!BE77</f>
        <v>0</v>
      </c>
      <c r="AV21" s="76">
        <f>'(C) Detail Calculation'!BF77</f>
        <v>0</v>
      </c>
      <c r="AW21" s="76">
        <f>'(C) Detail Calculation'!BG77</f>
        <v>0</v>
      </c>
      <c r="AX21" s="76">
        <f>'(C) Detail Calculation'!BH77</f>
        <v>0</v>
      </c>
      <c r="AY21" s="76">
        <f>'(C) Detail Calculation'!BI77</f>
        <v>0</v>
      </c>
      <c r="AZ21" s="76">
        <f>'(C) Detail Calculation'!BJ77</f>
        <v>0</v>
      </c>
      <c r="BA21" s="76">
        <f>'(C) Detail Calculation'!BK77</f>
        <v>0</v>
      </c>
      <c r="BB21" s="76">
        <f>'(C) Detail Calculation'!BL77</f>
        <v>0</v>
      </c>
      <c r="BC21" s="76">
        <f>'(C) Detail Calculation'!BM77</f>
        <v>0</v>
      </c>
      <c r="BD21" s="138">
        <f>'(C) Detail Calculation'!BN77</f>
        <v>0</v>
      </c>
    </row>
    <row r="22" spans="1:66" s="1" customFormat="1" ht="15" customHeight="1" thickBot="1">
      <c r="A22" s="78" t="s">
        <v>95</v>
      </c>
      <c r="B22" s="76">
        <f>SUM(E22:BC22)</f>
        <v>0</v>
      </c>
      <c r="C22" s="77"/>
      <c r="D22" s="77"/>
      <c r="E22" s="76">
        <f>E19-E21</f>
        <v>0</v>
      </c>
      <c r="F22" s="76">
        <f t="shared" ref="F22:BD22" si="2">F19-F21</f>
        <v>0</v>
      </c>
      <c r="G22" s="76">
        <f t="shared" si="2"/>
        <v>0</v>
      </c>
      <c r="H22" s="76">
        <f t="shared" si="2"/>
        <v>0</v>
      </c>
      <c r="I22" s="76">
        <f t="shared" si="2"/>
        <v>0</v>
      </c>
      <c r="J22" s="76">
        <f t="shared" si="2"/>
        <v>0</v>
      </c>
      <c r="K22" s="76">
        <f t="shared" si="2"/>
        <v>0</v>
      </c>
      <c r="L22" s="76">
        <f t="shared" si="2"/>
        <v>0</v>
      </c>
      <c r="M22" s="76">
        <f t="shared" si="2"/>
        <v>0</v>
      </c>
      <c r="N22" s="76">
        <f t="shared" si="2"/>
        <v>0</v>
      </c>
      <c r="O22" s="76">
        <f t="shared" si="2"/>
        <v>0</v>
      </c>
      <c r="P22" s="76">
        <f t="shared" si="2"/>
        <v>0</v>
      </c>
      <c r="Q22" s="76">
        <f t="shared" si="2"/>
        <v>0</v>
      </c>
      <c r="R22" s="76">
        <f t="shared" si="2"/>
        <v>0</v>
      </c>
      <c r="S22" s="76">
        <f t="shared" si="2"/>
        <v>0</v>
      </c>
      <c r="T22" s="76">
        <f t="shared" si="2"/>
        <v>0</v>
      </c>
      <c r="U22" s="76">
        <f t="shared" si="2"/>
        <v>0</v>
      </c>
      <c r="V22" s="76">
        <f t="shared" si="2"/>
        <v>0</v>
      </c>
      <c r="W22" s="76">
        <f t="shared" si="2"/>
        <v>0</v>
      </c>
      <c r="X22" s="76">
        <f t="shared" si="2"/>
        <v>0</v>
      </c>
      <c r="Y22" s="76">
        <f t="shared" si="2"/>
        <v>0</v>
      </c>
      <c r="Z22" s="76">
        <f t="shared" si="2"/>
        <v>0</v>
      </c>
      <c r="AA22" s="76">
        <f t="shared" si="2"/>
        <v>0</v>
      </c>
      <c r="AB22" s="76">
        <f t="shared" si="2"/>
        <v>0</v>
      </c>
      <c r="AC22" s="76">
        <f t="shared" si="2"/>
        <v>0</v>
      </c>
      <c r="AD22" s="76">
        <f t="shared" si="2"/>
        <v>0</v>
      </c>
      <c r="AE22" s="76">
        <f t="shared" si="2"/>
        <v>0</v>
      </c>
      <c r="AF22" s="76">
        <f t="shared" si="2"/>
        <v>0</v>
      </c>
      <c r="AG22" s="76">
        <f t="shared" si="2"/>
        <v>0</v>
      </c>
      <c r="AH22" s="76">
        <f t="shared" si="2"/>
        <v>0</v>
      </c>
      <c r="AI22" s="76">
        <f t="shared" si="2"/>
        <v>0</v>
      </c>
      <c r="AJ22" s="76">
        <f t="shared" si="2"/>
        <v>0</v>
      </c>
      <c r="AK22" s="76">
        <f t="shared" si="2"/>
        <v>0</v>
      </c>
      <c r="AL22" s="76">
        <f t="shared" si="2"/>
        <v>0</v>
      </c>
      <c r="AM22" s="76">
        <f t="shared" si="2"/>
        <v>0</v>
      </c>
      <c r="AN22" s="76">
        <f t="shared" si="2"/>
        <v>0</v>
      </c>
      <c r="AO22" s="76">
        <f t="shared" si="2"/>
        <v>0</v>
      </c>
      <c r="AP22" s="76">
        <f t="shared" si="2"/>
        <v>0</v>
      </c>
      <c r="AQ22" s="76">
        <f t="shared" si="2"/>
        <v>0</v>
      </c>
      <c r="AR22" s="76">
        <f t="shared" si="2"/>
        <v>0</v>
      </c>
      <c r="AS22" s="76">
        <f t="shared" si="2"/>
        <v>0</v>
      </c>
      <c r="AT22" s="76">
        <f t="shared" si="2"/>
        <v>0</v>
      </c>
      <c r="AU22" s="76">
        <f t="shared" si="2"/>
        <v>0</v>
      </c>
      <c r="AV22" s="76">
        <f t="shared" si="2"/>
        <v>0</v>
      </c>
      <c r="AW22" s="76">
        <f t="shared" si="2"/>
        <v>0</v>
      </c>
      <c r="AX22" s="76">
        <f t="shared" si="2"/>
        <v>0</v>
      </c>
      <c r="AY22" s="76">
        <f t="shared" si="2"/>
        <v>0</v>
      </c>
      <c r="AZ22" s="76">
        <f t="shared" si="2"/>
        <v>0</v>
      </c>
      <c r="BA22" s="76">
        <f t="shared" si="2"/>
        <v>0</v>
      </c>
      <c r="BB22" s="76">
        <f t="shared" si="2"/>
        <v>0</v>
      </c>
      <c r="BC22" s="76">
        <f t="shared" si="2"/>
        <v>0</v>
      </c>
      <c r="BD22" s="138">
        <f t="shared" si="2"/>
        <v>0</v>
      </c>
    </row>
    <row r="23" spans="1:66" s="1" customFormat="1">
      <c r="B23" s="79"/>
      <c r="C23" s="80"/>
      <c r="D23" s="80"/>
    </row>
    <row r="24" spans="1:66" s="1" customFormat="1" ht="15" customHeight="1" thickBot="1">
      <c r="B24" s="79"/>
      <c r="C24" s="80"/>
      <c r="D24" s="80"/>
    </row>
    <row r="25" spans="1:66" s="1" customFormat="1">
      <c r="A25" s="102" t="s">
        <v>96</v>
      </c>
      <c r="B25" s="81"/>
      <c r="C25" s="82"/>
      <c r="D25" s="8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115"/>
    </row>
    <row r="26" spans="1:66" s="1" customFormat="1">
      <c r="A26" s="83" t="s">
        <v>97</v>
      </c>
      <c r="B26" s="80"/>
      <c r="C26" s="80" t="s">
        <v>98</v>
      </c>
      <c r="D26" s="80"/>
      <c r="E26" s="125" cm="1">
        <f t="array" ref="E26">INDEX(Rates!$F:$F,MATCH(1,($BM26=Rates!$C:$C)*('(B) FTC Sch_working'!$BN26=Rates!$D:$D)*('(B) FTC Sch_working'!E$6&gt;=Rates!$A:$A)*('(B) FTC Sch_working'!E$6&lt;=Rates!$B:$B),0))*0.01</f>
        <v>0.41799999999999998</v>
      </c>
      <c r="F26" s="125" cm="1">
        <f t="array" ref="F26">INDEX(Rates!$F:$F,MATCH(1,($BM26=Rates!$C:$C)*('(B) FTC Sch_working'!$BN26=Rates!$D:$D)*('(B) FTC Sch_working'!F$6&gt;=Rates!$A:$A)*('(B) FTC Sch_working'!F$6&lt;=Rates!$B:$B),0))*0.01</f>
        <v>0.41799999999999998</v>
      </c>
      <c r="G26" s="125" cm="1">
        <f t="array" ref="G26">INDEX(Rates!$F:$F,MATCH(1,($BM26=Rates!$C:$C)*('(B) FTC Sch_working'!$BN26=Rates!$D:$D)*('(B) FTC Sch_working'!G$6&gt;=Rates!$A:$A)*('(B) FTC Sch_working'!G$6&lt;=Rates!$B:$B),0))*0.01</f>
        <v>0.42299999999999999</v>
      </c>
      <c r="H26" s="125" cm="1">
        <f t="array" ref="H26">INDEX(Rates!$F:$F,MATCH(1,($BM26=Rates!$C:$C)*('(B) FTC Sch_working'!$BN26=Rates!$D:$D)*('(B) FTC Sch_working'!H$6&gt;=Rates!$A:$A)*('(B) FTC Sch_working'!H$6&lt;=Rates!$B:$B),0))*0.01</f>
        <v>0.42299999999999999</v>
      </c>
      <c r="I26" s="125" cm="1">
        <f t="array" ref="I26">INDEX(Rates!$F:$F,MATCH(1,($BM26=Rates!$C:$C)*('(B) FTC Sch_working'!$BN26=Rates!$D:$D)*('(B) FTC Sch_working'!I$6&gt;=Rates!$A:$A)*('(B) FTC Sch_working'!I$6&lt;=Rates!$B:$B),0))*0.01</f>
        <v>0.42299999999999999</v>
      </c>
      <c r="J26" s="125" cm="1">
        <f t="array" ref="J26">INDEX(Rates!$F:$F,MATCH(1,($BM26=Rates!$C:$C)*('(B) FTC Sch_working'!$BN26=Rates!$D:$D)*('(B) FTC Sch_working'!J$6&gt;=Rates!$A:$A)*('(B) FTC Sch_working'!J$6&lt;=Rates!$B:$B),0))*0.01</f>
        <v>0.42299999999999999</v>
      </c>
      <c r="K26" s="125" cm="1">
        <f t="array" ref="K26">INDEX(Rates!$F:$F,MATCH(1,($BM26=Rates!$C:$C)*('(B) FTC Sch_working'!$BN26=Rates!$D:$D)*('(B) FTC Sch_working'!K$6&gt;=Rates!$A:$A)*('(B) FTC Sch_working'!K$6&lt;=Rates!$B:$B),0))*0.01</f>
        <v>0.42299999999999999</v>
      </c>
      <c r="L26" s="125" cm="1">
        <f t="array" ref="L26">INDEX(Rates!$F:$F,MATCH(1,($BM26=Rates!$C:$C)*('(B) FTC Sch_working'!$BN26=Rates!$D:$D)*('(B) FTC Sch_working'!L$6&gt;=Rates!$A:$A)*('(B) FTC Sch_working'!L$6&lt;=Rates!$B:$B),0))*0.01</f>
        <v>0.42299999999999999</v>
      </c>
      <c r="M26" s="125" cm="1">
        <f t="array" ref="M26">INDEX(Rates!$F:$F,MATCH(1,($BM26=Rates!$C:$C)*('(B) FTC Sch_working'!$BN26=Rates!$D:$D)*('(B) FTC Sch_working'!M$6&gt;=Rates!$A:$A)*('(B) FTC Sch_working'!M$6&lt;=Rates!$B:$B),0))*0.01</f>
        <v>0.42299999999999999</v>
      </c>
      <c r="N26" s="125" cm="1">
        <f t="array" ref="N26">INDEX(Rates!$F:$F,MATCH(1,($BM26=Rates!$C:$C)*('(B) FTC Sch_working'!$BN26=Rates!$D:$D)*('(B) FTC Sch_working'!N$6&gt;=Rates!$A:$A)*('(B) FTC Sch_working'!N$6&lt;=Rates!$B:$B),0))*0.01</f>
        <v>0.42299999999999999</v>
      </c>
      <c r="O26" s="125" cm="1">
        <f t="array" ref="O26">INDEX(Rates!$F:$F,MATCH(1,($BM26=Rates!$C:$C)*('(B) FTC Sch_working'!$BN26=Rates!$D:$D)*('(B) FTC Sch_working'!O$6&gt;=Rates!$A:$A)*('(B) FTC Sch_working'!O$6&lt;=Rates!$B:$B),0))*0.01</f>
        <v>0.42299999999999999</v>
      </c>
      <c r="P26" s="125" cm="1">
        <f t="array" ref="P26">INDEX(Rates!$F:$F,MATCH(1,($BM26=Rates!$C:$C)*('(B) FTC Sch_working'!$BN26=Rates!$D:$D)*('(B) FTC Sch_working'!P$6&gt;=Rates!$A:$A)*('(B) FTC Sch_working'!P$6&lt;=Rates!$B:$B),0))*0.01</f>
        <v>0.42299999999999999</v>
      </c>
      <c r="Q26" s="125" cm="1">
        <f t="array" ref="Q26">INDEX(Rates!$F:$F,MATCH(1,($BM26=Rates!$C:$C)*('(B) FTC Sch_working'!$BN26=Rates!$D:$D)*('(B) FTC Sch_working'!Q$6&gt;=Rates!$A:$A)*('(B) FTC Sch_working'!Q$6&lt;=Rates!$B:$B),0))*0.01</f>
        <v>0.42299999999999999</v>
      </c>
      <c r="R26" s="125" cm="1">
        <f t="array" ref="R26">INDEX(Rates!$F:$F,MATCH(1,($BM26=Rates!$C:$C)*('(B) FTC Sch_working'!$BN26=Rates!$D:$D)*('(B) FTC Sch_working'!R$6&gt;=Rates!$A:$A)*('(B) FTC Sch_working'!R$6&lt;=Rates!$B:$B),0))*0.01</f>
        <v>0.42299999999999999</v>
      </c>
      <c r="S26" s="125" cm="1">
        <f t="array" ref="S26">INDEX(Rates!$F:$F,MATCH(1,($BM26=Rates!$C:$C)*('(B) FTC Sch_working'!$BN26=Rates!$D:$D)*('(B) FTC Sch_working'!S$6&gt;=Rates!$A:$A)*('(B) FTC Sch_working'!S$6&lt;=Rates!$B:$B),0))*0.01</f>
        <v>0.42700000000000005</v>
      </c>
      <c r="T26" s="125" cm="1">
        <f t="array" ref="T26">INDEX(Rates!$F:$F,MATCH(1,($BM26=Rates!$C:$C)*('(B) FTC Sch_working'!$BN26=Rates!$D:$D)*('(B) FTC Sch_working'!T$6&gt;=Rates!$A:$A)*('(B) FTC Sch_working'!T$6&lt;=Rates!$B:$B),0))*0.01</f>
        <v>0.42700000000000005</v>
      </c>
      <c r="U26" s="125" cm="1">
        <f t="array" ref="U26">INDEX(Rates!$F:$F,MATCH(1,($BM26=Rates!$C:$C)*('(B) FTC Sch_working'!$BN26=Rates!$D:$D)*('(B) FTC Sch_working'!U$6&gt;=Rates!$A:$A)*('(B) FTC Sch_working'!U$6&lt;=Rates!$B:$B),0))*0.01</f>
        <v>0.42700000000000005</v>
      </c>
      <c r="V26" s="125" cm="1">
        <f t="array" ref="V26">INDEX(Rates!$F:$F,MATCH(1,($BM26=Rates!$C:$C)*('(B) FTC Sch_working'!$BN26=Rates!$D:$D)*('(B) FTC Sch_working'!V$6&gt;=Rates!$A:$A)*('(B) FTC Sch_working'!V$6&lt;=Rates!$B:$B),0))*0.01</f>
        <v>0.42700000000000005</v>
      </c>
      <c r="W26" s="125" cm="1">
        <f t="array" ref="W26">INDEX(Rates!$F:$F,MATCH(1,($BM26=Rates!$C:$C)*('(B) FTC Sch_working'!$BN26=Rates!$D:$D)*('(B) FTC Sch_working'!W$6&gt;=Rates!$A:$A)*('(B) FTC Sch_working'!W$6&lt;=Rates!$B:$B),0))*0.01</f>
        <v>0.42700000000000005</v>
      </c>
      <c r="X26" s="125" cm="1">
        <f t="array" ref="X26">INDEX(Rates!$F:$F,MATCH(1,($BM26=Rates!$C:$C)*('(B) FTC Sch_working'!$BN26=Rates!$D:$D)*('(B) FTC Sch_working'!X$6&gt;=Rates!$A:$A)*('(B) FTC Sch_working'!X$6&lt;=Rates!$B:$B),0))*0.01</f>
        <v>0.42700000000000005</v>
      </c>
      <c r="Y26" s="125" cm="1">
        <f t="array" ref="Y26">INDEX(Rates!$F:$F,MATCH(1,($BM26=Rates!$C:$C)*('(B) FTC Sch_working'!$BN26=Rates!$D:$D)*('(B) FTC Sch_working'!Y$6&gt;=Rates!$A:$A)*('(B) FTC Sch_working'!Y$6&lt;=Rates!$B:$B),0))*0.01</f>
        <v>0.42700000000000005</v>
      </c>
      <c r="Z26" s="125" cm="1">
        <f t="array" ref="Z26">INDEX(Rates!$F:$F,MATCH(1,($BM26=Rates!$C:$C)*('(B) FTC Sch_working'!$BN26=Rates!$D:$D)*('(B) FTC Sch_working'!Z$6&gt;=Rates!$A:$A)*('(B) FTC Sch_working'!Z$6&lt;=Rates!$B:$B),0))*0.01</f>
        <v>0.433</v>
      </c>
      <c r="AA26" s="125" cm="1">
        <f t="array" ref="AA26">INDEX(Rates!$F:$F,MATCH(1,($BM26=Rates!$C:$C)*('(B) FTC Sch_working'!$BN26=Rates!$D:$D)*('(B) FTC Sch_working'!AA$6&gt;=Rates!$A:$A)*('(B) FTC Sch_working'!AA$6&lt;=Rates!$B:$B),0))*0.01</f>
        <v>0.433</v>
      </c>
      <c r="AB26" s="125" cm="1">
        <f t="array" ref="AB26">INDEX(Rates!$F:$F,MATCH(1,($BM26=Rates!$C:$C)*('(B) FTC Sch_working'!$BN26=Rates!$D:$D)*('(B) FTC Sch_working'!AB$6&gt;=Rates!$A:$A)*('(B) FTC Sch_working'!AB$6&lt;=Rates!$B:$B),0))*0.01</f>
        <v>0.433</v>
      </c>
      <c r="AC26" s="125" cm="1">
        <f t="array" ref="AC26">INDEX(Rates!$F:$F,MATCH(1,($BM26=Rates!$C:$C)*('(B) FTC Sch_working'!$BN26=Rates!$D:$D)*('(B) FTC Sch_working'!AC$6&gt;=Rates!$A:$A)*('(B) FTC Sch_working'!AC$6&lt;=Rates!$B:$B),0))*0.01</f>
        <v>0.433</v>
      </c>
      <c r="AD26" s="125" cm="1">
        <f t="array" ref="AD26">INDEX(Rates!$F:$F,MATCH(1,($BM26=Rates!$C:$C)*('(B) FTC Sch_working'!$BN26=Rates!$D:$D)*('(B) FTC Sch_working'!AD$6&gt;=Rates!$A:$A)*('(B) FTC Sch_working'!AD$6&lt;=Rates!$B:$B),0))*0.01</f>
        <v>0.433</v>
      </c>
      <c r="AE26" s="125" cm="1">
        <f t="array" ref="AE26">INDEX(Rates!$F:$F,MATCH(1,($BM26=Rates!$C:$C)*('(B) FTC Sch_working'!$BN26=Rates!$D:$D)*('(B) FTC Sch_working'!AE$6&gt;=Rates!$A:$A)*('(B) FTC Sch_working'!AE$6&lt;=Rates!$B:$B),0))*0.01</f>
        <v>0.433</v>
      </c>
      <c r="AF26" s="125" cm="1">
        <f t="array" ref="AF26">INDEX(Rates!$F:$F,MATCH(1,($BM26=Rates!$C:$C)*('(B) FTC Sch_working'!$BN26=Rates!$D:$D)*('(B) FTC Sch_working'!AF$6&gt;=Rates!$A:$A)*('(B) FTC Sch_working'!AF$6&lt;=Rates!$B:$B),0))*0.01</f>
        <v>0.44200000000000006</v>
      </c>
      <c r="AG26" s="125" cm="1">
        <f t="array" ref="AG26">INDEX(Rates!$F:$F,MATCH(1,($BM26=Rates!$C:$C)*('(B) FTC Sch_working'!$BN26=Rates!$D:$D)*('(B) FTC Sch_working'!AG$6&gt;=Rates!$A:$A)*('(B) FTC Sch_working'!AG$6&lt;=Rates!$B:$B),0))*0.01</f>
        <v>0.44200000000000006</v>
      </c>
      <c r="AH26" s="125" cm="1">
        <f t="array" ref="AH26">INDEX(Rates!$F:$F,MATCH(1,($BM26=Rates!$C:$C)*('(B) FTC Sch_working'!$BN26=Rates!$D:$D)*('(B) FTC Sch_working'!AH$6&gt;=Rates!$A:$A)*('(B) FTC Sch_working'!AH$6&lt;=Rates!$B:$B),0))*0.01</f>
        <v>0.22100000000000003</v>
      </c>
      <c r="AI26" s="125" cm="1">
        <f t="array" ref="AI26">INDEX(Rates!$F:$F,MATCH(1,($BM26=Rates!$C:$C)*('(B) FTC Sch_working'!$BN26=Rates!$D:$D)*('(B) FTC Sch_working'!AI$6&gt;=Rates!$A:$A)*('(B) FTC Sch_working'!AI$6&lt;=Rates!$B:$B),0))*0.01</f>
        <v>0.22100000000000003</v>
      </c>
      <c r="AJ26" s="125" cm="1">
        <f t="array" ref="AJ26">INDEX(Rates!$F:$F,MATCH(1,($BM26=Rates!$C:$C)*('(B) FTC Sch_working'!$BN26=Rates!$D:$D)*('(B) FTC Sch_working'!AJ$6&gt;=Rates!$A:$A)*('(B) FTC Sch_working'!AJ$6&lt;=Rates!$B:$B),0))*0.01</f>
        <v>0.22100000000000003</v>
      </c>
      <c r="AK26" s="125" cm="1">
        <f t="array" ref="AK26">INDEX(Rates!$F:$F,MATCH(1,($BM26=Rates!$C:$C)*('(B) FTC Sch_working'!$BN26=Rates!$D:$D)*('(B) FTC Sch_working'!AK$6&gt;=Rates!$A:$A)*('(B) FTC Sch_working'!AK$6&lt;=Rates!$B:$B),0))*0.01</f>
        <v>0.22100000000000003</v>
      </c>
      <c r="AL26" s="125" cm="1">
        <f t="array" ref="AL26">INDEX(Rates!$F:$F,MATCH(1,($BM26=Rates!$C:$C)*('(B) FTC Sch_working'!$BN26=Rates!$D:$D)*('(B) FTC Sch_working'!AL$6&gt;=Rates!$A:$A)*('(B) FTC Sch_working'!AL$6&lt;=Rates!$B:$B),0))*0.01</f>
        <v>0.22100000000000003</v>
      </c>
      <c r="AM26" s="125" cm="1">
        <f t="array" ref="AM26">INDEX(Rates!$F:$F,MATCH(1,($BM26=Rates!$C:$C)*('(B) FTC Sch_working'!$BN26=Rates!$D:$D)*('(B) FTC Sch_working'!AM$6&gt;=Rates!$A:$A)*('(B) FTC Sch_working'!AM$6&lt;=Rates!$B:$B),0))*0.01</f>
        <v>0.23</v>
      </c>
      <c r="AN26" s="125" cm="1">
        <f t="array" ref="AN26">INDEX(Rates!$F:$F,MATCH(1,($BM26=Rates!$C:$C)*('(B) FTC Sch_working'!$BN26=Rates!$D:$D)*('(B) FTC Sch_working'!AN$6&gt;=Rates!$A:$A)*('(B) FTC Sch_working'!AN$6&lt;=Rates!$B:$B),0))*0.01</f>
        <v>0.23</v>
      </c>
      <c r="AO26" s="125" cm="1">
        <f t="array" ref="AO26">INDEX(Rates!$F:$F,MATCH(1,($BM26=Rates!$C:$C)*('(B) FTC Sch_working'!$BN26=Rates!$D:$D)*('(B) FTC Sch_working'!AO$6&gt;=Rates!$A:$A)*('(B) FTC Sch_working'!AO$6&lt;=Rates!$B:$B),0))*0.01</f>
        <v>0.46</v>
      </c>
      <c r="AP26" s="125" cm="1">
        <f t="array" ref="AP26">INDEX(Rates!$F:$F,MATCH(1,($BM26=Rates!$C:$C)*('(B) FTC Sch_working'!$BN26=Rates!$D:$D)*('(B) FTC Sch_working'!AP$6&gt;=Rates!$A:$A)*('(B) FTC Sch_working'!AP$6&lt;=Rates!$B:$B),0))*0.01</f>
        <v>0.46</v>
      </c>
      <c r="AQ26" s="125" cm="1">
        <f t="array" ref="AQ26">INDEX(Rates!$F:$F,MATCH(1,($BM26=Rates!$C:$C)*('(B) FTC Sch_working'!$BN26=Rates!$D:$D)*('(B) FTC Sch_working'!AQ$6&gt;=Rates!$A:$A)*('(B) FTC Sch_working'!AQ$6&lt;=Rates!$B:$B),0))*0.01</f>
        <v>0.46</v>
      </c>
      <c r="AR26" s="125" cm="1">
        <f t="array" ref="AR26">INDEX(Rates!$F:$F,MATCH(1,($BM26=Rates!$C:$C)*('(B) FTC Sch_working'!$BN26=Rates!$D:$D)*('(B) FTC Sch_working'!AR$6&gt;=Rates!$A:$A)*('(B) FTC Sch_working'!AR$6&lt;=Rates!$B:$B),0))*0.01</f>
        <v>0.46</v>
      </c>
      <c r="AS26" s="125" cm="1">
        <f t="array" ref="AS26">INDEX(Rates!$F:$F,MATCH(1,($BM26=Rates!$C:$C)*('(B) FTC Sch_working'!$BN26=Rates!$D:$D)*('(B) FTC Sch_working'!AS$6&gt;=Rates!$A:$A)*('(B) FTC Sch_working'!AS$6&lt;=Rates!$B:$B),0))*0.01</f>
        <v>0.46</v>
      </c>
      <c r="AT26" s="125" cm="1">
        <f t="array" ref="AT26">INDEX(Rates!$F:$F,MATCH(1,($BM26=Rates!$C:$C)*('(B) FTC Sch_working'!$BN26=Rates!$D:$D)*('(B) FTC Sch_working'!AT$6&gt;=Rates!$A:$A)*('(B) FTC Sch_working'!AT$6&lt;=Rates!$B:$B),0))*0.01</f>
        <v>0.47700000000000004</v>
      </c>
      <c r="AU26" s="125" cm="1">
        <f t="array" ref="AU26">INDEX(Rates!$F:$F,MATCH(1,($BM26=Rates!$C:$C)*('(B) FTC Sch_working'!$BN26=Rates!$D:$D)*('(B) FTC Sch_working'!AU$6&gt;=Rates!$A:$A)*('(B) FTC Sch_working'!AU$6&lt;=Rates!$B:$B),0))*0.01</f>
        <v>0.47700000000000004</v>
      </c>
      <c r="AV26" s="125" cm="1">
        <f t="array" ref="AV26">INDEX(Rates!$F:$F,MATCH(1,($BM26=Rates!$C:$C)*('(B) FTC Sch_working'!$BN26=Rates!$D:$D)*('(B) FTC Sch_working'!AV$6&gt;=Rates!$A:$A)*('(B) FTC Sch_working'!AV$6&lt;=Rates!$B:$B),0))*0.01</f>
        <v>0.47700000000000004</v>
      </c>
      <c r="AW26" s="125" cm="1">
        <f t="array" ref="AW26">INDEX(Rates!$F:$F,MATCH(1,($BM26=Rates!$C:$C)*('(B) FTC Sch_working'!$BN26=Rates!$D:$D)*('(B) FTC Sch_working'!AW$6&gt;=Rates!$A:$A)*('(B) FTC Sch_working'!AW$6&lt;=Rates!$B:$B),0))*0.01</f>
        <v>0.47700000000000004</v>
      </c>
      <c r="AX26" s="125" cm="1">
        <f t="array" ref="AX26">INDEX(Rates!$F:$F,MATCH(1,($BM26=Rates!$C:$C)*('(B) FTC Sch_working'!$BN26=Rates!$D:$D)*('(B) FTC Sch_working'!AX$6&gt;=Rates!$A:$A)*('(B) FTC Sch_working'!AX$6&lt;=Rates!$B:$B),0))*0.01</f>
        <v>0.47700000000000004</v>
      </c>
      <c r="AY26" s="125" cm="1">
        <f t="array" ref="AY26">INDEX(Rates!$F:$F,MATCH(1,($BM26=Rates!$C:$C)*('(B) FTC Sch_working'!$BN26=Rates!$D:$D)*('(B) FTC Sch_working'!AY$6&gt;=Rates!$A:$A)*('(B) FTC Sch_working'!AY$6&lt;=Rates!$B:$B),0))*0.01</f>
        <v>0.47700000000000004</v>
      </c>
      <c r="AZ26" s="125" cm="1">
        <f t="array" ref="AZ26">INDEX(Rates!$F:$F,MATCH(1,($BM26=Rates!$C:$C)*('(B) FTC Sch_working'!$BN26=Rates!$D:$D)*('(B) FTC Sch_working'!AZ$6&gt;=Rates!$A:$A)*('(B) FTC Sch_working'!AZ$6&lt;=Rates!$B:$B),0))*0.01</f>
        <v>0.48799999999999999</v>
      </c>
      <c r="BA26" s="125" cm="1">
        <f t="array" ref="BA26">INDEX(Rates!$F:$F,MATCH(1,($BM26=Rates!$C:$C)*('(B) FTC Sch_working'!$BN26=Rates!$D:$D)*('(B) FTC Sch_working'!BA$6&gt;=Rates!$A:$A)*('(B) FTC Sch_working'!BA$6&lt;=Rates!$B:$B),0))*0.01</f>
        <v>0.48799999999999999</v>
      </c>
      <c r="BB26" s="125" cm="1">
        <f t="array" ref="BB26">INDEX(Rates!$F:$F,MATCH(1,($BM26=Rates!$C:$C)*('(B) FTC Sch_working'!$BN26=Rates!$D:$D)*('(B) FTC Sch_working'!BB$6&gt;=Rates!$A:$A)*('(B) FTC Sch_working'!BB$6&lt;=Rates!$B:$B),0))*0.01</f>
        <v>0.48799999999999999</v>
      </c>
      <c r="BC26" s="125" cm="1">
        <f t="array" ref="BC26">INDEX(Rates!$F:$F,MATCH(1,($BM26=Rates!$C:$C)*('(B) FTC Sch_working'!$BN26=Rates!$D:$D)*('(B) FTC Sch_working'!BC$6&gt;=Rates!$A:$A)*('(B) FTC Sch_working'!BC$6&lt;=Rates!$B:$B),0))*0.01</f>
        <v>0.48799999999999999</v>
      </c>
      <c r="BD26" s="128" cm="1">
        <f t="array" ref="BD26">INDEX(Rates!$F:$F,MATCH(1,($BM26=Rates!$C:$C)*('(B) FTC Sch_working'!$BN26=Rates!$D:$D)*('(B) FTC Sch_working'!BD$6&gt;=Rates!$A:$A)*('(B) FTC Sch_working'!BD$6&lt;=Rates!$B:$B),0))*0.01</f>
        <v>0.48799999999999999</v>
      </c>
      <c r="BM26" s="118" t="s">
        <v>146</v>
      </c>
      <c r="BN26" s="118" t="s">
        <v>161</v>
      </c>
    </row>
    <row r="27" spans="1:66" s="1" customFormat="1">
      <c r="A27" s="83" t="s">
        <v>99</v>
      </c>
      <c r="B27" s="80"/>
      <c r="C27" s="80" t="s">
        <v>100</v>
      </c>
      <c r="D27" s="80"/>
      <c r="E27" s="125" cm="1">
        <f t="array" ref="E27">INDEX(Rates!$F:$F,MATCH(1,($BM27=Rates!$C:$C)*('(B) FTC Sch_working'!$BN27=Rates!$D:$D)*('(B) FTC Sch_working'!E$6&gt;=Rates!$A:$A)*('(B) FTC Sch_working'!E$6&lt;=Rates!$B:$B),0))*0.01</f>
        <v>0.16</v>
      </c>
      <c r="F27" s="125" cm="1">
        <f t="array" ref="F27">INDEX(Rates!$F:$F,MATCH(1,($BM27=Rates!$C:$C)*('(B) FTC Sch_working'!$BN27=Rates!$D:$D)*('(B) FTC Sch_working'!F$6&gt;=Rates!$A:$A)*('(B) FTC Sch_working'!F$6&lt;=Rates!$B:$B),0))*0.01</f>
        <v>0.16</v>
      </c>
      <c r="G27" s="125" cm="1">
        <f t="array" ref="G27">INDEX(Rates!$F:$F,MATCH(1,($BM27=Rates!$C:$C)*('(B) FTC Sch_working'!$BN27=Rates!$D:$D)*('(B) FTC Sch_working'!G$6&gt;=Rates!$A:$A)*('(B) FTC Sch_working'!G$6&lt;=Rates!$B:$B),0))*0.01</f>
        <v>0.16500000000000001</v>
      </c>
      <c r="H27" s="125" cm="1">
        <f t="array" ref="H27">INDEX(Rates!$F:$F,MATCH(1,($BM27=Rates!$C:$C)*('(B) FTC Sch_working'!$BN27=Rates!$D:$D)*('(B) FTC Sch_working'!H$6&gt;=Rates!$A:$A)*('(B) FTC Sch_working'!H$6&lt;=Rates!$B:$B),0))*0.01</f>
        <v>0.16500000000000001</v>
      </c>
      <c r="I27" s="125" cm="1">
        <f t="array" ref="I27">INDEX(Rates!$F:$F,MATCH(1,($BM27=Rates!$C:$C)*('(B) FTC Sch_working'!$BN27=Rates!$D:$D)*('(B) FTC Sch_working'!I$6&gt;=Rates!$A:$A)*('(B) FTC Sch_working'!I$6&lt;=Rates!$B:$B),0))*0.01</f>
        <v>0.16500000000000001</v>
      </c>
      <c r="J27" s="125" cm="1">
        <f t="array" ref="J27">INDEX(Rates!$F:$F,MATCH(1,($BM27=Rates!$C:$C)*('(B) FTC Sch_working'!$BN27=Rates!$D:$D)*('(B) FTC Sch_working'!J$6&gt;=Rates!$A:$A)*('(B) FTC Sch_working'!J$6&lt;=Rates!$B:$B),0))*0.01</f>
        <v>0.16500000000000001</v>
      </c>
      <c r="K27" s="125" cm="1">
        <f t="array" ref="K27">INDEX(Rates!$F:$F,MATCH(1,($BM27=Rates!$C:$C)*('(B) FTC Sch_working'!$BN27=Rates!$D:$D)*('(B) FTC Sch_working'!K$6&gt;=Rates!$A:$A)*('(B) FTC Sch_working'!K$6&lt;=Rates!$B:$B),0))*0.01</f>
        <v>0.16500000000000001</v>
      </c>
      <c r="L27" s="125" cm="1">
        <f t="array" ref="L27">INDEX(Rates!$F:$F,MATCH(1,($BM27=Rates!$C:$C)*('(B) FTC Sch_working'!$BN27=Rates!$D:$D)*('(B) FTC Sch_working'!L$6&gt;=Rates!$A:$A)*('(B) FTC Sch_working'!L$6&lt;=Rates!$B:$B),0))*0.01</f>
        <v>0.16500000000000001</v>
      </c>
      <c r="M27" s="125" cm="1">
        <f t="array" ref="M27">INDEX(Rates!$F:$F,MATCH(1,($BM27=Rates!$C:$C)*('(B) FTC Sch_working'!$BN27=Rates!$D:$D)*('(B) FTC Sch_working'!M$6&gt;=Rates!$A:$A)*('(B) FTC Sch_working'!M$6&lt;=Rates!$B:$B),0))*0.01</f>
        <v>0.16500000000000001</v>
      </c>
      <c r="N27" s="125" cm="1">
        <f t="array" ref="N27">INDEX(Rates!$F:$F,MATCH(1,($BM27=Rates!$C:$C)*('(B) FTC Sch_working'!$BN27=Rates!$D:$D)*('(B) FTC Sch_working'!N$6&gt;=Rates!$A:$A)*('(B) FTC Sch_working'!N$6&lt;=Rates!$B:$B),0))*0.01</f>
        <v>0.16500000000000001</v>
      </c>
      <c r="O27" s="125" cm="1">
        <f t="array" ref="O27">INDEX(Rates!$F:$F,MATCH(1,($BM27=Rates!$C:$C)*('(B) FTC Sch_working'!$BN27=Rates!$D:$D)*('(B) FTC Sch_working'!O$6&gt;=Rates!$A:$A)*('(B) FTC Sch_working'!O$6&lt;=Rates!$B:$B),0))*0.01</f>
        <v>0.16500000000000001</v>
      </c>
      <c r="P27" s="125" cm="1">
        <f t="array" ref="P27">INDEX(Rates!$F:$F,MATCH(1,($BM27=Rates!$C:$C)*('(B) FTC Sch_working'!$BN27=Rates!$D:$D)*('(B) FTC Sch_working'!P$6&gt;=Rates!$A:$A)*('(B) FTC Sch_working'!P$6&lt;=Rates!$B:$B),0))*0.01</f>
        <v>0.16500000000000001</v>
      </c>
      <c r="Q27" s="125" cm="1">
        <f t="array" ref="Q27">INDEX(Rates!$F:$F,MATCH(1,($BM27=Rates!$C:$C)*('(B) FTC Sch_working'!$BN27=Rates!$D:$D)*('(B) FTC Sch_working'!Q$6&gt;=Rates!$A:$A)*('(B) FTC Sch_working'!Q$6&lt;=Rates!$B:$B),0))*0.01</f>
        <v>0.16500000000000001</v>
      </c>
      <c r="R27" s="125" cm="1">
        <f t="array" ref="R27">INDEX(Rates!$F:$F,MATCH(1,($BM27=Rates!$C:$C)*('(B) FTC Sch_working'!$BN27=Rates!$D:$D)*('(B) FTC Sch_working'!R$6&gt;=Rates!$A:$A)*('(B) FTC Sch_working'!R$6&lt;=Rates!$B:$B),0))*0.01</f>
        <v>0.16500000000000001</v>
      </c>
      <c r="S27" s="125" cm="1">
        <f t="array" ref="S27">INDEX(Rates!$F:$F,MATCH(1,($BM27=Rates!$C:$C)*('(B) FTC Sch_working'!$BN27=Rates!$D:$D)*('(B) FTC Sch_working'!S$6&gt;=Rates!$A:$A)*('(B) FTC Sch_working'!S$6&lt;=Rates!$B:$B),0))*0.01</f>
        <v>0.16899999999999998</v>
      </c>
      <c r="T27" s="125" cm="1">
        <f t="array" ref="T27">INDEX(Rates!$F:$F,MATCH(1,($BM27=Rates!$C:$C)*('(B) FTC Sch_working'!$BN27=Rates!$D:$D)*('(B) FTC Sch_working'!T$6&gt;=Rates!$A:$A)*('(B) FTC Sch_working'!T$6&lt;=Rates!$B:$B),0))*0.01</f>
        <v>0.16899999999999998</v>
      </c>
      <c r="U27" s="125" cm="1">
        <f t="array" ref="U27">INDEX(Rates!$F:$F,MATCH(1,($BM27=Rates!$C:$C)*('(B) FTC Sch_working'!$BN27=Rates!$D:$D)*('(B) FTC Sch_working'!U$6&gt;=Rates!$A:$A)*('(B) FTC Sch_working'!U$6&lt;=Rates!$B:$B),0))*0.01</f>
        <v>0.16899999999999998</v>
      </c>
      <c r="V27" s="125" cm="1">
        <f t="array" ref="V27">INDEX(Rates!$F:$F,MATCH(1,($BM27=Rates!$C:$C)*('(B) FTC Sch_working'!$BN27=Rates!$D:$D)*('(B) FTC Sch_working'!V$6&gt;=Rates!$A:$A)*('(B) FTC Sch_working'!V$6&lt;=Rates!$B:$B),0))*0.01</f>
        <v>0.16899999999999998</v>
      </c>
      <c r="W27" s="125" cm="1">
        <f t="array" ref="W27">INDEX(Rates!$F:$F,MATCH(1,($BM27=Rates!$C:$C)*('(B) FTC Sch_working'!$BN27=Rates!$D:$D)*('(B) FTC Sch_working'!W$6&gt;=Rates!$A:$A)*('(B) FTC Sch_working'!W$6&lt;=Rates!$B:$B),0))*0.01</f>
        <v>0.16899999999999998</v>
      </c>
      <c r="X27" s="125" cm="1">
        <f t="array" ref="X27">INDEX(Rates!$F:$F,MATCH(1,($BM27=Rates!$C:$C)*('(B) FTC Sch_working'!$BN27=Rates!$D:$D)*('(B) FTC Sch_working'!X$6&gt;=Rates!$A:$A)*('(B) FTC Sch_working'!X$6&lt;=Rates!$B:$B),0))*0.01</f>
        <v>0.16300000000000001</v>
      </c>
      <c r="Y27" s="125" cm="1">
        <f t="array" ref="Y27">INDEX(Rates!$F:$F,MATCH(1,($BM27=Rates!$C:$C)*('(B) FTC Sch_working'!$BN27=Rates!$D:$D)*('(B) FTC Sch_working'!Y$6&gt;=Rates!$A:$A)*('(B) FTC Sch_working'!Y$6&lt;=Rates!$B:$B),0))*0.01</f>
        <v>0.16300000000000001</v>
      </c>
      <c r="Z27" s="125" cm="1">
        <f t="array" ref="Z27">INDEX(Rates!$F:$F,MATCH(1,($BM27=Rates!$C:$C)*('(B) FTC Sch_working'!$BN27=Rates!$D:$D)*('(B) FTC Sch_working'!Z$6&gt;=Rates!$A:$A)*('(B) FTC Sch_working'!Z$6&lt;=Rates!$B:$B),0))*0.01</f>
        <v>0.16899999999999998</v>
      </c>
      <c r="AA27" s="125" cm="1">
        <f t="array" ref="AA27">INDEX(Rates!$F:$F,MATCH(1,($BM27=Rates!$C:$C)*('(B) FTC Sch_working'!$BN27=Rates!$D:$D)*('(B) FTC Sch_working'!AA$6&gt;=Rates!$A:$A)*('(B) FTC Sch_working'!AA$6&lt;=Rates!$B:$B),0))*0.01</f>
        <v>0.16899999999999998</v>
      </c>
      <c r="AB27" s="125" cm="1">
        <f t="array" ref="AB27">INDEX(Rates!$F:$F,MATCH(1,($BM27=Rates!$C:$C)*('(B) FTC Sch_working'!$BN27=Rates!$D:$D)*('(B) FTC Sch_working'!AB$6&gt;=Rates!$A:$A)*('(B) FTC Sch_working'!AB$6&lt;=Rates!$B:$B),0))*0.01</f>
        <v>0.16899999999999998</v>
      </c>
      <c r="AC27" s="125" cm="1">
        <f t="array" ref="AC27">INDEX(Rates!$F:$F,MATCH(1,($BM27=Rates!$C:$C)*('(B) FTC Sch_working'!$BN27=Rates!$D:$D)*('(B) FTC Sch_working'!AC$6&gt;=Rates!$A:$A)*('(B) FTC Sch_working'!AC$6&lt;=Rates!$B:$B),0))*0.01</f>
        <v>0.16899999999999998</v>
      </c>
      <c r="AD27" s="125" cm="1">
        <f t="array" ref="AD27">INDEX(Rates!$F:$F,MATCH(1,($BM27=Rates!$C:$C)*('(B) FTC Sch_working'!$BN27=Rates!$D:$D)*('(B) FTC Sch_working'!AD$6&gt;=Rates!$A:$A)*('(B) FTC Sch_working'!AD$6&lt;=Rates!$B:$B),0))*0.01</f>
        <v>0.16899999999999998</v>
      </c>
      <c r="AE27" s="125" cm="1">
        <f t="array" ref="AE27">INDEX(Rates!$F:$F,MATCH(1,($BM27=Rates!$C:$C)*('(B) FTC Sch_working'!$BN27=Rates!$D:$D)*('(B) FTC Sch_working'!AE$6&gt;=Rates!$A:$A)*('(B) FTC Sch_working'!AE$6&lt;=Rates!$B:$B),0))*0.01</f>
        <v>0.16899999999999998</v>
      </c>
      <c r="AF27" s="125" cm="1">
        <f t="array" ref="AF27">INDEX(Rates!$F:$F,MATCH(1,($BM27=Rates!$C:$C)*('(B) FTC Sch_working'!$BN27=Rates!$D:$D)*('(B) FTC Sch_working'!AF$6&gt;=Rates!$A:$A)*('(B) FTC Sch_working'!AF$6&lt;=Rates!$B:$B),0))*0.01</f>
        <v>0.17800000000000002</v>
      </c>
      <c r="AG27" s="125" cm="1">
        <f t="array" ref="AG27">INDEX(Rates!$F:$F,MATCH(1,($BM27=Rates!$C:$C)*('(B) FTC Sch_working'!$BN27=Rates!$D:$D)*('(B) FTC Sch_working'!AG$6&gt;=Rates!$A:$A)*('(B) FTC Sch_working'!AG$6&lt;=Rates!$B:$B),0))*0.01</f>
        <v>0.17800000000000002</v>
      </c>
      <c r="AH27" s="125" cm="1">
        <f t="array" ref="AH27">INDEX(Rates!$F:$F,MATCH(1,($BM27=Rates!$C:$C)*('(B) FTC Sch_working'!$BN27=Rates!$D:$D)*('(B) FTC Sch_working'!AH$6&gt;=Rates!$A:$A)*('(B) FTC Sch_working'!AH$6&lt;=Rates!$B:$B),0))*0.01</f>
        <v>0</v>
      </c>
      <c r="AI27" s="125" cm="1">
        <f t="array" ref="AI27">INDEX(Rates!$F:$F,MATCH(1,($BM27=Rates!$C:$C)*('(B) FTC Sch_working'!$BN27=Rates!$D:$D)*('(B) FTC Sch_working'!AI$6&gt;=Rates!$A:$A)*('(B) FTC Sch_working'!AI$6&lt;=Rates!$B:$B),0))*0.01</f>
        <v>0</v>
      </c>
      <c r="AJ27" s="125" cm="1">
        <f t="array" ref="AJ27">INDEX(Rates!$F:$F,MATCH(1,($BM27=Rates!$C:$C)*('(B) FTC Sch_working'!$BN27=Rates!$D:$D)*('(B) FTC Sch_working'!AJ$6&gt;=Rates!$A:$A)*('(B) FTC Sch_working'!AJ$6&lt;=Rates!$B:$B),0))*0.01</f>
        <v>0</v>
      </c>
      <c r="AK27" s="125" cm="1">
        <f t="array" ref="AK27">INDEX(Rates!$F:$F,MATCH(1,($BM27=Rates!$C:$C)*('(B) FTC Sch_working'!$BN27=Rates!$D:$D)*('(B) FTC Sch_working'!AK$6&gt;=Rates!$A:$A)*('(B) FTC Sch_working'!AK$6&lt;=Rates!$B:$B),0))*0.01</f>
        <v>0</v>
      </c>
      <c r="AL27" s="125" cm="1">
        <f t="array" ref="AL27">INDEX(Rates!$F:$F,MATCH(1,($BM27=Rates!$C:$C)*('(B) FTC Sch_working'!$BN27=Rates!$D:$D)*('(B) FTC Sch_working'!AL$6&gt;=Rates!$A:$A)*('(B) FTC Sch_working'!AL$6&lt;=Rates!$B:$B),0))*0.01</f>
        <v>0</v>
      </c>
      <c r="AM27" s="125" cm="1">
        <f t="array" ref="AM27">INDEX(Rates!$F:$F,MATCH(1,($BM27=Rates!$C:$C)*('(B) FTC Sch_working'!$BN27=Rates!$D:$D)*('(B) FTC Sch_working'!AM$6&gt;=Rates!$A:$A)*('(B) FTC Sch_working'!AM$6&lt;=Rates!$B:$B),0))*0.01</f>
        <v>0</v>
      </c>
      <c r="AN27" s="125" cm="1">
        <f t="array" ref="AN27">INDEX(Rates!$F:$F,MATCH(1,($BM27=Rates!$C:$C)*('(B) FTC Sch_working'!$BN27=Rates!$D:$D)*('(B) FTC Sch_working'!AN$6&gt;=Rates!$A:$A)*('(B) FTC Sch_working'!AN$6&lt;=Rates!$B:$B),0))*0.01</f>
        <v>0</v>
      </c>
      <c r="AO27" s="125" cm="1">
        <f t="array" ref="AO27">INDEX(Rates!$F:$F,MATCH(1,($BM27=Rates!$C:$C)*('(B) FTC Sch_working'!$BN27=Rates!$D:$D)*('(B) FTC Sch_working'!AO$6&gt;=Rates!$A:$A)*('(B) FTC Sch_working'!AO$6&lt;=Rates!$B:$B),0))*0.01</f>
        <v>0.188</v>
      </c>
      <c r="AP27" s="125" cm="1">
        <f t="array" ref="AP27">INDEX(Rates!$F:$F,MATCH(1,($BM27=Rates!$C:$C)*('(B) FTC Sch_working'!$BN27=Rates!$D:$D)*('(B) FTC Sch_working'!AP$6&gt;=Rates!$A:$A)*('(B) FTC Sch_working'!AP$6&lt;=Rates!$B:$B),0))*0.01</f>
        <v>0.188</v>
      </c>
      <c r="AQ27" s="125" cm="1">
        <f t="array" ref="AQ27">INDEX(Rates!$F:$F,MATCH(1,($BM27=Rates!$C:$C)*('(B) FTC Sch_working'!$BN27=Rates!$D:$D)*('(B) FTC Sch_working'!AQ$6&gt;=Rates!$A:$A)*('(B) FTC Sch_working'!AQ$6&lt;=Rates!$B:$B),0))*0.01</f>
        <v>0.188</v>
      </c>
      <c r="AR27" s="125" cm="1">
        <f t="array" ref="AR27">INDEX(Rates!$F:$F,MATCH(1,($BM27=Rates!$C:$C)*('(B) FTC Sch_working'!$BN27=Rates!$D:$D)*('(B) FTC Sch_working'!AR$6&gt;=Rates!$A:$A)*('(B) FTC Sch_working'!AR$6&lt;=Rates!$B:$B),0))*0.01</f>
        <v>0.188</v>
      </c>
      <c r="AS27" s="125" cm="1">
        <f t="array" ref="AS27">INDEX(Rates!$F:$F,MATCH(1,($BM27=Rates!$C:$C)*('(B) FTC Sch_working'!$BN27=Rates!$D:$D)*('(B) FTC Sch_working'!AS$6&gt;=Rates!$A:$A)*('(B) FTC Sch_working'!AS$6&lt;=Rates!$B:$B),0))*0.01</f>
        <v>0.188</v>
      </c>
      <c r="AT27" s="125" cm="1">
        <f t="array" ref="AT27">INDEX(Rates!$F:$F,MATCH(1,($BM27=Rates!$C:$C)*('(B) FTC Sch_working'!$BN27=Rates!$D:$D)*('(B) FTC Sch_working'!AT$6&gt;=Rates!$A:$A)*('(B) FTC Sch_working'!AT$6&lt;=Rates!$B:$B),0))*0.01</f>
        <v>0.20500000000000002</v>
      </c>
      <c r="AU27" s="125" cm="1">
        <f t="array" ref="AU27">INDEX(Rates!$F:$F,MATCH(1,($BM27=Rates!$C:$C)*('(B) FTC Sch_working'!$BN27=Rates!$D:$D)*('(B) FTC Sch_working'!AU$6&gt;=Rates!$A:$A)*('(B) FTC Sch_working'!AU$6&lt;=Rates!$B:$B),0))*0.01</f>
        <v>0.20500000000000002</v>
      </c>
      <c r="AV27" s="125" cm="1">
        <f t="array" ref="AV27">INDEX(Rates!$F:$F,MATCH(1,($BM27=Rates!$C:$C)*('(B) FTC Sch_working'!$BN27=Rates!$D:$D)*('(B) FTC Sch_working'!AV$6&gt;=Rates!$A:$A)*('(B) FTC Sch_working'!AV$6&lt;=Rates!$B:$B),0))*0.01</f>
        <v>0.20500000000000002</v>
      </c>
      <c r="AW27" s="125" cm="1">
        <f t="array" ref="AW27">INDEX(Rates!$F:$F,MATCH(1,($BM27=Rates!$C:$C)*('(B) FTC Sch_working'!$BN27=Rates!$D:$D)*('(B) FTC Sch_working'!AW$6&gt;=Rates!$A:$A)*('(B) FTC Sch_working'!AW$6&lt;=Rates!$B:$B),0))*0.01</f>
        <v>0.20500000000000002</v>
      </c>
      <c r="AX27" s="125" cm="1">
        <f t="array" ref="AX27">INDEX(Rates!$F:$F,MATCH(1,($BM27=Rates!$C:$C)*('(B) FTC Sch_working'!$BN27=Rates!$D:$D)*('(B) FTC Sch_working'!AX$6&gt;=Rates!$A:$A)*('(B) FTC Sch_working'!AX$6&lt;=Rates!$B:$B),0))*0.01</f>
        <v>0.20500000000000002</v>
      </c>
      <c r="AY27" s="125" cm="1">
        <f t="array" ref="AY27">INDEX(Rates!$F:$F,MATCH(1,($BM27=Rates!$C:$C)*('(B) FTC Sch_working'!$BN27=Rates!$D:$D)*('(B) FTC Sch_working'!AY$6&gt;=Rates!$A:$A)*('(B) FTC Sch_working'!AY$6&lt;=Rates!$B:$B),0))*0.01</f>
        <v>0.189</v>
      </c>
      <c r="AZ27" s="125" cm="1">
        <f t="array" ref="AZ27">INDEX(Rates!$F:$F,MATCH(1,($BM27=Rates!$C:$C)*('(B) FTC Sch_working'!$BN27=Rates!$D:$D)*('(B) FTC Sch_working'!AZ$6&gt;=Rates!$A:$A)*('(B) FTC Sch_working'!AZ$6&lt;=Rates!$B:$B),0))*0.01</f>
        <v>0.2</v>
      </c>
      <c r="BA27" s="125" cm="1">
        <f t="array" ref="BA27">INDEX(Rates!$F:$F,MATCH(1,($BM27=Rates!$C:$C)*('(B) FTC Sch_working'!$BN27=Rates!$D:$D)*('(B) FTC Sch_working'!BA$6&gt;=Rates!$A:$A)*('(B) FTC Sch_working'!BA$6&lt;=Rates!$B:$B),0))*0.01</f>
        <v>0.2</v>
      </c>
      <c r="BB27" s="125" cm="1">
        <f t="array" ref="BB27">INDEX(Rates!$F:$F,MATCH(1,($BM27=Rates!$C:$C)*('(B) FTC Sch_working'!$BN27=Rates!$D:$D)*('(B) FTC Sch_working'!BB$6&gt;=Rates!$A:$A)*('(B) FTC Sch_working'!BB$6&lt;=Rates!$B:$B),0))*0.01</f>
        <v>0.2</v>
      </c>
      <c r="BC27" s="125" cm="1">
        <f t="array" ref="BC27">INDEX(Rates!$F:$F,MATCH(1,($BM27=Rates!$C:$C)*('(B) FTC Sch_working'!$BN27=Rates!$D:$D)*('(B) FTC Sch_working'!BC$6&gt;=Rates!$A:$A)*('(B) FTC Sch_working'!BC$6&lt;=Rates!$B:$B),0))*0.01</f>
        <v>0.2</v>
      </c>
      <c r="BD27" s="128" cm="1">
        <f t="array" ref="BD27">INDEX(Rates!$F:$F,MATCH(1,($BM27=Rates!$C:$C)*('(B) FTC Sch_working'!$BN27=Rates!$D:$D)*('(B) FTC Sch_working'!BD$6&gt;=Rates!$A:$A)*('(B) FTC Sch_working'!BD$6&lt;=Rates!$B:$B),0))*0.01</f>
        <v>0.2</v>
      </c>
      <c r="BM27" s="118" t="s">
        <v>146</v>
      </c>
      <c r="BN27" s="118" t="s">
        <v>147</v>
      </c>
    </row>
    <row r="28" spans="1:66" s="1" customFormat="1" ht="15" customHeight="1" thickBot="1">
      <c r="A28" s="84" t="s">
        <v>101</v>
      </c>
      <c r="B28" s="85"/>
      <c r="C28" s="85" t="s">
        <v>102</v>
      </c>
      <c r="D28" s="85"/>
      <c r="E28" s="127" cm="1">
        <f t="array" ref="E28">INDEX(Rates!$F:$F,MATCH(1,($BM28=Rates!$C:$C)*('(B) FTC Sch_working'!$BN28=Rates!$D:$D)*('(B) FTC Sch_working'!E$6&gt;=Rates!$A:$A)*('(B) FTC Sch_working'!E$6&lt;=Rates!$B:$B),0))*0.01</f>
        <v>0.13699999999999998</v>
      </c>
      <c r="F28" s="127" cm="1">
        <f t="array" ref="F28">INDEX(Rates!$F:$F,MATCH(1,($BM28=Rates!$C:$C)*('(B) FTC Sch_working'!$BN28=Rates!$D:$D)*('(B) FTC Sch_working'!F$6&gt;=Rates!$A:$A)*('(B) FTC Sch_working'!F$6&lt;=Rates!$B:$B),0))*0.01</f>
        <v>0.13699999999999998</v>
      </c>
      <c r="G28" s="127" cm="1">
        <f t="array" ref="G28">INDEX(Rates!$F:$F,MATCH(1,($BM28=Rates!$C:$C)*('(B) FTC Sch_working'!$BN28=Rates!$D:$D)*('(B) FTC Sch_working'!G$6&gt;=Rates!$A:$A)*('(B) FTC Sch_working'!G$6&lt;=Rates!$B:$B),0))*0.01</f>
        <v>0.13800000000000001</v>
      </c>
      <c r="H28" s="127" cm="1">
        <f t="array" ref="H28">INDEX(Rates!$F:$F,MATCH(1,($BM28=Rates!$C:$C)*('(B) FTC Sch_working'!$BN28=Rates!$D:$D)*('(B) FTC Sch_working'!H$6&gt;=Rates!$A:$A)*('(B) FTC Sch_working'!H$6&lt;=Rates!$B:$B),0))*0.01</f>
        <v>0.13800000000000001</v>
      </c>
      <c r="I28" s="127" cm="1">
        <f t="array" ref="I28">INDEX(Rates!$F:$F,MATCH(1,($BM28=Rates!$C:$C)*('(B) FTC Sch_working'!$BN28=Rates!$D:$D)*('(B) FTC Sch_working'!I$6&gt;=Rates!$A:$A)*('(B) FTC Sch_working'!I$6&lt;=Rates!$B:$B),0))*0.01</f>
        <v>0.13800000000000001</v>
      </c>
      <c r="J28" s="127" cm="1">
        <f t="array" ref="J28">INDEX(Rates!$F:$F,MATCH(1,($BM28=Rates!$C:$C)*('(B) FTC Sch_working'!$BN28=Rates!$D:$D)*('(B) FTC Sch_working'!J$6&gt;=Rates!$A:$A)*('(B) FTC Sch_working'!J$6&lt;=Rates!$B:$B),0))*0.01</f>
        <v>0.13800000000000001</v>
      </c>
      <c r="K28" s="127" cm="1">
        <f t="array" ref="K28">INDEX(Rates!$F:$F,MATCH(1,($BM28=Rates!$C:$C)*('(B) FTC Sch_working'!$BN28=Rates!$D:$D)*('(B) FTC Sch_working'!K$6&gt;=Rates!$A:$A)*('(B) FTC Sch_working'!K$6&lt;=Rates!$B:$B),0))*0.01</f>
        <v>0.13800000000000001</v>
      </c>
      <c r="L28" s="127" cm="1">
        <f t="array" ref="L28">INDEX(Rates!$F:$F,MATCH(1,($BM28=Rates!$C:$C)*('(B) FTC Sch_working'!$BN28=Rates!$D:$D)*('(B) FTC Sch_working'!L$6&gt;=Rates!$A:$A)*('(B) FTC Sch_working'!L$6&lt;=Rates!$B:$B),0))*0.01</f>
        <v>0.13800000000000001</v>
      </c>
      <c r="M28" s="127" cm="1">
        <f t="array" ref="M28">INDEX(Rates!$F:$F,MATCH(1,($BM28=Rates!$C:$C)*('(B) FTC Sch_working'!$BN28=Rates!$D:$D)*('(B) FTC Sch_working'!M$6&gt;=Rates!$A:$A)*('(B) FTC Sch_working'!M$6&lt;=Rates!$B:$B),0))*0.01</f>
        <v>0.13800000000000001</v>
      </c>
      <c r="N28" s="127" cm="1">
        <f t="array" ref="N28">INDEX(Rates!$F:$F,MATCH(1,($BM28=Rates!$C:$C)*('(B) FTC Sch_working'!$BN28=Rates!$D:$D)*('(B) FTC Sch_working'!N$6&gt;=Rates!$A:$A)*('(B) FTC Sch_working'!N$6&lt;=Rates!$B:$B),0))*0.01</f>
        <v>0.13800000000000001</v>
      </c>
      <c r="O28" s="127" cm="1">
        <f t="array" ref="O28">INDEX(Rates!$F:$F,MATCH(1,($BM28=Rates!$C:$C)*('(B) FTC Sch_working'!$BN28=Rates!$D:$D)*('(B) FTC Sch_working'!O$6&gt;=Rates!$A:$A)*('(B) FTC Sch_working'!O$6&lt;=Rates!$B:$B),0))*0.01</f>
        <v>0.13800000000000001</v>
      </c>
      <c r="P28" s="127" cm="1">
        <f t="array" ref="P28">INDEX(Rates!$F:$F,MATCH(1,($BM28=Rates!$C:$C)*('(B) FTC Sch_working'!$BN28=Rates!$D:$D)*('(B) FTC Sch_working'!P$6&gt;=Rates!$A:$A)*('(B) FTC Sch_working'!P$6&lt;=Rates!$B:$B),0))*0.01</f>
        <v>0.13800000000000001</v>
      </c>
      <c r="Q28" s="127" cm="1">
        <f t="array" ref="Q28">INDEX(Rates!$F:$F,MATCH(1,($BM28=Rates!$C:$C)*('(B) FTC Sch_working'!$BN28=Rates!$D:$D)*('(B) FTC Sch_working'!Q$6&gt;=Rates!$A:$A)*('(B) FTC Sch_working'!Q$6&lt;=Rates!$B:$B),0))*0.01</f>
        <v>0.13800000000000001</v>
      </c>
      <c r="R28" s="127" cm="1">
        <f t="array" ref="R28">INDEX(Rates!$F:$F,MATCH(1,($BM28=Rates!$C:$C)*('(B) FTC Sch_working'!$BN28=Rates!$D:$D)*('(B) FTC Sch_working'!R$6&gt;=Rates!$A:$A)*('(B) FTC Sch_working'!R$6&lt;=Rates!$B:$B),0))*0.01</f>
        <v>0.13800000000000001</v>
      </c>
      <c r="S28" s="127" cm="1">
        <f t="array" ref="S28">INDEX(Rates!$F:$F,MATCH(1,($BM28=Rates!$C:$C)*('(B) FTC Sch_working'!$BN28=Rates!$D:$D)*('(B) FTC Sch_working'!S$6&gt;=Rates!$A:$A)*('(B) FTC Sch_working'!S$6&lt;=Rates!$B:$B),0))*0.01</f>
        <v>0.13900000000000001</v>
      </c>
      <c r="T28" s="127" cm="1">
        <f t="array" ref="T28">INDEX(Rates!$F:$F,MATCH(1,($BM28=Rates!$C:$C)*('(B) FTC Sch_working'!$BN28=Rates!$D:$D)*('(B) FTC Sch_working'!T$6&gt;=Rates!$A:$A)*('(B) FTC Sch_working'!T$6&lt;=Rates!$B:$B),0))*0.01</f>
        <v>0.13900000000000001</v>
      </c>
      <c r="U28" s="127" cm="1">
        <f t="array" ref="U28">INDEX(Rates!$F:$F,MATCH(1,($BM28=Rates!$C:$C)*('(B) FTC Sch_working'!$BN28=Rates!$D:$D)*('(B) FTC Sch_working'!U$6&gt;=Rates!$A:$A)*('(B) FTC Sch_working'!U$6&lt;=Rates!$B:$B),0))*0.01</f>
        <v>0.13900000000000001</v>
      </c>
      <c r="V28" s="127" cm="1">
        <f t="array" ref="V28">INDEX(Rates!$F:$F,MATCH(1,($BM28=Rates!$C:$C)*('(B) FTC Sch_working'!$BN28=Rates!$D:$D)*('(B) FTC Sch_working'!V$6&gt;=Rates!$A:$A)*('(B) FTC Sch_working'!V$6&lt;=Rates!$B:$B),0))*0.01</f>
        <v>0.13900000000000001</v>
      </c>
      <c r="W28" s="127" cm="1">
        <f t="array" ref="W28">INDEX(Rates!$F:$F,MATCH(1,($BM28=Rates!$C:$C)*('(B) FTC Sch_working'!$BN28=Rates!$D:$D)*('(B) FTC Sch_working'!W$6&gt;=Rates!$A:$A)*('(B) FTC Sch_working'!W$6&lt;=Rates!$B:$B),0))*0.01</f>
        <v>0.13900000000000001</v>
      </c>
      <c r="X28" s="127" cm="1">
        <f t="array" ref="X28">INDEX(Rates!$F:$F,MATCH(1,($BM28=Rates!$C:$C)*('(B) FTC Sch_working'!$BN28=Rates!$D:$D)*('(B) FTC Sch_working'!X$6&gt;=Rates!$A:$A)*('(B) FTC Sch_working'!X$6&lt;=Rates!$B:$B),0))*0.01</f>
        <v>0.13900000000000001</v>
      </c>
      <c r="Y28" s="127" cm="1">
        <f t="array" ref="Y28">INDEX(Rates!$F:$F,MATCH(1,($BM28=Rates!$C:$C)*('(B) FTC Sch_working'!$BN28=Rates!$D:$D)*('(B) FTC Sch_working'!Y$6&gt;=Rates!$A:$A)*('(B) FTC Sch_working'!Y$6&lt;=Rates!$B:$B),0))*0.01</f>
        <v>0.13900000000000001</v>
      </c>
      <c r="Z28" s="127" cm="1">
        <f t="array" ref="Z28">INDEX(Rates!$F:$F,MATCH(1,($BM28=Rates!$C:$C)*('(B) FTC Sch_working'!$BN28=Rates!$D:$D)*('(B) FTC Sch_working'!Z$6&gt;=Rates!$A:$A)*('(B) FTC Sch_working'!Z$6&lt;=Rates!$B:$B),0))*0.01</f>
        <v>0.14099999999999999</v>
      </c>
      <c r="AA28" s="127" cm="1">
        <f t="array" ref="AA28">INDEX(Rates!$F:$F,MATCH(1,($BM28=Rates!$C:$C)*('(B) FTC Sch_working'!$BN28=Rates!$D:$D)*('(B) FTC Sch_working'!AA$6&gt;=Rates!$A:$A)*('(B) FTC Sch_working'!AA$6&lt;=Rates!$B:$B),0))*0.01</f>
        <v>0.14099999999999999</v>
      </c>
      <c r="AB28" s="127" cm="1">
        <f t="array" ref="AB28">INDEX(Rates!$F:$F,MATCH(1,($BM28=Rates!$C:$C)*('(B) FTC Sch_working'!$BN28=Rates!$D:$D)*('(B) FTC Sch_working'!AB$6&gt;=Rates!$A:$A)*('(B) FTC Sch_working'!AB$6&lt;=Rates!$B:$B),0))*0.01</f>
        <v>0.14099999999999999</v>
      </c>
      <c r="AC28" s="127" cm="1">
        <f t="array" ref="AC28">INDEX(Rates!$F:$F,MATCH(1,($BM28=Rates!$C:$C)*('(B) FTC Sch_working'!$BN28=Rates!$D:$D)*('(B) FTC Sch_working'!AC$6&gt;=Rates!$A:$A)*('(B) FTC Sch_working'!AC$6&lt;=Rates!$B:$B),0))*0.01</f>
        <v>0.14099999999999999</v>
      </c>
      <c r="AD28" s="127" cm="1">
        <f t="array" ref="AD28">INDEX(Rates!$F:$F,MATCH(1,($BM28=Rates!$C:$C)*('(B) FTC Sch_working'!$BN28=Rates!$D:$D)*('(B) FTC Sch_working'!AD$6&gt;=Rates!$A:$A)*('(B) FTC Sch_working'!AD$6&lt;=Rates!$B:$B),0))*0.01</f>
        <v>0.14099999999999999</v>
      </c>
      <c r="AE28" s="127" cm="1">
        <f t="array" ref="AE28">INDEX(Rates!$F:$F,MATCH(1,($BM28=Rates!$C:$C)*('(B) FTC Sch_working'!$BN28=Rates!$D:$D)*('(B) FTC Sch_working'!AE$6&gt;=Rates!$A:$A)*('(B) FTC Sch_working'!AE$6&lt;=Rates!$B:$B),0))*0.01</f>
        <v>0.14099999999999999</v>
      </c>
      <c r="AF28" s="127" cm="1">
        <f t="array" ref="AF28">INDEX(Rates!$F:$F,MATCH(1,($BM28=Rates!$C:$C)*('(B) FTC Sch_working'!$BN28=Rates!$D:$D)*('(B) FTC Sch_working'!AF$6&gt;=Rates!$A:$A)*('(B) FTC Sch_working'!AF$6&lt;=Rates!$B:$B),0))*0.01</f>
        <v>0.14400000000000002</v>
      </c>
      <c r="AG28" s="127" cm="1">
        <f t="array" ref="AG28">INDEX(Rates!$F:$F,MATCH(1,($BM28=Rates!$C:$C)*('(B) FTC Sch_working'!$BN28=Rates!$D:$D)*('(B) FTC Sch_working'!AG$6&gt;=Rates!$A:$A)*('(B) FTC Sch_working'!AG$6&lt;=Rates!$B:$B),0))*0.01</f>
        <v>0.14400000000000002</v>
      </c>
      <c r="AH28" s="127" cm="1">
        <f t="array" ref="AH28">INDEX(Rates!$F:$F,MATCH(1,($BM28=Rates!$C:$C)*('(B) FTC Sch_working'!$BN28=Rates!$D:$D)*('(B) FTC Sch_working'!AH$6&gt;=Rates!$A:$A)*('(B) FTC Sch_working'!AH$6&lt;=Rates!$B:$B),0))*0.01</f>
        <v>7.2000000000000008E-2</v>
      </c>
      <c r="AI28" s="127" cm="1">
        <f t="array" ref="AI28">INDEX(Rates!$F:$F,MATCH(1,($BM28=Rates!$C:$C)*('(B) FTC Sch_working'!$BN28=Rates!$D:$D)*('(B) FTC Sch_working'!AI$6&gt;=Rates!$A:$A)*('(B) FTC Sch_working'!AI$6&lt;=Rates!$B:$B),0))*0.01</f>
        <v>7.2000000000000008E-2</v>
      </c>
      <c r="AJ28" s="127" cm="1">
        <f t="array" ref="AJ28">INDEX(Rates!$F:$F,MATCH(1,($BM28=Rates!$C:$C)*('(B) FTC Sch_working'!$BN28=Rates!$D:$D)*('(B) FTC Sch_working'!AJ$6&gt;=Rates!$A:$A)*('(B) FTC Sch_working'!AJ$6&lt;=Rates!$B:$B),0))*0.01</f>
        <v>7.2000000000000008E-2</v>
      </c>
      <c r="AK28" s="127" cm="1">
        <f t="array" ref="AK28">INDEX(Rates!$F:$F,MATCH(1,($BM28=Rates!$C:$C)*('(B) FTC Sch_working'!$BN28=Rates!$D:$D)*('(B) FTC Sch_working'!AK$6&gt;=Rates!$A:$A)*('(B) FTC Sch_working'!AK$6&lt;=Rates!$B:$B),0))*0.01</f>
        <v>7.2000000000000008E-2</v>
      </c>
      <c r="AL28" s="127" cm="1">
        <f t="array" ref="AL28">INDEX(Rates!$F:$F,MATCH(1,($BM28=Rates!$C:$C)*('(B) FTC Sch_working'!$BN28=Rates!$D:$D)*('(B) FTC Sch_working'!AL$6&gt;=Rates!$A:$A)*('(B) FTC Sch_working'!AL$6&lt;=Rates!$B:$B),0))*0.01</f>
        <v>7.2000000000000008E-2</v>
      </c>
      <c r="AM28" s="127" cm="1">
        <f t="array" ref="AM28">INDEX(Rates!$F:$F,MATCH(1,($BM28=Rates!$C:$C)*('(B) FTC Sch_working'!$BN28=Rates!$D:$D)*('(B) FTC Sch_working'!AM$6&gt;=Rates!$A:$A)*('(B) FTC Sch_working'!AM$6&lt;=Rates!$B:$B),0))*0.01</f>
        <v>7.4999999999999997E-2</v>
      </c>
      <c r="AN28" s="127" cm="1">
        <f t="array" ref="AN28">INDEX(Rates!$F:$F,MATCH(1,($BM28=Rates!$C:$C)*('(B) FTC Sch_working'!$BN28=Rates!$D:$D)*('(B) FTC Sch_working'!AN$6&gt;=Rates!$A:$A)*('(B) FTC Sch_working'!AN$6&lt;=Rates!$B:$B),0))*0.01</f>
        <v>7.4999999999999997E-2</v>
      </c>
      <c r="AO28" s="127" cm="1">
        <f t="array" ref="AO28">INDEX(Rates!$F:$F,MATCH(1,($BM28=Rates!$C:$C)*('(B) FTC Sch_working'!$BN28=Rates!$D:$D)*('(B) FTC Sch_working'!AO$6&gt;=Rates!$A:$A)*('(B) FTC Sch_working'!AO$6&lt;=Rates!$B:$B),0))*0.01</f>
        <v>0.15</v>
      </c>
      <c r="AP28" s="127" cm="1">
        <f t="array" ref="AP28">INDEX(Rates!$F:$F,MATCH(1,($BM28=Rates!$C:$C)*('(B) FTC Sch_working'!$BN28=Rates!$D:$D)*('(B) FTC Sch_working'!AP$6&gt;=Rates!$A:$A)*('(B) FTC Sch_working'!AP$6&lt;=Rates!$B:$B),0))*0.01</f>
        <v>0.15</v>
      </c>
      <c r="AQ28" s="127" cm="1">
        <f t="array" ref="AQ28">INDEX(Rates!$F:$F,MATCH(1,($BM28=Rates!$C:$C)*('(B) FTC Sch_working'!$BN28=Rates!$D:$D)*('(B) FTC Sch_working'!AQ$6&gt;=Rates!$A:$A)*('(B) FTC Sch_working'!AQ$6&lt;=Rates!$B:$B),0))*0.01</f>
        <v>0.15</v>
      </c>
      <c r="AR28" s="127" cm="1">
        <f t="array" ref="AR28">INDEX(Rates!$F:$F,MATCH(1,($BM28=Rates!$C:$C)*('(B) FTC Sch_working'!$BN28=Rates!$D:$D)*('(B) FTC Sch_working'!AR$6&gt;=Rates!$A:$A)*('(B) FTC Sch_working'!AR$6&lt;=Rates!$B:$B),0))*0.01</f>
        <v>0.15</v>
      </c>
      <c r="AS28" s="127" cm="1">
        <f t="array" ref="AS28">INDEX(Rates!$F:$F,MATCH(1,($BM28=Rates!$C:$C)*('(B) FTC Sch_working'!$BN28=Rates!$D:$D)*('(B) FTC Sch_working'!AS$6&gt;=Rates!$A:$A)*('(B) FTC Sch_working'!AS$6&lt;=Rates!$B:$B),0))*0.01</f>
        <v>0.15</v>
      </c>
      <c r="AT28" s="127" cm="1">
        <f t="array" ref="AT28">INDEX(Rates!$F:$F,MATCH(1,($BM28=Rates!$C:$C)*('(B) FTC Sch_working'!$BN28=Rates!$D:$D)*('(B) FTC Sch_working'!AT$6&gt;=Rates!$A:$A)*('(B) FTC Sch_working'!AT$6&lt;=Rates!$B:$B),0))*0.01</f>
        <v>0.156</v>
      </c>
      <c r="AU28" s="127" cm="1">
        <f t="array" ref="AU28">INDEX(Rates!$F:$F,MATCH(1,($BM28=Rates!$C:$C)*('(B) FTC Sch_working'!$BN28=Rates!$D:$D)*('(B) FTC Sch_working'!AU$6&gt;=Rates!$A:$A)*('(B) FTC Sch_working'!AU$6&lt;=Rates!$B:$B),0))*0.01</f>
        <v>0.156</v>
      </c>
      <c r="AV28" s="127" cm="1">
        <f t="array" ref="AV28">INDEX(Rates!$F:$F,MATCH(1,($BM28=Rates!$C:$C)*('(B) FTC Sch_working'!$BN28=Rates!$D:$D)*('(B) FTC Sch_working'!AV$6&gt;=Rates!$A:$A)*('(B) FTC Sch_working'!AV$6&lt;=Rates!$B:$B),0))*0.01</f>
        <v>0.156</v>
      </c>
      <c r="AW28" s="127" cm="1">
        <f t="array" ref="AW28">INDEX(Rates!$F:$F,MATCH(1,($BM28=Rates!$C:$C)*('(B) FTC Sch_working'!$BN28=Rates!$D:$D)*('(B) FTC Sch_working'!AW$6&gt;=Rates!$A:$A)*('(B) FTC Sch_working'!AW$6&lt;=Rates!$B:$B),0))*0.01</f>
        <v>0.156</v>
      </c>
      <c r="AX28" s="127" cm="1">
        <f t="array" ref="AX28">INDEX(Rates!$F:$F,MATCH(1,($BM28=Rates!$C:$C)*('(B) FTC Sch_working'!$BN28=Rates!$D:$D)*('(B) FTC Sch_working'!AX$6&gt;=Rates!$A:$A)*('(B) FTC Sch_working'!AX$6&lt;=Rates!$B:$B),0))*0.01</f>
        <v>0.156</v>
      </c>
      <c r="AY28" s="127" cm="1">
        <f t="array" ref="AY28">INDEX(Rates!$F:$F,MATCH(1,($BM28=Rates!$C:$C)*('(B) FTC Sch_working'!$BN28=Rates!$D:$D)*('(B) FTC Sch_working'!AY$6&gt;=Rates!$A:$A)*('(B) FTC Sch_working'!AY$6&lt;=Rates!$B:$B),0))*0.01</f>
        <v>0.156</v>
      </c>
      <c r="AZ28" s="127" cm="1">
        <f t="array" ref="AZ28">INDEX(Rates!$F:$F,MATCH(1,($BM28=Rates!$C:$C)*('(B) FTC Sch_working'!$BN28=Rates!$D:$D)*('(B) FTC Sch_working'!AZ$6&gt;=Rates!$A:$A)*('(B) FTC Sch_working'!AZ$6&lt;=Rates!$B:$B),0))*0.01</f>
        <v>0.159</v>
      </c>
      <c r="BA28" s="127" cm="1">
        <f t="array" ref="BA28">INDEX(Rates!$F:$F,MATCH(1,($BM28=Rates!$C:$C)*('(B) FTC Sch_working'!$BN28=Rates!$D:$D)*('(B) FTC Sch_working'!BA$6&gt;=Rates!$A:$A)*('(B) FTC Sch_working'!BA$6&lt;=Rates!$B:$B),0))*0.01</f>
        <v>0.159</v>
      </c>
      <c r="BB28" s="127" cm="1">
        <f t="array" ref="BB28">INDEX(Rates!$F:$F,MATCH(1,($BM28=Rates!$C:$C)*('(B) FTC Sch_working'!$BN28=Rates!$D:$D)*('(B) FTC Sch_working'!BB$6&gt;=Rates!$A:$A)*('(B) FTC Sch_working'!BB$6&lt;=Rates!$B:$B),0))*0.01</f>
        <v>0.159</v>
      </c>
      <c r="BC28" s="127" cm="1">
        <f t="array" ref="BC28">INDEX(Rates!$F:$F,MATCH(1,($BM28=Rates!$C:$C)*('(B) FTC Sch_working'!$BN28=Rates!$D:$D)*('(B) FTC Sch_working'!BC$6&gt;=Rates!$A:$A)*('(B) FTC Sch_working'!BC$6&lt;=Rates!$B:$B),0))*0.01</f>
        <v>0.159</v>
      </c>
      <c r="BD28" s="129" cm="1">
        <f t="array" ref="BD28">INDEX(Rates!$F:$F,MATCH(1,($BM28=Rates!$C:$C)*('(B) FTC Sch_working'!$BN28=Rates!$D:$D)*('(B) FTC Sch_working'!BD$6&gt;=Rates!$A:$A)*('(B) FTC Sch_working'!BD$6&lt;=Rates!$B:$B),0))*0.01</f>
        <v>0.159</v>
      </c>
      <c r="BM28" s="118" t="s">
        <v>153</v>
      </c>
      <c r="BN28" s="118" t="s">
        <v>161</v>
      </c>
    </row>
    <row r="29" spans="1:66" s="1" customFormat="1">
      <c r="C29" s="80"/>
      <c r="D29" s="80"/>
    </row>
    <row r="30" spans="1:66" s="1" customFormat="1" ht="15" customHeight="1" thickBot="1">
      <c r="C30" s="80"/>
      <c r="D30" s="80"/>
    </row>
    <row r="31" spans="1:66" s="1" customFormat="1">
      <c r="A31" s="102" t="s">
        <v>103</v>
      </c>
      <c r="B31" s="81"/>
      <c r="C31" s="82"/>
      <c r="D31" s="82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115"/>
    </row>
    <row r="32" spans="1:66" s="1" customFormat="1">
      <c r="A32" s="86" t="s">
        <v>104</v>
      </c>
      <c r="B32" s="51">
        <f>SUM(E32:BC32)</f>
        <v>0</v>
      </c>
      <c r="C32" s="87" t="s">
        <v>105</v>
      </c>
      <c r="D32" s="87"/>
      <c r="E32" s="79">
        <f>'(B) FTC Sch_working'!E9*E26</f>
        <v>0</v>
      </c>
      <c r="F32" s="79">
        <f>'(B) FTC Sch_working'!F9*F26</f>
        <v>0</v>
      </c>
      <c r="G32" s="79">
        <f>'(B) FTC Sch_working'!G9*G26</f>
        <v>0</v>
      </c>
      <c r="H32" s="79">
        <f>'(B) FTC Sch_working'!H9*H26</f>
        <v>0</v>
      </c>
      <c r="I32" s="79">
        <f>'(B) FTC Sch_working'!I9*I26</f>
        <v>0</v>
      </c>
      <c r="J32" s="79">
        <f>'(B) FTC Sch_working'!J9*J26</f>
        <v>0</v>
      </c>
      <c r="K32" s="79">
        <f>'(B) FTC Sch_working'!K9*K26</f>
        <v>0</v>
      </c>
      <c r="L32" s="79">
        <f>'(B) FTC Sch_working'!L9*L26</f>
        <v>0</v>
      </c>
      <c r="M32" s="79">
        <f>'(B) FTC Sch_working'!M9*M26</f>
        <v>0</v>
      </c>
      <c r="N32" s="79">
        <f>'(B) FTC Sch_working'!N9*N26</f>
        <v>0</v>
      </c>
      <c r="O32" s="79">
        <f>'(B) FTC Sch_working'!O9*O26</f>
        <v>0</v>
      </c>
      <c r="P32" s="79">
        <f>'(B) FTC Sch_working'!P9*P26</f>
        <v>0</v>
      </c>
      <c r="Q32" s="79">
        <f>'(B) FTC Sch_working'!Q9*Q26</f>
        <v>0</v>
      </c>
      <c r="R32" s="79">
        <f>'(B) FTC Sch_working'!R9*R26</f>
        <v>0</v>
      </c>
      <c r="S32" s="79">
        <f>'(B) FTC Sch_working'!S9*S26</f>
        <v>0</v>
      </c>
      <c r="T32" s="79">
        <f>'(B) FTC Sch_working'!T9*T26</f>
        <v>0</v>
      </c>
      <c r="U32" s="79">
        <f>'(B) FTC Sch_working'!U9*U26</f>
        <v>0</v>
      </c>
      <c r="V32" s="79">
        <f>'(B) FTC Sch_working'!V9*V26</f>
        <v>0</v>
      </c>
      <c r="W32" s="79">
        <f>'(B) FTC Sch_working'!W9*W26</f>
        <v>0</v>
      </c>
      <c r="X32" s="79">
        <f>'(B) FTC Sch_working'!X9*X26</f>
        <v>0</v>
      </c>
      <c r="Y32" s="79">
        <f>'(B) FTC Sch_working'!Y9*Y26</f>
        <v>0</v>
      </c>
      <c r="Z32" s="79">
        <f>'(B) FTC Sch_working'!Z9*Z26</f>
        <v>0</v>
      </c>
      <c r="AA32" s="79">
        <f>'(B) FTC Sch_working'!AA9*AA26</f>
        <v>0</v>
      </c>
      <c r="AB32" s="79">
        <f>'(B) FTC Sch_working'!AB9*AB26</f>
        <v>0</v>
      </c>
      <c r="AC32" s="79">
        <f>'(B) FTC Sch_working'!AC9*AC26</f>
        <v>0</v>
      </c>
      <c r="AD32" s="79">
        <f>'(B) FTC Sch_working'!AD9*AD26</f>
        <v>0</v>
      </c>
      <c r="AE32" s="79">
        <f>'(B) FTC Sch_working'!AE9*AE26</f>
        <v>0</v>
      </c>
      <c r="AF32" s="79">
        <f>'(B) FTC Sch_working'!AF9*AF26</f>
        <v>0</v>
      </c>
      <c r="AG32" s="79">
        <f>'(B) FTC Sch_working'!AG9*AG26</f>
        <v>0</v>
      </c>
      <c r="AH32" s="79">
        <f>'(B) FTC Sch_working'!AH9*AH26</f>
        <v>0</v>
      </c>
      <c r="AI32" s="79">
        <f>'(B) FTC Sch_working'!AI9*AI26</f>
        <v>0</v>
      </c>
      <c r="AJ32" s="79">
        <f>'(B) FTC Sch_working'!AJ9*AJ26</f>
        <v>0</v>
      </c>
      <c r="AK32" s="79">
        <f>'(B) FTC Sch_working'!AK9*AK26</f>
        <v>0</v>
      </c>
      <c r="AL32" s="79">
        <f>'(B) FTC Sch_working'!AL9*AL26</f>
        <v>0</v>
      </c>
      <c r="AM32" s="79">
        <f>'(B) FTC Sch_working'!AM9*AM26</f>
        <v>0</v>
      </c>
      <c r="AN32" s="79">
        <f>'(B) FTC Sch_working'!AN9*AN26</f>
        <v>0</v>
      </c>
      <c r="AO32" s="79">
        <f>'(B) FTC Sch_working'!AO9*AO26</f>
        <v>0</v>
      </c>
      <c r="AP32" s="79">
        <f>'(B) FTC Sch_working'!AP9*AP26</f>
        <v>0</v>
      </c>
      <c r="AQ32" s="79">
        <f>'(B) FTC Sch_working'!AQ9*AQ26</f>
        <v>0</v>
      </c>
      <c r="AR32" s="79">
        <f>'(B) FTC Sch_working'!AR9*AR26</f>
        <v>0</v>
      </c>
      <c r="AS32" s="79">
        <f>'(B) FTC Sch_working'!AS9*AS26</f>
        <v>0</v>
      </c>
      <c r="AT32" s="79">
        <f>'(B) FTC Sch_working'!AT9*AT26</f>
        <v>0</v>
      </c>
      <c r="AU32" s="79">
        <f>'(B) FTC Sch_working'!AU9*AU26</f>
        <v>0</v>
      </c>
      <c r="AV32" s="79">
        <f>'(B) FTC Sch_working'!AV9*AV26</f>
        <v>0</v>
      </c>
      <c r="AW32" s="79">
        <f>'(B) FTC Sch_working'!AW9*AW26</f>
        <v>0</v>
      </c>
      <c r="AX32" s="79">
        <f>'(B) FTC Sch_working'!AX9*AX26</f>
        <v>0</v>
      </c>
      <c r="AY32" s="79">
        <f>'(B) FTC Sch_working'!AY9*AY26</f>
        <v>0</v>
      </c>
      <c r="AZ32" s="79">
        <f>'(B) FTC Sch_working'!AZ9*AZ26</f>
        <v>0</v>
      </c>
      <c r="BA32" s="79">
        <f>'(B) FTC Sch_working'!BA9*BA26</f>
        <v>0</v>
      </c>
      <c r="BB32" s="79">
        <f>'(B) FTC Sch_working'!BB9*BB26</f>
        <v>0</v>
      </c>
      <c r="BC32" s="79">
        <f>'(B) FTC Sch_working'!BC9*BC26</f>
        <v>0</v>
      </c>
      <c r="BD32" s="131">
        <f>'(B) FTC Sch_working'!BD9*BD26</f>
        <v>0</v>
      </c>
    </row>
    <row r="33" spans="1:56" s="1" customFormat="1">
      <c r="A33" s="86" t="s">
        <v>83</v>
      </c>
      <c r="B33" s="51">
        <f>SUM(E33:BC33)</f>
        <v>0</v>
      </c>
      <c r="C33" s="87" t="s">
        <v>106</v>
      </c>
      <c r="D33" s="87"/>
      <c r="E33" s="79">
        <f>'(B) FTC Sch_working'!E11*E26</f>
        <v>0</v>
      </c>
      <c r="F33" s="79">
        <f>'(B) FTC Sch_working'!F11*F26</f>
        <v>0</v>
      </c>
      <c r="G33" s="79">
        <f>'(B) FTC Sch_working'!G11*G26</f>
        <v>0</v>
      </c>
      <c r="H33" s="79">
        <f>'(B) FTC Sch_working'!H11*H26</f>
        <v>0</v>
      </c>
      <c r="I33" s="79">
        <f>'(B) FTC Sch_working'!I11*I26</f>
        <v>0</v>
      </c>
      <c r="J33" s="79">
        <f>'(B) FTC Sch_working'!J11*J26</f>
        <v>0</v>
      </c>
      <c r="K33" s="79">
        <f>'(B) FTC Sch_working'!K11*K26</f>
        <v>0</v>
      </c>
      <c r="L33" s="79">
        <f>'(B) FTC Sch_working'!L11*L26</f>
        <v>0</v>
      </c>
      <c r="M33" s="79">
        <f>'(B) FTC Sch_working'!M11*M26</f>
        <v>0</v>
      </c>
      <c r="N33" s="79">
        <f>'(B) FTC Sch_working'!N11*N26</f>
        <v>0</v>
      </c>
      <c r="O33" s="79">
        <f>'(B) FTC Sch_working'!O11*O26</f>
        <v>0</v>
      </c>
      <c r="P33" s="79">
        <f>'(B) FTC Sch_working'!P11*P26</f>
        <v>0</v>
      </c>
      <c r="Q33" s="79">
        <f>'(B) FTC Sch_working'!Q11*Q26</f>
        <v>0</v>
      </c>
      <c r="R33" s="79">
        <f>'(B) FTC Sch_working'!R11*R26</f>
        <v>0</v>
      </c>
      <c r="S33" s="79">
        <f>'(B) FTC Sch_working'!S11*S26</f>
        <v>0</v>
      </c>
      <c r="T33" s="79">
        <f>'(B) FTC Sch_working'!T11*T26</f>
        <v>0</v>
      </c>
      <c r="U33" s="79">
        <f>'(B) FTC Sch_working'!U11*U26</f>
        <v>0</v>
      </c>
      <c r="V33" s="79">
        <f>'(B) FTC Sch_working'!V11*V26</f>
        <v>0</v>
      </c>
      <c r="W33" s="79">
        <f>'(B) FTC Sch_working'!W11*W26</f>
        <v>0</v>
      </c>
      <c r="X33" s="79">
        <f>'(B) FTC Sch_working'!X11*X26</f>
        <v>0</v>
      </c>
      <c r="Y33" s="79">
        <f>'(B) FTC Sch_working'!Y11*Y26</f>
        <v>0</v>
      </c>
      <c r="Z33" s="79">
        <f>'(B) FTC Sch_working'!Z11*Z26</f>
        <v>0</v>
      </c>
      <c r="AA33" s="79">
        <f>'(B) FTC Sch_working'!AA11*AA26</f>
        <v>0</v>
      </c>
      <c r="AB33" s="79">
        <f>'(B) FTC Sch_working'!AB11*AB26</f>
        <v>0</v>
      </c>
      <c r="AC33" s="79">
        <f>'(B) FTC Sch_working'!AC11*AC26</f>
        <v>0</v>
      </c>
      <c r="AD33" s="79">
        <f>'(B) FTC Sch_working'!AD11*AD26</f>
        <v>0</v>
      </c>
      <c r="AE33" s="79">
        <f>'(B) FTC Sch_working'!AE11*AE26</f>
        <v>0</v>
      </c>
      <c r="AF33" s="79">
        <f>'(B) FTC Sch_working'!AF11*AF26</f>
        <v>0</v>
      </c>
      <c r="AG33" s="79">
        <f>'(B) FTC Sch_working'!AG11*AG26</f>
        <v>0</v>
      </c>
      <c r="AH33" s="79">
        <f>'(B) FTC Sch_working'!AH11*AH26</f>
        <v>0</v>
      </c>
      <c r="AI33" s="79">
        <f>'(B) FTC Sch_working'!AI11*AI26</f>
        <v>0</v>
      </c>
      <c r="AJ33" s="79">
        <f>'(B) FTC Sch_working'!AJ11*AJ26</f>
        <v>0</v>
      </c>
      <c r="AK33" s="79">
        <f>'(B) FTC Sch_working'!AK11*AK26</f>
        <v>0</v>
      </c>
      <c r="AL33" s="79">
        <f>'(B) FTC Sch_working'!AL11*AL26</f>
        <v>0</v>
      </c>
      <c r="AM33" s="79">
        <f>'(B) FTC Sch_working'!AM11*AM26</f>
        <v>0</v>
      </c>
      <c r="AN33" s="79">
        <f>'(B) FTC Sch_working'!AN11*AN26</f>
        <v>0</v>
      </c>
      <c r="AO33" s="79">
        <f>'(B) FTC Sch_working'!AO11*AO26</f>
        <v>0</v>
      </c>
      <c r="AP33" s="79">
        <f>'(B) FTC Sch_working'!AP11*AP26</f>
        <v>0</v>
      </c>
      <c r="AQ33" s="79">
        <f>'(B) FTC Sch_working'!AQ11*AQ26</f>
        <v>0</v>
      </c>
      <c r="AR33" s="79">
        <f>'(B) FTC Sch_working'!AR11*AR26</f>
        <v>0</v>
      </c>
      <c r="AS33" s="79">
        <f>'(B) FTC Sch_working'!AS11*AS26</f>
        <v>0</v>
      </c>
      <c r="AT33" s="79">
        <f>'(B) FTC Sch_working'!AT11*AT26</f>
        <v>0</v>
      </c>
      <c r="AU33" s="79">
        <f>'(B) FTC Sch_working'!AU11*AU26</f>
        <v>0</v>
      </c>
      <c r="AV33" s="79">
        <f>'(B) FTC Sch_working'!AV11*AV26</f>
        <v>0</v>
      </c>
      <c r="AW33" s="79">
        <f>'(B) FTC Sch_working'!AW11*AW26</f>
        <v>0</v>
      </c>
      <c r="AX33" s="79">
        <f>'(B) FTC Sch_working'!AX11*AX26</f>
        <v>0</v>
      </c>
      <c r="AY33" s="79">
        <f>'(B) FTC Sch_working'!AY11*AY26</f>
        <v>0</v>
      </c>
      <c r="AZ33" s="79">
        <f>'(B) FTC Sch_working'!AZ11*AZ26</f>
        <v>0</v>
      </c>
      <c r="BA33" s="79">
        <f>'(B) FTC Sch_working'!BA11*BA26</f>
        <v>0</v>
      </c>
      <c r="BB33" s="79">
        <f>'(B) FTC Sch_working'!BB11*BB26</f>
        <v>0</v>
      </c>
      <c r="BC33" s="79">
        <f>'(B) FTC Sch_working'!BC11*BC26</f>
        <v>0</v>
      </c>
      <c r="BD33" s="131">
        <f>'(B) FTC Sch_working'!BD11*BD26</f>
        <v>0</v>
      </c>
    </row>
    <row r="34" spans="1:56" s="1" customFormat="1">
      <c r="A34" s="86" t="s">
        <v>107</v>
      </c>
      <c r="B34" s="51">
        <f>SUM(E34:BC34)</f>
        <v>0</v>
      </c>
      <c r="C34" s="87" t="s">
        <v>108</v>
      </c>
      <c r="D34" s="87"/>
      <c r="E34" s="79">
        <f>'(B) FTC Sch_working'!E14*E27</f>
        <v>0</v>
      </c>
      <c r="F34" s="79">
        <f>'(B) FTC Sch_working'!F14*F27</f>
        <v>0</v>
      </c>
      <c r="G34" s="79">
        <f>'(B) FTC Sch_working'!G14*G27</f>
        <v>0</v>
      </c>
      <c r="H34" s="79">
        <f>'(B) FTC Sch_working'!H14*H27</f>
        <v>0</v>
      </c>
      <c r="I34" s="79">
        <f>'(B) FTC Sch_working'!I14*I27</f>
        <v>0</v>
      </c>
      <c r="J34" s="79">
        <f>'(B) FTC Sch_working'!J14*J27</f>
        <v>0</v>
      </c>
      <c r="K34" s="79">
        <f>'(B) FTC Sch_working'!K14*K27</f>
        <v>0</v>
      </c>
      <c r="L34" s="79">
        <f>'(B) FTC Sch_working'!L14*L27</f>
        <v>0</v>
      </c>
      <c r="M34" s="79">
        <f>'(B) FTC Sch_working'!M14*M27</f>
        <v>0</v>
      </c>
      <c r="N34" s="79">
        <f>'(B) FTC Sch_working'!N14*N27</f>
        <v>0</v>
      </c>
      <c r="O34" s="79">
        <f>'(B) FTC Sch_working'!O14*O27</f>
        <v>0</v>
      </c>
      <c r="P34" s="79">
        <f>'(B) FTC Sch_working'!P14*P27</f>
        <v>0</v>
      </c>
      <c r="Q34" s="79">
        <f>'(B) FTC Sch_working'!Q14*Q27</f>
        <v>0</v>
      </c>
      <c r="R34" s="79">
        <f>'(B) FTC Sch_working'!R14*R27</f>
        <v>0</v>
      </c>
      <c r="S34" s="79">
        <f>'(B) FTC Sch_working'!S14*S27</f>
        <v>0</v>
      </c>
      <c r="T34" s="79">
        <f>'(B) FTC Sch_working'!T14*T27</f>
        <v>0</v>
      </c>
      <c r="U34" s="79">
        <f>'(B) FTC Sch_working'!U14*U27</f>
        <v>0</v>
      </c>
      <c r="V34" s="79">
        <f>'(B) FTC Sch_working'!V14*V27</f>
        <v>0</v>
      </c>
      <c r="W34" s="79">
        <f>'(B) FTC Sch_working'!W14*W27</f>
        <v>0</v>
      </c>
      <c r="X34" s="79">
        <f>'(B) FTC Sch_working'!X14*X27</f>
        <v>0</v>
      </c>
      <c r="Y34" s="79">
        <f>'(B) FTC Sch_working'!Y14*Y27</f>
        <v>0</v>
      </c>
      <c r="Z34" s="79">
        <f>'(B) FTC Sch_working'!Z14*Z27</f>
        <v>0</v>
      </c>
      <c r="AA34" s="79">
        <f>'(B) FTC Sch_working'!AA14*AA27</f>
        <v>0</v>
      </c>
      <c r="AB34" s="79">
        <f>'(B) FTC Sch_working'!AB14*AB27</f>
        <v>0</v>
      </c>
      <c r="AC34" s="79">
        <f>'(B) FTC Sch_working'!AC14*AC27</f>
        <v>0</v>
      </c>
      <c r="AD34" s="79">
        <f>'(B) FTC Sch_working'!AD14*AD27</f>
        <v>0</v>
      </c>
      <c r="AE34" s="79">
        <f>'(B) FTC Sch_working'!AE14*AE27</f>
        <v>0</v>
      </c>
      <c r="AF34" s="79">
        <f>'(B) FTC Sch_working'!AF14*AF27</f>
        <v>0</v>
      </c>
      <c r="AG34" s="79">
        <f>'(B) FTC Sch_working'!AG14*AG27</f>
        <v>0</v>
      </c>
      <c r="AH34" s="79">
        <f>'(B) FTC Sch_working'!AH14*AH27</f>
        <v>0</v>
      </c>
      <c r="AI34" s="79">
        <f>'(B) FTC Sch_working'!AI14*AI27</f>
        <v>0</v>
      </c>
      <c r="AJ34" s="79">
        <f>'(B) FTC Sch_working'!AJ14*AJ27</f>
        <v>0</v>
      </c>
      <c r="AK34" s="79">
        <f>'(B) FTC Sch_working'!AK14*AK27</f>
        <v>0</v>
      </c>
      <c r="AL34" s="79">
        <f>'(B) FTC Sch_working'!AL14*AL27</f>
        <v>0</v>
      </c>
      <c r="AM34" s="79">
        <f>'(B) FTC Sch_working'!AM14*AM27</f>
        <v>0</v>
      </c>
      <c r="AN34" s="79">
        <f>'(B) FTC Sch_working'!AN14*AN27</f>
        <v>0</v>
      </c>
      <c r="AO34" s="79">
        <f>'(B) FTC Sch_working'!AO14*AO27</f>
        <v>0</v>
      </c>
      <c r="AP34" s="79">
        <f>'(B) FTC Sch_working'!AP14*AP27</f>
        <v>0</v>
      </c>
      <c r="AQ34" s="79">
        <f>'(B) FTC Sch_working'!AQ14*AQ27</f>
        <v>0</v>
      </c>
      <c r="AR34" s="79">
        <f>'(B) FTC Sch_working'!AR14*AR27</f>
        <v>0</v>
      </c>
      <c r="AS34" s="79">
        <f>'(B) FTC Sch_working'!AS14*AS27</f>
        <v>0</v>
      </c>
      <c r="AT34" s="79">
        <f>'(B) FTC Sch_working'!AT14*AT27</f>
        <v>0</v>
      </c>
      <c r="AU34" s="79">
        <f>'(B) FTC Sch_working'!AU14*AU27</f>
        <v>0</v>
      </c>
      <c r="AV34" s="79">
        <f>'(B) FTC Sch_working'!AV14*AV27</f>
        <v>0</v>
      </c>
      <c r="AW34" s="79">
        <f>'(B) FTC Sch_working'!AW14*AW27</f>
        <v>0</v>
      </c>
      <c r="AX34" s="79">
        <f>'(B) FTC Sch_working'!AX14*AX27</f>
        <v>0</v>
      </c>
      <c r="AY34" s="79">
        <f>'(B) FTC Sch_working'!AY14*AY27</f>
        <v>0</v>
      </c>
      <c r="AZ34" s="79">
        <f>'(B) FTC Sch_working'!AZ14*AZ27</f>
        <v>0</v>
      </c>
      <c r="BA34" s="79">
        <f>'(B) FTC Sch_working'!BA14*BA27</f>
        <v>0</v>
      </c>
      <c r="BB34" s="79">
        <f>'(B) FTC Sch_working'!BB14*BB27</f>
        <v>0</v>
      </c>
      <c r="BC34" s="79">
        <f>'(B) FTC Sch_working'!BC14*BC27</f>
        <v>0</v>
      </c>
      <c r="BD34" s="131">
        <f>'(B) FTC Sch_working'!BD14*BD27</f>
        <v>0</v>
      </c>
    </row>
    <row r="35" spans="1:56" s="1" customFormat="1" ht="15" customHeight="1" thickBot="1">
      <c r="A35" s="88" t="s">
        <v>109</v>
      </c>
      <c r="B35" s="89">
        <f>SUM(E35:BC35)</f>
        <v>0</v>
      </c>
      <c r="C35" s="90" t="s">
        <v>110</v>
      </c>
      <c r="D35" s="90"/>
      <c r="E35" s="89">
        <f t="shared" ref="E35:AJ35" si="3">SUM(E32:E34)</f>
        <v>0</v>
      </c>
      <c r="F35" s="89">
        <f t="shared" si="3"/>
        <v>0</v>
      </c>
      <c r="G35" s="89">
        <f t="shared" si="3"/>
        <v>0</v>
      </c>
      <c r="H35" s="89">
        <f t="shared" si="3"/>
        <v>0</v>
      </c>
      <c r="I35" s="89">
        <f t="shared" si="3"/>
        <v>0</v>
      </c>
      <c r="J35" s="89">
        <f t="shared" si="3"/>
        <v>0</v>
      </c>
      <c r="K35" s="89">
        <f t="shared" si="3"/>
        <v>0</v>
      </c>
      <c r="L35" s="89">
        <f t="shared" si="3"/>
        <v>0</v>
      </c>
      <c r="M35" s="89">
        <f t="shared" si="3"/>
        <v>0</v>
      </c>
      <c r="N35" s="89">
        <f t="shared" si="3"/>
        <v>0</v>
      </c>
      <c r="O35" s="89">
        <f t="shared" si="3"/>
        <v>0</v>
      </c>
      <c r="P35" s="89">
        <f t="shared" si="3"/>
        <v>0</v>
      </c>
      <c r="Q35" s="89">
        <f t="shared" si="3"/>
        <v>0</v>
      </c>
      <c r="R35" s="89">
        <f t="shared" si="3"/>
        <v>0</v>
      </c>
      <c r="S35" s="89">
        <f t="shared" si="3"/>
        <v>0</v>
      </c>
      <c r="T35" s="89">
        <f t="shared" si="3"/>
        <v>0</v>
      </c>
      <c r="U35" s="89">
        <f t="shared" si="3"/>
        <v>0</v>
      </c>
      <c r="V35" s="89">
        <f t="shared" si="3"/>
        <v>0</v>
      </c>
      <c r="W35" s="89">
        <f t="shared" si="3"/>
        <v>0</v>
      </c>
      <c r="X35" s="89">
        <f t="shared" si="3"/>
        <v>0</v>
      </c>
      <c r="Y35" s="89">
        <f t="shared" si="3"/>
        <v>0</v>
      </c>
      <c r="Z35" s="89">
        <f t="shared" si="3"/>
        <v>0</v>
      </c>
      <c r="AA35" s="89">
        <f t="shared" si="3"/>
        <v>0</v>
      </c>
      <c r="AB35" s="89">
        <f t="shared" si="3"/>
        <v>0</v>
      </c>
      <c r="AC35" s="89">
        <f t="shared" si="3"/>
        <v>0</v>
      </c>
      <c r="AD35" s="89">
        <f t="shared" si="3"/>
        <v>0</v>
      </c>
      <c r="AE35" s="89">
        <f t="shared" si="3"/>
        <v>0</v>
      </c>
      <c r="AF35" s="89">
        <f t="shared" si="3"/>
        <v>0</v>
      </c>
      <c r="AG35" s="89">
        <f t="shared" si="3"/>
        <v>0</v>
      </c>
      <c r="AH35" s="89">
        <f t="shared" si="3"/>
        <v>0</v>
      </c>
      <c r="AI35" s="89">
        <f t="shared" si="3"/>
        <v>0</v>
      </c>
      <c r="AJ35" s="89">
        <f t="shared" si="3"/>
        <v>0</v>
      </c>
      <c r="AK35" s="89">
        <f t="shared" ref="AK35:BD35" si="4">SUM(AK32:AK34)</f>
        <v>0</v>
      </c>
      <c r="AL35" s="89">
        <f t="shared" si="4"/>
        <v>0</v>
      </c>
      <c r="AM35" s="89">
        <f t="shared" si="4"/>
        <v>0</v>
      </c>
      <c r="AN35" s="89">
        <f t="shared" si="4"/>
        <v>0</v>
      </c>
      <c r="AO35" s="89">
        <f t="shared" si="4"/>
        <v>0</v>
      </c>
      <c r="AP35" s="89">
        <f t="shared" si="4"/>
        <v>0</v>
      </c>
      <c r="AQ35" s="89">
        <f t="shared" si="4"/>
        <v>0</v>
      </c>
      <c r="AR35" s="89">
        <f t="shared" si="4"/>
        <v>0</v>
      </c>
      <c r="AS35" s="89">
        <f t="shared" si="4"/>
        <v>0</v>
      </c>
      <c r="AT35" s="89">
        <f t="shared" si="4"/>
        <v>0</v>
      </c>
      <c r="AU35" s="89">
        <f t="shared" si="4"/>
        <v>0</v>
      </c>
      <c r="AV35" s="89">
        <f t="shared" si="4"/>
        <v>0</v>
      </c>
      <c r="AW35" s="89">
        <f t="shared" si="4"/>
        <v>0</v>
      </c>
      <c r="AX35" s="89">
        <f t="shared" si="4"/>
        <v>0</v>
      </c>
      <c r="AY35" s="89">
        <f t="shared" si="4"/>
        <v>0</v>
      </c>
      <c r="AZ35" s="89">
        <f t="shared" si="4"/>
        <v>0</v>
      </c>
      <c r="BA35" s="89">
        <f t="shared" si="4"/>
        <v>0</v>
      </c>
      <c r="BB35" s="89">
        <f t="shared" si="4"/>
        <v>0</v>
      </c>
      <c r="BC35" s="89">
        <f t="shared" si="4"/>
        <v>0</v>
      </c>
      <c r="BD35" s="132">
        <f t="shared" si="4"/>
        <v>0</v>
      </c>
    </row>
    <row r="36" spans="1:56" s="1" customFormat="1">
      <c r="C36" s="80"/>
      <c r="D36" s="80"/>
    </row>
    <row r="37" spans="1:56" s="1" customFormat="1" ht="15" customHeight="1" thickBot="1">
      <c r="C37" s="80"/>
      <c r="D37" s="80"/>
    </row>
    <row r="38" spans="1:56" s="1" customFormat="1">
      <c r="A38" s="102" t="s">
        <v>111</v>
      </c>
      <c r="B38" s="81"/>
      <c r="C38" s="82"/>
      <c r="D38" s="8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115"/>
    </row>
    <row r="39" spans="1:56" s="1" customFormat="1">
      <c r="A39" s="71" t="s">
        <v>112</v>
      </c>
      <c r="B39" s="51">
        <f>SUM(E39:BC39)</f>
        <v>0</v>
      </c>
      <c r="C39" s="69" t="s">
        <v>113</v>
      </c>
      <c r="D39" s="69"/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130">
        <v>0</v>
      </c>
    </row>
    <row r="40" spans="1:56" s="1" customFormat="1" ht="15" customHeight="1" thickBot="1">
      <c r="A40" s="91"/>
      <c r="B40" s="92"/>
      <c r="C40" s="85"/>
      <c r="D40" s="85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126"/>
    </row>
    <row r="41" spans="1:56" s="1" customFormat="1">
      <c r="B41" s="79">
        <f>'(A) FTC Recovery Schedule'!F62-B39</f>
        <v>0</v>
      </c>
      <c r="C41" s="80"/>
      <c r="D41" s="80"/>
    </row>
    <row r="42" spans="1:56" s="1" customFormat="1">
      <c r="B42" s="79"/>
      <c r="C42" s="80"/>
      <c r="D42" s="80"/>
    </row>
    <row r="43" spans="1:56" s="1" customFormat="1" ht="15" customHeight="1" thickBot="1">
      <c r="B43" s="79"/>
      <c r="C43" s="80"/>
      <c r="D43" s="80"/>
    </row>
    <row r="44" spans="1:56" s="1" customFormat="1">
      <c r="A44" s="102" t="s">
        <v>114</v>
      </c>
      <c r="B44" s="81"/>
      <c r="C44" s="82"/>
      <c r="D44" s="82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115"/>
    </row>
    <row r="45" spans="1:56" s="1" customFormat="1">
      <c r="A45" s="71" t="s">
        <v>112</v>
      </c>
      <c r="B45" s="51">
        <f>SUM(E45:BC45)</f>
        <v>0</v>
      </c>
      <c r="C45" s="69" t="s">
        <v>113</v>
      </c>
      <c r="D45" s="69"/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0</v>
      </c>
      <c r="AS45" s="51">
        <v>0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130">
        <v>0</v>
      </c>
    </row>
    <row r="46" spans="1:56" s="1" customFormat="1" ht="15" customHeight="1" thickBot="1">
      <c r="A46" s="91"/>
      <c r="B46" s="92"/>
      <c r="C46" s="85"/>
      <c r="D46" s="85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126"/>
    </row>
    <row r="47" spans="1:56" s="1" customFormat="1">
      <c r="B47" s="79">
        <f>B45-'(A) FTC Recovery Schedule'!F62</f>
        <v>0</v>
      </c>
      <c r="C47" s="80"/>
      <c r="D47" s="80"/>
    </row>
    <row r="48" spans="1:56" s="1" customFormat="1">
      <c r="B48" s="79"/>
      <c r="C48" s="80"/>
      <c r="D48" s="80"/>
    </row>
    <row r="49" spans="1:56" s="1" customFormat="1" ht="15" customHeight="1" thickBot="1">
      <c r="C49" s="80"/>
      <c r="D49" s="80"/>
    </row>
    <row r="50" spans="1:56" s="1" customFormat="1">
      <c r="A50" s="102" t="s">
        <v>115</v>
      </c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122"/>
    </row>
    <row r="51" spans="1:56" s="1" customFormat="1">
      <c r="A51" s="94" t="s">
        <v>112</v>
      </c>
      <c r="B51" s="95">
        <f>SUM(E51:BC51)</f>
        <v>0</v>
      </c>
      <c r="C51" s="95" t="s">
        <v>116</v>
      </c>
      <c r="D51" s="95"/>
      <c r="E51" s="95">
        <f t="shared" ref="E51:AJ51" si="5">E35-E45</f>
        <v>0</v>
      </c>
      <c r="F51" s="95">
        <f t="shared" si="5"/>
        <v>0</v>
      </c>
      <c r="G51" s="95">
        <f t="shared" si="5"/>
        <v>0</v>
      </c>
      <c r="H51" s="95">
        <f t="shared" si="5"/>
        <v>0</v>
      </c>
      <c r="I51" s="95">
        <f t="shared" si="5"/>
        <v>0</v>
      </c>
      <c r="J51" s="95">
        <f t="shared" si="5"/>
        <v>0</v>
      </c>
      <c r="K51" s="95">
        <f t="shared" si="5"/>
        <v>0</v>
      </c>
      <c r="L51" s="95">
        <f t="shared" si="5"/>
        <v>0</v>
      </c>
      <c r="M51" s="95">
        <f t="shared" si="5"/>
        <v>0</v>
      </c>
      <c r="N51" s="95">
        <f t="shared" si="5"/>
        <v>0</v>
      </c>
      <c r="O51" s="95">
        <f t="shared" si="5"/>
        <v>0</v>
      </c>
      <c r="P51" s="95">
        <f t="shared" si="5"/>
        <v>0</v>
      </c>
      <c r="Q51" s="95">
        <f t="shared" si="5"/>
        <v>0</v>
      </c>
      <c r="R51" s="95">
        <f t="shared" si="5"/>
        <v>0</v>
      </c>
      <c r="S51" s="95">
        <f t="shared" si="5"/>
        <v>0</v>
      </c>
      <c r="T51" s="95">
        <f t="shared" si="5"/>
        <v>0</v>
      </c>
      <c r="U51" s="95">
        <f t="shared" si="5"/>
        <v>0</v>
      </c>
      <c r="V51" s="95">
        <f t="shared" si="5"/>
        <v>0</v>
      </c>
      <c r="W51" s="95">
        <f t="shared" si="5"/>
        <v>0</v>
      </c>
      <c r="X51" s="95">
        <f t="shared" si="5"/>
        <v>0</v>
      </c>
      <c r="Y51" s="95">
        <f t="shared" si="5"/>
        <v>0</v>
      </c>
      <c r="Z51" s="95">
        <f t="shared" si="5"/>
        <v>0</v>
      </c>
      <c r="AA51" s="95">
        <f t="shared" si="5"/>
        <v>0</v>
      </c>
      <c r="AB51" s="95">
        <f t="shared" si="5"/>
        <v>0</v>
      </c>
      <c r="AC51" s="95">
        <f t="shared" si="5"/>
        <v>0</v>
      </c>
      <c r="AD51" s="95">
        <f t="shared" si="5"/>
        <v>0</v>
      </c>
      <c r="AE51" s="95">
        <f t="shared" si="5"/>
        <v>0</v>
      </c>
      <c r="AF51" s="95">
        <f t="shared" si="5"/>
        <v>0</v>
      </c>
      <c r="AG51" s="95">
        <f t="shared" si="5"/>
        <v>0</v>
      </c>
      <c r="AH51" s="95">
        <f t="shared" si="5"/>
        <v>0</v>
      </c>
      <c r="AI51" s="95">
        <f t="shared" si="5"/>
        <v>0</v>
      </c>
      <c r="AJ51" s="95">
        <f t="shared" si="5"/>
        <v>0</v>
      </c>
      <c r="AK51" s="95">
        <f t="shared" ref="AK51:BD51" si="6">AK35-AK45</f>
        <v>0</v>
      </c>
      <c r="AL51" s="95">
        <f t="shared" si="6"/>
        <v>0</v>
      </c>
      <c r="AM51" s="95">
        <f t="shared" si="6"/>
        <v>0</v>
      </c>
      <c r="AN51" s="95">
        <f t="shared" si="6"/>
        <v>0</v>
      </c>
      <c r="AO51" s="95">
        <f t="shared" si="6"/>
        <v>0</v>
      </c>
      <c r="AP51" s="95">
        <f t="shared" si="6"/>
        <v>0</v>
      </c>
      <c r="AQ51" s="95">
        <f t="shared" si="6"/>
        <v>0</v>
      </c>
      <c r="AR51" s="95">
        <f t="shared" si="6"/>
        <v>0</v>
      </c>
      <c r="AS51" s="95">
        <f t="shared" si="6"/>
        <v>0</v>
      </c>
      <c r="AT51" s="95">
        <f t="shared" si="6"/>
        <v>0</v>
      </c>
      <c r="AU51" s="95">
        <f t="shared" si="6"/>
        <v>0</v>
      </c>
      <c r="AV51" s="95">
        <f t="shared" si="6"/>
        <v>0</v>
      </c>
      <c r="AW51" s="95">
        <f t="shared" si="6"/>
        <v>0</v>
      </c>
      <c r="AX51" s="95">
        <f t="shared" si="6"/>
        <v>0</v>
      </c>
      <c r="AY51" s="95">
        <f t="shared" si="6"/>
        <v>0</v>
      </c>
      <c r="AZ51" s="95">
        <f t="shared" si="6"/>
        <v>0</v>
      </c>
      <c r="BA51" s="95">
        <f t="shared" si="6"/>
        <v>0</v>
      </c>
      <c r="BB51" s="95">
        <f t="shared" si="6"/>
        <v>0</v>
      </c>
      <c r="BC51" s="95">
        <f t="shared" si="6"/>
        <v>0</v>
      </c>
      <c r="BD51" s="123">
        <f t="shared" si="6"/>
        <v>0</v>
      </c>
    </row>
    <row r="52" spans="1:56" s="1" customFormat="1" ht="15" customHeight="1" thickBot="1">
      <c r="A52" s="96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124"/>
    </row>
    <row r="54" spans="1:56" hidden="1">
      <c r="A54" t="s">
        <v>117</v>
      </c>
      <c r="B54" s="33"/>
    </row>
    <row r="55" spans="1:56" hidden="1">
      <c r="B55" s="33"/>
    </row>
    <row r="56" spans="1:56" hidden="1">
      <c r="A56" t="s">
        <v>118</v>
      </c>
      <c r="B56" s="33"/>
    </row>
    <row r="57" spans="1:56" hidden="1">
      <c r="A57" t="s">
        <v>119</v>
      </c>
      <c r="B57" s="3"/>
    </row>
    <row r="58" spans="1:56">
      <c r="B58" s="33"/>
    </row>
    <row r="59" spans="1:56">
      <c r="B59" s="33"/>
    </row>
    <row r="60" spans="1:56">
      <c r="A60" s="2"/>
      <c r="B60" s="33"/>
    </row>
    <row r="61" spans="1:56">
      <c r="B61" s="40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N1451"/>
  <sheetViews>
    <sheetView tabSelected="1" zoomScale="70" zoomScaleNormal="70" workbookViewId="0">
      <pane xSplit="8" ySplit="4" topLeftCell="I5" activePane="bottomRight" state="frozen"/>
      <selection activeCell="B1" sqref="B1"/>
      <selection pane="topRight" activeCell="G1" sqref="G1"/>
      <selection pane="bottomLeft" activeCell="B5" sqref="B5"/>
      <selection pane="bottomRight"/>
    </sheetView>
  </sheetViews>
  <sheetFormatPr defaultRowHeight="15.6" zeroHeight="1"/>
  <cols>
    <col min="1" max="1" width="10.5546875" style="13" customWidth="1"/>
    <col min="2" max="2" width="16.77734375" style="13" bestFit="1" customWidth="1"/>
    <col min="3" max="3" width="28.33203125" style="13" bestFit="1" customWidth="1"/>
    <col min="4" max="4" width="32.77734375" style="13" customWidth="1"/>
    <col min="5" max="5" width="31.6640625" style="13" customWidth="1"/>
    <col min="6" max="6" width="12.21875" style="49" customWidth="1"/>
    <col min="7" max="7" width="15" style="13" customWidth="1"/>
    <col min="8" max="8" width="23.33203125" style="54" customWidth="1"/>
    <col min="9" max="9" width="12.5546875" style="55" customWidth="1"/>
    <col min="10" max="10" width="14.109375" style="66" customWidth="1"/>
    <col min="11" max="11" width="11.109375" style="66" customWidth="1"/>
    <col min="12" max="12" width="15.88671875" style="66" customWidth="1"/>
    <col min="13" max="13" width="59.6640625" style="55" customWidth="1"/>
    <col min="14" max="14" width="14.77734375" style="13" customWidth="1"/>
    <col min="15" max="66" width="21.5546875" style="116" customWidth="1"/>
    <col min="67" max="67" width="8.88671875" style="13" customWidth="1"/>
    <col min="68" max="16384" width="8.88671875" style="13"/>
  </cols>
  <sheetData>
    <row r="1" spans="2:66">
      <c r="G1" s="54"/>
      <c r="H1" s="55"/>
      <c r="I1" s="56" t="s">
        <v>120</v>
      </c>
      <c r="J1" s="57" t="s">
        <v>121</v>
      </c>
      <c r="K1" s="57" t="s">
        <v>122</v>
      </c>
      <c r="L1" s="57" t="s">
        <v>123</v>
      </c>
      <c r="M1" s="56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2:66" ht="42" customHeight="1">
      <c r="G2" s="54"/>
      <c r="H2" s="55"/>
      <c r="I2" s="142" t="s">
        <v>124</v>
      </c>
      <c r="J2" s="143"/>
      <c r="K2" s="143"/>
      <c r="L2" s="14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</row>
    <row r="3" spans="2:66" ht="20.25" customHeight="1">
      <c r="G3" s="54"/>
      <c r="H3" s="55"/>
      <c r="I3" s="58" t="s">
        <v>125</v>
      </c>
      <c r="J3" s="142" t="s">
        <v>126</v>
      </c>
      <c r="K3" s="143"/>
      <c r="L3" s="143"/>
      <c r="M3" s="59"/>
      <c r="O3" s="13"/>
      <c r="P3" s="13"/>
      <c r="Q3" s="13"/>
      <c r="R3" s="60"/>
      <c r="S3" s="60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60"/>
      <c r="AL3" s="60"/>
      <c r="AM3" s="13"/>
      <c r="AN3" s="13"/>
      <c r="AO3" s="13"/>
      <c r="AP3" s="13"/>
      <c r="AQ3" s="13"/>
      <c r="AR3" s="13"/>
      <c r="AS3" s="60"/>
      <c r="AT3" s="60"/>
      <c r="AU3" s="13"/>
      <c r="AV3" s="13"/>
      <c r="AW3" s="13"/>
      <c r="AX3" s="13"/>
      <c r="AY3" s="13"/>
      <c r="AZ3" s="60"/>
      <c r="BA3" s="60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2:66" s="52" customFormat="1" ht="49.5" customHeight="1">
      <c r="B4" s="61" t="s">
        <v>127</v>
      </c>
      <c r="C4" s="61" t="s">
        <v>128</v>
      </c>
      <c r="D4" s="61" t="s">
        <v>129</v>
      </c>
      <c r="E4" s="61" t="s">
        <v>130</v>
      </c>
      <c r="F4" s="61" t="s">
        <v>131</v>
      </c>
      <c r="G4" s="61" t="s">
        <v>132</v>
      </c>
      <c r="H4" s="62" t="s">
        <v>133</v>
      </c>
      <c r="I4" s="63" t="s">
        <v>134</v>
      </c>
      <c r="J4" s="64" t="s">
        <v>135</v>
      </c>
      <c r="K4" s="64" t="s">
        <v>136</v>
      </c>
      <c r="L4" s="64" t="s">
        <v>137</v>
      </c>
      <c r="M4" s="59" t="s">
        <v>17</v>
      </c>
      <c r="N4" s="52" t="s">
        <v>16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</row>
    <row r="5" spans="2:66">
      <c r="N5" s="114"/>
    </row>
    <row r="6" spans="2:66">
      <c r="N6" s="114"/>
    </row>
    <row r="7" spans="2:66">
      <c r="N7" s="114"/>
    </row>
    <row r="8" spans="2:66">
      <c r="N8" s="114"/>
    </row>
    <row r="9" spans="2:66">
      <c r="N9" s="114"/>
    </row>
    <row r="10" spans="2:66">
      <c r="N10" s="114"/>
    </row>
    <row r="11" spans="2:66">
      <c r="N11" s="114"/>
    </row>
    <row r="12" spans="2:66">
      <c r="N12" s="114"/>
    </row>
    <row r="13" spans="2:66">
      <c r="N13" s="114"/>
    </row>
    <row r="14" spans="2:66">
      <c r="N14" s="114"/>
    </row>
    <row r="15" spans="2:66">
      <c r="N15" s="114"/>
    </row>
    <row r="16" spans="2:66">
      <c r="N16" s="114"/>
    </row>
    <row r="17" spans="14:14">
      <c r="N17" s="114"/>
    </row>
    <row r="18" spans="14:14">
      <c r="N18" s="114"/>
    </row>
    <row r="19" spans="14:14">
      <c r="N19" s="114"/>
    </row>
    <row r="20" spans="14:14">
      <c r="N20" s="114"/>
    </row>
    <row r="21" spans="14:14">
      <c r="N21" s="114"/>
    </row>
    <row r="22" spans="14:14">
      <c r="N22" s="114"/>
    </row>
    <row r="23" spans="14:14">
      <c r="N23" s="114"/>
    </row>
    <row r="24" spans="14:14">
      <c r="N24" s="114"/>
    </row>
    <row r="25" spans="14:14">
      <c r="N25" s="114"/>
    </row>
    <row r="26" spans="14:14">
      <c r="N26" s="114"/>
    </row>
    <row r="27" spans="14:14">
      <c r="N27" s="114"/>
    </row>
    <row r="28" spans="14:14">
      <c r="N28" s="114"/>
    </row>
    <row r="29" spans="14:14">
      <c r="N29" s="114"/>
    </row>
    <row r="30" spans="14:14">
      <c r="N30" s="114"/>
    </row>
    <row r="31" spans="14:14">
      <c r="N31" s="114"/>
    </row>
    <row r="32" spans="14:14">
      <c r="N32" s="114"/>
    </row>
    <row r="33" spans="14:14">
      <c r="N33" s="114"/>
    </row>
    <row r="34" spans="14:14">
      <c r="N34" s="114"/>
    </row>
    <row r="35" spans="14:14">
      <c r="N35" s="114"/>
    </row>
    <row r="36" spans="14:14">
      <c r="N36" s="114"/>
    </row>
    <row r="37" spans="14:14">
      <c r="N37" s="114"/>
    </row>
    <row r="38" spans="14:14">
      <c r="N38" s="114"/>
    </row>
    <row r="39" spans="14:14">
      <c r="N39" s="114"/>
    </row>
    <row r="40" spans="14:14">
      <c r="N40" s="114"/>
    </row>
    <row r="41" spans="14:14">
      <c r="N41" s="114"/>
    </row>
    <row r="42" spans="14:14">
      <c r="N42" s="114"/>
    </row>
    <row r="43" spans="14:14">
      <c r="N43" s="114"/>
    </row>
    <row r="44" spans="14:14">
      <c r="N44" s="114"/>
    </row>
    <row r="45" spans="14:14">
      <c r="N45" s="114"/>
    </row>
    <row r="46" spans="14:14">
      <c r="N46" s="114"/>
    </row>
    <row r="47" spans="14:14">
      <c r="N47" s="114"/>
    </row>
    <row r="48" spans="14:14">
      <c r="N48" s="114"/>
    </row>
    <row r="49" spans="14:14">
      <c r="N49" s="114"/>
    </row>
    <row r="50" spans="14:14">
      <c r="N50" s="114"/>
    </row>
    <row r="51" spans="14:14">
      <c r="N51" s="114"/>
    </row>
    <row r="52" spans="14:14">
      <c r="N52" s="114"/>
    </row>
    <row r="53" spans="14:14">
      <c r="N53" s="114"/>
    </row>
    <row r="54" spans="14:14">
      <c r="N54" s="114"/>
    </row>
    <row r="55" spans="14:14">
      <c r="N55" s="114"/>
    </row>
    <row r="56" spans="14:14">
      <c r="N56" s="114"/>
    </row>
    <row r="57" spans="14:14">
      <c r="N57" s="114"/>
    </row>
    <row r="58" spans="14:14">
      <c r="N58" s="114"/>
    </row>
    <row r="59" spans="14:14">
      <c r="N59" s="114"/>
    </row>
    <row r="60" spans="14:14">
      <c r="N60" s="114"/>
    </row>
    <row r="61" spans="14:14">
      <c r="N61" s="114"/>
    </row>
    <row r="62" spans="14:14">
      <c r="N62" s="114"/>
    </row>
    <row r="63" spans="14:14">
      <c r="N63" s="114"/>
    </row>
    <row r="64" spans="14:14">
      <c r="N64" s="114"/>
    </row>
    <row r="65" spans="14:14">
      <c r="N65" s="114"/>
    </row>
    <row r="66" spans="14:14">
      <c r="N66" s="114"/>
    </row>
    <row r="67" spans="14:14">
      <c r="N67" s="114"/>
    </row>
    <row r="68" spans="14:14">
      <c r="N68" s="114"/>
    </row>
    <row r="69" spans="14:14">
      <c r="N69" s="114"/>
    </row>
    <row r="70" spans="14:14">
      <c r="N70" s="114"/>
    </row>
    <row r="71" spans="14:14">
      <c r="N71" s="114"/>
    </row>
    <row r="72" spans="14:14">
      <c r="N72" s="114"/>
    </row>
    <row r="73" spans="14:14">
      <c r="N73" s="114"/>
    </row>
    <row r="74" spans="14:14">
      <c r="N74" s="114"/>
    </row>
    <row r="75" spans="14:14">
      <c r="N75" s="114"/>
    </row>
    <row r="76" spans="14:14">
      <c r="N76" s="114"/>
    </row>
    <row r="77" spans="14:14">
      <c r="N77" s="114"/>
    </row>
    <row r="78" spans="14:14">
      <c r="N78" s="114"/>
    </row>
    <row r="79" spans="14:14">
      <c r="N79" s="114"/>
    </row>
    <row r="80" spans="14:14">
      <c r="N80" s="114"/>
    </row>
    <row r="81" spans="14:14">
      <c r="N81" s="114"/>
    </row>
    <row r="82" spans="14:14">
      <c r="N82" s="114"/>
    </row>
    <row r="83" spans="14:14">
      <c r="N83" s="114"/>
    </row>
    <row r="84" spans="14:14">
      <c r="N84" s="114"/>
    </row>
    <row r="85" spans="14:14">
      <c r="N85" s="114"/>
    </row>
    <row r="86" spans="14:14">
      <c r="N86" s="114"/>
    </row>
    <row r="87" spans="14:14">
      <c r="N87" s="114"/>
    </row>
    <row r="88" spans="14:14">
      <c r="N88" s="114"/>
    </row>
    <row r="89" spans="14:14">
      <c r="N89" s="114"/>
    </row>
    <row r="90" spans="14:14">
      <c r="N90" s="114"/>
    </row>
    <row r="91" spans="14:14">
      <c r="N91" s="114"/>
    </row>
    <row r="92" spans="14:14">
      <c r="N92" s="114"/>
    </row>
    <row r="93" spans="14:14">
      <c r="N93" s="114"/>
    </row>
    <row r="94" spans="14:14">
      <c r="N94" s="114"/>
    </row>
    <row r="95" spans="14:14">
      <c r="N95" s="114"/>
    </row>
    <row r="96" spans="14:14">
      <c r="N96" s="114"/>
    </row>
    <row r="97" spans="14:14">
      <c r="N97" s="114"/>
    </row>
    <row r="98" spans="14:14">
      <c r="N98" s="114"/>
    </row>
    <row r="99" spans="14:14">
      <c r="N99" s="114"/>
    </row>
    <row r="100" spans="14:14">
      <c r="N100" s="114"/>
    </row>
    <row r="101" spans="14:14">
      <c r="N101" s="114"/>
    </row>
    <row r="102" spans="14:14">
      <c r="N102" s="114"/>
    </row>
    <row r="103" spans="14:14">
      <c r="N103" s="114"/>
    </row>
    <row r="104" spans="14:14">
      <c r="N104" s="114"/>
    </row>
    <row r="105" spans="14:14">
      <c r="N105" s="114"/>
    </row>
    <row r="106" spans="14:14">
      <c r="N106" s="114"/>
    </row>
    <row r="107" spans="14:14">
      <c r="N107" s="114"/>
    </row>
    <row r="108" spans="14:14">
      <c r="N108" s="114"/>
    </row>
    <row r="109" spans="14:14">
      <c r="N109" s="114"/>
    </row>
    <row r="110" spans="14:14">
      <c r="N110" s="114"/>
    </row>
    <row r="111" spans="14:14">
      <c r="N111" s="114"/>
    </row>
    <row r="112" spans="14:14">
      <c r="N112" s="114"/>
    </row>
    <row r="113" spans="14:14">
      <c r="N113" s="114"/>
    </row>
    <row r="114" spans="14:14">
      <c r="N114" s="114"/>
    </row>
    <row r="115" spans="14:14">
      <c r="N115" s="114"/>
    </row>
    <row r="116" spans="14:14">
      <c r="N116" s="114"/>
    </row>
    <row r="117" spans="14:14">
      <c r="N117" s="114"/>
    </row>
    <row r="118" spans="14:14">
      <c r="N118" s="114"/>
    </row>
    <row r="119" spans="14:14">
      <c r="N119" s="114"/>
    </row>
    <row r="120" spans="14:14">
      <c r="N120" s="114"/>
    </row>
    <row r="121" spans="14:14">
      <c r="N121" s="114"/>
    </row>
    <row r="122" spans="14:14">
      <c r="N122" s="114"/>
    </row>
    <row r="123" spans="14:14">
      <c r="N123" s="114"/>
    </row>
    <row r="124" spans="14:14">
      <c r="N124" s="114"/>
    </row>
    <row r="125" spans="14:14">
      <c r="N125" s="114"/>
    </row>
    <row r="126" spans="14:14">
      <c r="N126" s="114"/>
    </row>
    <row r="127" spans="14:14">
      <c r="N127" s="114"/>
    </row>
    <row r="128" spans="14:14">
      <c r="N128" s="114"/>
    </row>
    <row r="129" spans="14:14">
      <c r="N129" s="114"/>
    </row>
    <row r="130" spans="14:14">
      <c r="N130" s="114"/>
    </row>
    <row r="131" spans="14:14">
      <c r="N131" s="114"/>
    </row>
    <row r="132" spans="14:14">
      <c r="N132" s="114"/>
    </row>
    <row r="133" spans="14:14">
      <c r="N133" s="114"/>
    </row>
    <row r="134" spans="14:14">
      <c r="N134" s="114"/>
    </row>
    <row r="135" spans="14:14">
      <c r="N135" s="114"/>
    </row>
    <row r="136" spans="14:14">
      <c r="N136" s="114"/>
    </row>
    <row r="137" spans="14:14">
      <c r="N137" s="114"/>
    </row>
    <row r="138" spans="14:14">
      <c r="N138" s="114"/>
    </row>
    <row r="139" spans="14:14">
      <c r="N139" s="114"/>
    </row>
    <row r="140" spans="14:14">
      <c r="N140" s="114"/>
    </row>
    <row r="141" spans="14:14">
      <c r="N141" s="114"/>
    </row>
    <row r="142" spans="14:14">
      <c r="N142" s="114"/>
    </row>
    <row r="143" spans="14:14">
      <c r="N143" s="114"/>
    </row>
    <row r="144" spans="14:14">
      <c r="N144" s="114"/>
    </row>
    <row r="145" spans="14:14">
      <c r="N145" s="114"/>
    </row>
    <row r="146" spans="14:14">
      <c r="N146" s="114"/>
    </row>
    <row r="147" spans="14:14">
      <c r="N147" s="114"/>
    </row>
    <row r="148" spans="14:14">
      <c r="N148" s="114"/>
    </row>
    <row r="149" spans="14:14">
      <c r="N149" s="114"/>
    </row>
    <row r="150" spans="14:14">
      <c r="N150" s="114"/>
    </row>
    <row r="151" spans="14:14">
      <c r="N151" s="114"/>
    </row>
    <row r="152" spans="14:14">
      <c r="N152" s="114"/>
    </row>
    <row r="153" spans="14:14">
      <c r="N153" s="114"/>
    </row>
    <row r="154" spans="14:14">
      <c r="N154" s="114"/>
    </row>
    <row r="155" spans="14:14">
      <c r="N155" s="114"/>
    </row>
    <row r="156" spans="14:14">
      <c r="N156" s="114"/>
    </row>
    <row r="157" spans="14:14">
      <c r="N157" s="114"/>
    </row>
    <row r="158" spans="14:14">
      <c r="N158" s="114"/>
    </row>
    <row r="159" spans="14:14">
      <c r="N159" s="114"/>
    </row>
    <row r="160" spans="14:14">
      <c r="N160" s="114"/>
    </row>
    <row r="161" spans="14:14">
      <c r="N161" s="114"/>
    </row>
    <row r="162" spans="14:14">
      <c r="N162" s="114"/>
    </row>
    <row r="163" spans="14:14">
      <c r="N163" s="114"/>
    </row>
    <row r="164" spans="14:14">
      <c r="N164" s="114"/>
    </row>
    <row r="165" spans="14:14">
      <c r="N165" s="114"/>
    </row>
    <row r="166" spans="14:14">
      <c r="N166" s="114"/>
    </row>
    <row r="167" spans="14:14">
      <c r="N167" s="114"/>
    </row>
    <row r="168" spans="14:14">
      <c r="N168" s="114"/>
    </row>
    <row r="169" spans="14:14">
      <c r="N169" s="114"/>
    </row>
    <row r="170" spans="14:14">
      <c r="N170" s="114"/>
    </row>
    <row r="171" spans="14:14">
      <c r="N171" s="114"/>
    </row>
    <row r="172" spans="14:14">
      <c r="N172" s="114"/>
    </row>
    <row r="173" spans="14:14">
      <c r="N173" s="114"/>
    </row>
    <row r="174" spans="14:14">
      <c r="N174" s="114"/>
    </row>
    <row r="175" spans="14:14">
      <c r="N175" s="114"/>
    </row>
    <row r="176" spans="14:14">
      <c r="N176" s="114"/>
    </row>
    <row r="177" spans="14:14">
      <c r="N177" s="114"/>
    </row>
    <row r="178" spans="14:14">
      <c r="N178" s="114"/>
    </row>
    <row r="179" spans="14:14">
      <c r="N179" s="114"/>
    </row>
    <row r="180" spans="14:14">
      <c r="N180" s="114"/>
    </row>
    <row r="181" spans="14:14">
      <c r="N181" s="114"/>
    </row>
    <row r="182" spans="14:14">
      <c r="N182" s="114"/>
    </row>
    <row r="183" spans="14:14">
      <c r="N183" s="114"/>
    </row>
    <row r="184" spans="14:14">
      <c r="N184" s="114"/>
    </row>
    <row r="185" spans="14:14">
      <c r="N185" s="114"/>
    </row>
    <row r="186" spans="14:14">
      <c r="N186" s="114"/>
    </row>
    <row r="187" spans="14:14">
      <c r="N187" s="114"/>
    </row>
    <row r="188" spans="14:14">
      <c r="N188" s="114"/>
    </row>
    <row r="189" spans="14:14">
      <c r="N189" s="114"/>
    </row>
    <row r="190" spans="14:14">
      <c r="N190" s="114"/>
    </row>
    <row r="191" spans="14:14">
      <c r="N191" s="114"/>
    </row>
    <row r="192" spans="14:14">
      <c r="N192" s="114"/>
    </row>
    <row r="193" spans="14:14">
      <c r="N193" s="114"/>
    </row>
    <row r="194" spans="14:14">
      <c r="N194" s="114"/>
    </row>
    <row r="195" spans="14:14">
      <c r="N195" s="114"/>
    </row>
    <row r="196" spans="14:14">
      <c r="N196" s="114"/>
    </row>
    <row r="197" spans="14:14">
      <c r="N197" s="114"/>
    </row>
    <row r="198" spans="14:14">
      <c r="N198" s="114"/>
    </row>
    <row r="199" spans="14:14">
      <c r="N199" s="114"/>
    </row>
    <row r="200" spans="14:14">
      <c r="N200" s="114"/>
    </row>
    <row r="201" spans="14:14">
      <c r="N201" s="114"/>
    </row>
    <row r="202" spans="14:14">
      <c r="N202" s="114"/>
    </row>
    <row r="203" spans="14:14">
      <c r="N203" s="114"/>
    </row>
    <row r="204" spans="14:14">
      <c r="N204" s="114"/>
    </row>
    <row r="205" spans="14:14">
      <c r="N205" s="114"/>
    </row>
    <row r="206" spans="14:14">
      <c r="N206" s="114"/>
    </row>
    <row r="207" spans="14:14">
      <c r="N207" s="114"/>
    </row>
    <row r="208" spans="14:14">
      <c r="N208" s="114"/>
    </row>
    <row r="209" spans="14:14">
      <c r="N209" s="114"/>
    </row>
    <row r="210" spans="14:14">
      <c r="N210" s="114"/>
    </row>
    <row r="211" spans="14:14">
      <c r="N211" s="114"/>
    </row>
    <row r="212" spans="14:14">
      <c r="N212" s="114"/>
    </row>
    <row r="213" spans="14:14">
      <c r="N213" s="114"/>
    </row>
    <row r="214" spans="14:14">
      <c r="N214" s="114"/>
    </row>
    <row r="215" spans="14:14">
      <c r="N215" s="114"/>
    </row>
    <row r="216" spans="14:14">
      <c r="N216" s="114"/>
    </row>
    <row r="217" spans="14:14">
      <c r="N217" s="114"/>
    </row>
    <row r="218" spans="14:14">
      <c r="N218" s="114"/>
    </row>
    <row r="219" spans="14:14">
      <c r="N219" s="114"/>
    </row>
    <row r="220" spans="14:14">
      <c r="N220" s="114"/>
    </row>
    <row r="221" spans="14:14">
      <c r="N221" s="114"/>
    </row>
    <row r="222" spans="14:14">
      <c r="N222" s="114"/>
    </row>
    <row r="223" spans="14:14">
      <c r="N223" s="114"/>
    </row>
    <row r="224" spans="14:14">
      <c r="N224" s="114"/>
    </row>
    <row r="225" spans="14:14">
      <c r="N225" s="114"/>
    </row>
    <row r="226" spans="14:14">
      <c r="N226" s="114"/>
    </row>
    <row r="227" spans="14:14">
      <c r="N227" s="114"/>
    </row>
    <row r="228" spans="14:14">
      <c r="N228" s="114"/>
    </row>
    <row r="229" spans="14:14">
      <c r="N229" s="114"/>
    </row>
    <row r="230" spans="14:14">
      <c r="N230" s="114"/>
    </row>
    <row r="231" spans="14:14">
      <c r="N231" s="114"/>
    </row>
    <row r="232" spans="14:14">
      <c r="N232" s="114"/>
    </row>
    <row r="233" spans="14:14">
      <c r="N233" s="114"/>
    </row>
    <row r="234" spans="14:14">
      <c r="N234" s="114"/>
    </row>
    <row r="235" spans="14:14">
      <c r="N235" s="114"/>
    </row>
    <row r="236" spans="14:14">
      <c r="N236" s="114"/>
    </row>
    <row r="237" spans="14:14">
      <c r="N237" s="114"/>
    </row>
    <row r="238" spans="14:14">
      <c r="N238" s="114"/>
    </row>
    <row r="239" spans="14:14">
      <c r="N239" s="114"/>
    </row>
    <row r="240" spans="14:14">
      <c r="N240" s="114"/>
    </row>
    <row r="241" spans="14:14">
      <c r="N241" s="114"/>
    </row>
    <row r="242" spans="14:14">
      <c r="N242" s="114"/>
    </row>
    <row r="243" spans="14:14">
      <c r="N243" s="114"/>
    </row>
    <row r="244" spans="14:14">
      <c r="N244" s="114"/>
    </row>
    <row r="245" spans="14:14">
      <c r="N245" s="114"/>
    </row>
    <row r="246" spans="14:14">
      <c r="N246" s="114"/>
    </row>
    <row r="247" spans="14:14">
      <c r="N247" s="114"/>
    </row>
    <row r="248" spans="14:14">
      <c r="N248" s="114"/>
    </row>
    <row r="249" spans="14:14">
      <c r="N249" s="114"/>
    </row>
    <row r="250" spans="14:14">
      <c r="N250" s="114"/>
    </row>
    <row r="251" spans="14:14">
      <c r="N251" s="114"/>
    </row>
    <row r="252" spans="14:14">
      <c r="N252" s="114"/>
    </row>
    <row r="253" spans="14:14">
      <c r="N253" s="114"/>
    </row>
    <row r="254" spans="14:14">
      <c r="N254" s="114"/>
    </row>
    <row r="255" spans="14:14">
      <c r="N255" s="114"/>
    </row>
    <row r="256" spans="14:14">
      <c r="N256" s="114"/>
    </row>
    <row r="257" spans="14:14">
      <c r="N257" s="114"/>
    </row>
    <row r="258" spans="14:14">
      <c r="N258" s="114"/>
    </row>
    <row r="259" spans="14:14">
      <c r="N259" s="114"/>
    </row>
    <row r="260" spans="14:14">
      <c r="N260" s="114"/>
    </row>
    <row r="261" spans="14:14">
      <c r="N261" s="114"/>
    </row>
    <row r="262" spans="14:14">
      <c r="N262" s="114"/>
    </row>
    <row r="263" spans="14:14">
      <c r="N263" s="114"/>
    </row>
    <row r="264" spans="14:14">
      <c r="N264" s="114"/>
    </row>
    <row r="265" spans="14:14">
      <c r="N265" s="114"/>
    </row>
    <row r="266" spans="14:14">
      <c r="N266" s="114"/>
    </row>
    <row r="267" spans="14:14">
      <c r="N267" s="114"/>
    </row>
    <row r="268" spans="14:14">
      <c r="N268" s="114"/>
    </row>
    <row r="269" spans="14:14">
      <c r="N269" s="114"/>
    </row>
    <row r="270" spans="14:14">
      <c r="N270" s="114"/>
    </row>
    <row r="271" spans="14:14">
      <c r="N271" s="114"/>
    </row>
    <row r="272" spans="14:14">
      <c r="N272" s="114"/>
    </row>
    <row r="273" spans="14:14">
      <c r="N273" s="114"/>
    </row>
    <row r="274" spans="14:14">
      <c r="N274" s="114"/>
    </row>
    <row r="275" spans="14:14">
      <c r="N275" s="114"/>
    </row>
    <row r="276" spans="14:14">
      <c r="N276" s="114"/>
    </row>
    <row r="277" spans="14:14">
      <c r="N277" s="114"/>
    </row>
    <row r="278" spans="14:14">
      <c r="N278" s="114"/>
    </row>
    <row r="279" spans="14:14">
      <c r="N279" s="114"/>
    </row>
    <row r="280" spans="14:14">
      <c r="N280" s="114"/>
    </row>
    <row r="281" spans="14:14">
      <c r="N281" s="114"/>
    </row>
    <row r="282" spans="14:14">
      <c r="N282" s="114"/>
    </row>
    <row r="283" spans="14:14">
      <c r="N283" s="114"/>
    </row>
    <row r="284" spans="14:14">
      <c r="N284" s="114"/>
    </row>
    <row r="285" spans="14:14">
      <c r="N285" s="114"/>
    </row>
    <row r="286" spans="14:14">
      <c r="N286" s="114"/>
    </row>
    <row r="287" spans="14:14">
      <c r="N287" s="114"/>
    </row>
    <row r="288" spans="14:14">
      <c r="N288" s="114"/>
    </row>
    <row r="289" spans="14:14">
      <c r="N289" s="114"/>
    </row>
    <row r="290" spans="14:14">
      <c r="N290" s="114"/>
    </row>
    <row r="291" spans="14:14">
      <c r="N291" s="114"/>
    </row>
    <row r="292" spans="14:14">
      <c r="N292" s="114"/>
    </row>
    <row r="293" spans="14:14">
      <c r="N293" s="114"/>
    </row>
    <row r="294" spans="14:14">
      <c r="N294" s="114"/>
    </row>
    <row r="295" spans="14:14">
      <c r="N295" s="114"/>
    </row>
    <row r="296" spans="14:14">
      <c r="N296" s="114"/>
    </row>
    <row r="297" spans="14:14">
      <c r="N297" s="114"/>
    </row>
    <row r="298" spans="14:14">
      <c r="N298" s="114"/>
    </row>
    <row r="299" spans="14:14">
      <c r="N299" s="114"/>
    </row>
    <row r="300" spans="14:14">
      <c r="N300" s="114"/>
    </row>
    <row r="301" spans="14:14">
      <c r="N301" s="114"/>
    </row>
    <row r="302" spans="14:14">
      <c r="N302" s="114"/>
    </row>
    <row r="303" spans="14:14">
      <c r="N303" s="114"/>
    </row>
    <row r="304" spans="14:14">
      <c r="N304" s="114"/>
    </row>
    <row r="305" spans="14:14">
      <c r="N305" s="114"/>
    </row>
    <row r="306" spans="14:14">
      <c r="N306" s="114"/>
    </row>
    <row r="307" spans="14:14">
      <c r="N307" s="114"/>
    </row>
    <row r="308" spans="14:14">
      <c r="N308" s="114"/>
    </row>
    <row r="309" spans="14:14">
      <c r="N309" s="114"/>
    </row>
    <row r="310" spans="14:14">
      <c r="N310" s="114"/>
    </row>
    <row r="311" spans="14:14">
      <c r="N311" s="114"/>
    </row>
    <row r="312" spans="14:14">
      <c r="N312" s="114"/>
    </row>
    <row r="313" spans="14:14">
      <c r="N313" s="114"/>
    </row>
    <row r="314" spans="14:14">
      <c r="N314" s="114"/>
    </row>
    <row r="315" spans="14:14">
      <c r="N315" s="114"/>
    </row>
    <row r="316" spans="14:14">
      <c r="N316" s="114"/>
    </row>
    <row r="317" spans="14:14">
      <c r="N317" s="114"/>
    </row>
    <row r="318" spans="14:14">
      <c r="N318" s="114"/>
    </row>
    <row r="319" spans="14:14">
      <c r="N319" s="114"/>
    </row>
    <row r="320" spans="14:14">
      <c r="N320" s="114"/>
    </row>
    <row r="321" spans="14:14">
      <c r="N321" s="114"/>
    </row>
    <row r="322" spans="14:14">
      <c r="N322" s="114"/>
    </row>
    <row r="323" spans="14:14">
      <c r="N323" s="114"/>
    </row>
    <row r="324" spans="14:14">
      <c r="N324" s="114"/>
    </row>
    <row r="325" spans="14:14">
      <c r="N325" s="114"/>
    </row>
    <row r="326" spans="14:14">
      <c r="N326" s="114"/>
    </row>
    <row r="327" spans="14:14">
      <c r="N327" s="114"/>
    </row>
    <row r="328" spans="14:14">
      <c r="N328" s="114"/>
    </row>
    <row r="329" spans="14:14">
      <c r="N329" s="114"/>
    </row>
    <row r="330" spans="14:14">
      <c r="N330" s="114"/>
    </row>
    <row r="331" spans="14:14">
      <c r="N331" s="114"/>
    </row>
    <row r="332" spans="14:14">
      <c r="N332" s="114"/>
    </row>
    <row r="333" spans="14:14">
      <c r="N333" s="114"/>
    </row>
    <row r="334" spans="14:14">
      <c r="N334" s="114"/>
    </row>
    <row r="335" spans="14:14">
      <c r="N335" s="114"/>
    </row>
    <row r="336" spans="14:14">
      <c r="N336" s="114"/>
    </row>
    <row r="337" spans="14:14">
      <c r="N337" s="114"/>
    </row>
    <row r="338" spans="14:14">
      <c r="N338" s="114"/>
    </row>
    <row r="339" spans="14:14">
      <c r="N339" s="114"/>
    </row>
    <row r="340" spans="14:14">
      <c r="N340" s="114"/>
    </row>
    <row r="341" spans="14:14">
      <c r="N341" s="114"/>
    </row>
    <row r="342" spans="14:14">
      <c r="N342" s="114"/>
    </row>
    <row r="343" spans="14:14">
      <c r="N343" s="114"/>
    </row>
    <row r="344" spans="14:14">
      <c r="N344" s="114"/>
    </row>
    <row r="345" spans="14:14">
      <c r="N345" s="114"/>
    </row>
    <row r="346" spans="14:14">
      <c r="N346" s="114"/>
    </row>
    <row r="347" spans="14:14">
      <c r="N347" s="114"/>
    </row>
    <row r="348" spans="14:14">
      <c r="N348" s="114"/>
    </row>
    <row r="349" spans="14:14">
      <c r="N349" s="114"/>
    </row>
    <row r="350" spans="14:14">
      <c r="N350" s="114"/>
    </row>
    <row r="351" spans="14:14">
      <c r="N351" s="114"/>
    </row>
    <row r="352" spans="14:14">
      <c r="N352" s="114"/>
    </row>
    <row r="353" spans="14:14">
      <c r="N353" s="114"/>
    </row>
    <row r="354" spans="14:14">
      <c r="N354" s="114"/>
    </row>
    <row r="355" spans="14:14">
      <c r="N355" s="114"/>
    </row>
    <row r="356" spans="14:14">
      <c r="N356" s="114"/>
    </row>
    <row r="357" spans="14:14">
      <c r="N357" s="114"/>
    </row>
    <row r="358" spans="14:14">
      <c r="N358" s="114"/>
    </row>
    <row r="359" spans="14:14">
      <c r="N359" s="114"/>
    </row>
    <row r="360" spans="14:14">
      <c r="N360" s="114"/>
    </row>
    <row r="361" spans="14:14">
      <c r="N361" s="114"/>
    </row>
    <row r="362" spans="14:14">
      <c r="N362" s="114"/>
    </row>
    <row r="363" spans="14:14">
      <c r="N363" s="114"/>
    </row>
    <row r="364" spans="14:14">
      <c r="N364" s="114"/>
    </row>
    <row r="365" spans="14:14">
      <c r="N365" s="114"/>
    </row>
    <row r="366" spans="14:14">
      <c r="N366" s="114"/>
    </row>
    <row r="367" spans="14:14">
      <c r="N367" s="114"/>
    </row>
    <row r="368" spans="14:14">
      <c r="N368" s="114"/>
    </row>
    <row r="369" spans="14:14">
      <c r="N369" s="114"/>
    </row>
    <row r="370" spans="14:14">
      <c r="N370" s="114"/>
    </row>
    <row r="371" spans="14:14">
      <c r="N371" s="114"/>
    </row>
    <row r="372" spans="14:14">
      <c r="N372" s="114"/>
    </row>
    <row r="373" spans="14:14">
      <c r="N373" s="114"/>
    </row>
    <row r="374" spans="14:14">
      <c r="N374" s="114"/>
    </row>
    <row r="375" spans="14:14">
      <c r="N375" s="114"/>
    </row>
    <row r="376" spans="14:14">
      <c r="N376" s="114"/>
    </row>
    <row r="377" spans="14:14">
      <c r="N377" s="114"/>
    </row>
    <row r="378" spans="14:14">
      <c r="N378" s="114"/>
    </row>
    <row r="379" spans="14:14">
      <c r="N379" s="114"/>
    </row>
    <row r="380" spans="14:14">
      <c r="N380" s="114"/>
    </row>
    <row r="381" spans="14:14">
      <c r="N381" s="114"/>
    </row>
    <row r="382" spans="14:14">
      <c r="N382" s="114"/>
    </row>
    <row r="383" spans="14:14">
      <c r="N383" s="114"/>
    </row>
    <row r="384" spans="14:14">
      <c r="N384" s="114"/>
    </row>
    <row r="385" spans="14:14">
      <c r="N385" s="114"/>
    </row>
    <row r="386" spans="14:14">
      <c r="N386" s="114"/>
    </row>
    <row r="387" spans="14:14">
      <c r="N387" s="114"/>
    </row>
    <row r="388" spans="14:14">
      <c r="N388" s="114"/>
    </row>
    <row r="389" spans="14:14">
      <c r="N389" s="114"/>
    </row>
    <row r="390" spans="14:14">
      <c r="N390" s="114"/>
    </row>
    <row r="391" spans="14:14">
      <c r="N391" s="114"/>
    </row>
    <row r="392" spans="14:14">
      <c r="N392" s="114"/>
    </row>
    <row r="393" spans="14:14">
      <c r="N393" s="114"/>
    </row>
    <row r="394" spans="14:14">
      <c r="N394" s="114"/>
    </row>
    <row r="395" spans="14:14">
      <c r="N395" s="114"/>
    </row>
    <row r="396" spans="14:14">
      <c r="N396" s="114"/>
    </row>
    <row r="397" spans="14:14">
      <c r="N397" s="114"/>
    </row>
    <row r="398" spans="14:14">
      <c r="N398" s="114"/>
    </row>
    <row r="399" spans="14:14">
      <c r="N399" s="114"/>
    </row>
    <row r="400" spans="14:14">
      <c r="N400" s="114"/>
    </row>
    <row r="401" spans="14:14">
      <c r="N401" s="114"/>
    </row>
    <row r="402" spans="14:14">
      <c r="N402" s="114"/>
    </row>
    <row r="403" spans="14:14">
      <c r="N403" s="114"/>
    </row>
    <row r="404" spans="14:14">
      <c r="N404" s="114"/>
    </row>
    <row r="405" spans="14:14">
      <c r="N405" s="114"/>
    </row>
    <row r="406" spans="14:14">
      <c r="N406" s="114"/>
    </row>
    <row r="407" spans="14:14">
      <c r="N407" s="114"/>
    </row>
    <row r="408" spans="14:14">
      <c r="N408" s="114"/>
    </row>
    <row r="409" spans="14:14">
      <c r="N409" s="114"/>
    </row>
    <row r="410" spans="14:14">
      <c r="N410" s="114"/>
    </row>
    <row r="411" spans="14:14">
      <c r="N411" s="114"/>
    </row>
    <row r="412" spans="14:14">
      <c r="N412" s="114"/>
    </row>
    <row r="413" spans="14:14">
      <c r="N413" s="114"/>
    </row>
    <row r="414" spans="14:14">
      <c r="N414" s="114"/>
    </row>
    <row r="415" spans="14:14">
      <c r="N415" s="114"/>
    </row>
    <row r="416" spans="14:14">
      <c r="N416" s="114"/>
    </row>
    <row r="417" spans="14:14">
      <c r="N417" s="114"/>
    </row>
    <row r="418" spans="14:14">
      <c r="N418" s="114"/>
    </row>
    <row r="419" spans="14:14">
      <c r="N419" s="114"/>
    </row>
    <row r="420" spans="14:14">
      <c r="N420" s="114"/>
    </row>
    <row r="421" spans="14:14">
      <c r="N421" s="114"/>
    </row>
    <row r="422" spans="14:14">
      <c r="N422" s="114"/>
    </row>
    <row r="423" spans="14:14">
      <c r="N423" s="114"/>
    </row>
    <row r="424" spans="14:14">
      <c r="N424" s="114"/>
    </row>
    <row r="425" spans="14:14">
      <c r="N425" s="114"/>
    </row>
    <row r="426" spans="14:14">
      <c r="N426" s="114"/>
    </row>
    <row r="427" spans="14:14">
      <c r="N427" s="114"/>
    </row>
    <row r="428" spans="14:14">
      <c r="N428" s="114"/>
    </row>
    <row r="429" spans="14:14">
      <c r="N429" s="114"/>
    </row>
    <row r="430" spans="14:14">
      <c r="N430" s="114"/>
    </row>
    <row r="431" spans="14:14">
      <c r="N431" s="114"/>
    </row>
    <row r="432" spans="14:14">
      <c r="N432" s="114"/>
    </row>
    <row r="433" spans="14:14">
      <c r="N433" s="114"/>
    </row>
    <row r="434" spans="14:14">
      <c r="N434" s="114"/>
    </row>
    <row r="435" spans="14:14">
      <c r="N435" s="114"/>
    </row>
    <row r="436" spans="14:14">
      <c r="N436" s="114"/>
    </row>
    <row r="437" spans="14:14">
      <c r="N437" s="114"/>
    </row>
    <row r="438" spans="14:14">
      <c r="N438" s="114"/>
    </row>
    <row r="439" spans="14:14">
      <c r="N439" s="114"/>
    </row>
    <row r="440" spans="14:14">
      <c r="N440" s="114"/>
    </row>
    <row r="441" spans="14:14">
      <c r="N441" s="114"/>
    </row>
    <row r="442" spans="14:14">
      <c r="N442" s="114"/>
    </row>
    <row r="443" spans="14:14">
      <c r="N443" s="114"/>
    </row>
    <row r="444" spans="14:14">
      <c r="N444" s="114"/>
    </row>
    <row r="445" spans="14:14">
      <c r="N445" s="114"/>
    </row>
    <row r="446" spans="14:14">
      <c r="N446" s="114"/>
    </row>
    <row r="447" spans="14:14">
      <c r="N447" s="114"/>
    </row>
    <row r="448" spans="14:14">
      <c r="N448" s="114"/>
    </row>
    <row r="449" spans="14:14">
      <c r="N449" s="114"/>
    </row>
    <row r="450" spans="14:14">
      <c r="N450" s="114"/>
    </row>
    <row r="451" spans="14:14">
      <c r="N451" s="114"/>
    </row>
    <row r="452" spans="14:14">
      <c r="N452" s="114"/>
    </row>
    <row r="453" spans="14:14">
      <c r="N453" s="114"/>
    </row>
    <row r="454" spans="14:14">
      <c r="N454" s="114"/>
    </row>
    <row r="455" spans="14:14">
      <c r="N455" s="114"/>
    </row>
    <row r="456" spans="14:14">
      <c r="N456" s="114"/>
    </row>
    <row r="457" spans="14:14">
      <c r="N457" s="114"/>
    </row>
    <row r="458" spans="14:14">
      <c r="N458" s="114"/>
    </row>
    <row r="459" spans="14:14">
      <c r="N459" s="114"/>
    </row>
    <row r="460" spans="14:14">
      <c r="N460" s="114"/>
    </row>
    <row r="461" spans="14:14">
      <c r="N461" s="114"/>
    </row>
    <row r="462" spans="14:14">
      <c r="N462" s="114"/>
    </row>
    <row r="463" spans="14:14">
      <c r="N463" s="114"/>
    </row>
    <row r="464" spans="14:14">
      <c r="N464" s="114"/>
    </row>
    <row r="465" spans="14:14">
      <c r="N465" s="114"/>
    </row>
    <row r="466" spans="14:14">
      <c r="N466" s="114"/>
    </row>
    <row r="467" spans="14:14">
      <c r="N467" s="114"/>
    </row>
    <row r="468" spans="14:14">
      <c r="N468" s="114"/>
    </row>
    <row r="469" spans="14:14">
      <c r="N469" s="114"/>
    </row>
    <row r="470" spans="14:14">
      <c r="N470" s="114"/>
    </row>
    <row r="471" spans="14:14">
      <c r="N471" s="114"/>
    </row>
    <row r="472" spans="14:14">
      <c r="N472" s="114"/>
    </row>
    <row r="473" spans="14:14">
      <c r="N473" s="114"/>
    </row>
    <row r="474" spans="14:14">
      <c r="N474" s="114"/>
    </row>
    <row r="475" spans="14:14">
      <c r="N475" s="114"/>
    </row>
    <row r="476" spans="14:14">
      <c r="N476" s="114"/>
    </row>
    <row r="477" spans="14:14">
      <c r="N477" s="114"/>
    </row>
    <row r="478" spans="14:14">
      <c r="N478" s="114"/>
    </row>
    <row r="479" spans="14:14">
      <c r="N479" s="114"/>
    </row>
    <row r="480" spans="14:14">
      <c r="N480" s="114"/>
    </row>
    <row r="481" spans="14:14">
      <c r="N481" s="114"/>
    </row>
    <row r="482" spans="14:14">
      <c r="N482" s="114"/>
    </row>
    <row r="483" spans="14:14">
      <c r="N483" s="114"/>
    </row>
    <row r="484" spans="14:14">
      <c r="N484" s="114"/>
    </row>
    <row r="485" spans="14:14">
      <c r="N485" s="114"/>
    </row>
    <row r="486" spans="14:14">
      <c r="N486" s="114"/>
    </row>
    <row r="487" spans="14:14">
      <c r="N487" s="114"/>
    </row>
    <row r="488" spans="14:14">
      <c r="N488" s="114"/>
    </row>
    <row r="489" spans="14:14">
      <c r="N489" s="114"/>
    </row>
    <row r="490" spans="14:14">
      <c r="N490" s="114"/>
    </row>
    <row r="491" spans="14:14">
      <c r="N491" s="114"/>
    </row>
    <row r="492" spans="14:14">
      <c r="N492" s="114"/>
    </row>
    <row r="493" spans="14:14">
      <c r="N493" s="114"/>
    </row>
    <row r="494" spans="14:14">
      <c r="N494" s="114"/>
    </row>
    <row r="495" spans="14:14">
      <c r="N495" s="114"/>
    </row>
    <row r="496" spans="14:14">
      <c r="N496" s="114"/>
    </row>
    <row r="497" spans="14:14">
      <c r="N497" s="114"/>
    </row>
    <row r="498" spans="14:14">
      <c r="N498" s="114"/>
    </row>
    <row r="499" spans="14:14">
      <c r="N499" s="114"/>
    </row>
    <row r="500" spans="14:14">
      <c r="N500" s="114"/>
    </row>
    <row r="501" spans="14:14">
      <c r="N501" s="114"/>
    </row>
    <row r="502" spans="14:14">
      <c r="N502" s="114"/>
    </row>
    <row r="503" spans="14:14">
      <c r="N503" s="114"/>
    </row>
    <row r="504" spans="14:14">
      <c r="N504" s="114"/>
    </row>
    <row r="505" spans="14:14">
      <c r="N505" s="114"/>
    </row>
    <row r="506" spans="14:14">
      <c r="N506" s="114"/>
    </row>
    <row r="507" spans="14:14">
      <c r="N507" s="114"/>
    </row>
    <row r="508" spans="14:14">
      <c r="N508" s="114"/>
    </row>
    <row r="509" spans="14:14">
      <c r="N509" s="114"/>
    </row>
    <row r="510" spans="14:14">
      <c r="N510" s="114"/>
    </row>
    <row r="511" spans="14:14">
      <c r="N511" s="114"/>
    </row>
    <row r="512" spans="14:14">
      <c r="N512" s="114"/>
    </row>
    <row r="513" spans="14:14">
      <c r="N513" s="114"/>
    </row>
    <row r="514" spans="14:14">
      <c r="N514" s="114"/>
    </row>
    <row r="515" spans="14:14">
      <c r="N515" s="114"/>
    </row>
    <row r="516" spans="14:14">
      <c r="N516" s="114"/>
    </row>
    <row r="517" spans="14:14">
      <c r="N517" s="114"/>
    </row>
    <row r="518" spans="14:14">
      <c r="N518" s="114"/>
    </row>
    <row r="519" spans="14:14">
      <c r="N519" s="114"/>
    </row>
    <row r="520" spans="14:14">
      <c r="N520" s="114"/>
    </row>
    <row r="521" spans="14:14">
      <c r="N521" s="114"/>
    </row>
    <row r="522" spans="14:14">
      <c r="N522" s="114"/>
    </row>
    <row r="523" spans="14:14">
      <c r="N523" s="114"/>
    </row>
    <row r="524" spans="14:14">
      <c r="N524" s="114"/>
    </row>
    <row r="525" spans="14:14">
      <c r="N525" s="114"/>
    </row>
    <row r="526" spans="14:14">
      <c r="N526" s="114"/>
    </row>
    <row r="527" spans="14:14">
      <c r="N527" s="114"/>
    </row>
    <row r="528" spans="14:14">
      <c r="N528" s="114"/>
    </row>
    <row r="529" spans="14:14">
      <c r="N529" s="114"/>
    </row>
    <row r="530" spans="14:14">
      <c r="N530" s="114"/>
    </row>
    <row r="531" spans="14:14">
      <c r="N531" s="114"/>
    </row>
    <row r="532" spans="14:14">
      <c r="N532" s="114"/>
    </row>
    <row r="533" spans="14:14">
      <c r="N533" s="114"/>
    </row>
    <row r="534" spans="14:14">
      <c r="N534" s="114"/>
    </row>
    <row r="535" spans="14:14">
      <c r="N535" s="114"/>
    </row>
    <row r="536" spans="14:14">
      <c r="N536" s="114"/>
    </row>
    <row r="537" spans="14:14">
      <c r="N537" s="114"/>
    </row>
    <row r="538" spans="14:14">
      <c r="N538" s="114"/>
    </row>
    <row r="539" spans="14:14"/>
    <row r="540" spans="14:14"/>
    <row r="541" spans="14:14"/>
    <row r="542" spans="14:14"/>
    <row r="543" spans="14:14"/>
    <row r="544" spans="14:1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</sheetData>
  <autoFilter ref="A4:BN1048378" xr:uid="{00000000-0009-0000-0000-000002000000}"/>
  <mergeCells count="2">
    <mergeCell ref="J3:L3"/>
    <mergeCell ref="I2:L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3"/>
  <sheetViews>
    <sheetView workbookViewId="0">
      <pane ySplit="1" topLeftCell="A2" activePane="bottomLeft" state="frozen"/>
      <selection activeCell="E1" sqref="E1:E1048576"/>
      <selection pane="bottomLeft" activeCell="F259" sqref="F259"/>
    </sheetView>
  </sheetViews>
  <sheetFormatPr defaultColWidth="12.21875" defaultRowHeight="15.6"/>
  <cols>
    <col min="1" max="4" width="12.21875" style="107" customWidth="1"/>
    <col min="5" max="5" width="18.33203125" style="107" bestFit="1" customWidth="1"/>
    <col min="6" max="6" width="20.77734375" style="107" customWidth="1"/>
    <col min="7" max="7" width="57.44140625" style="107" bestFit="1" customWidth="1"/>
    <col min="8" max="8" width="12.21875" style="107" customWidth="1"/>
    <col min="9" max="16384" width="12.21875" style="107"/>
  </cols>
  <sheetData>
    <row r="1" spans="1:8">
      <c r="A1" s="107" t="s">
        <v>138</v>
      </c>
      <c r="B1" s="107" t="s">
        <v>139</v>
      </c>
      <c r="C1" s="107" t="s">
        <v>140</v>
      </c>
      <c r="D1" s="107" t="s">
        <v>141</v>
      </c>
      <c r="E1" s="107" t="s">
        <v>142</v>
      </c>
      <c r="F1" s="107" t="s">
        <v>143</v>
      </c>
      <c r="G1" s="107" t="s">
        <v>144</v>
      </c>
      <c r="H1" s="107" t="s">
        <v>145</v>
      </c>
    </row>
    <row r="2" spans="1:8">
      <c r="A2" s="108">
        <v>42917</v>
      </c>
      <c r="B2" s="108">
        <v>42947</v>
      </c>
      <c r="C2" s="107" t="s">
        <v>146</v>
      </c>
      <c r="D2" s="107" t="s">
        <v>147</v>
      </c>
      <c r="E2" s="107" t="s">
        <v>148</v>
      </c>
      <c r="F2" s="107">
        <v>14.3</v>
      </c>
      <c r="G2" s="107" t="s">
        <v>149</v>
      </c>
      <c r="H2" s="107" t="s">
        <v>150</v>
      </c>
    </row>
    <row r="3" spans="1:8">
      <c r="A3" s="108">
        <v>42917</v>
      </c>
      <c r="B3" s="108">
        <v>42947</v>
      </c>
      <c r="C3" s="107" t="s">
        <v>151</v>
      </c>
      <c r="D3" s="107" t="s">
        <v>147</v>
      </c>
      <c r="E3" s="107" t="s">
        <v>148</v>
      </c>
      <c r="F3" s="107">
        <v>14.3</v>
      </c>
      <c r="G3" s="107" t="s">
        <v>152</v>
      </c>
      <c r="H3" s="107" t="s">
        <v>150</v>
      </c>
    </row>
    <row r="4" spans="1:8">
      <c r="A4" s="108">
        <v>42917</v>
      </c>
      <c r="B4" s="108">
        <v>42947</v>
      </c>
      <c r="C4" s="107" t="s">
        <v>153</v>
      </c>
      <c r="D4" s="107" t="s">
        <v>147</v>
      </c>
      <c r="E4" s="107" t="s">
        <v>148</v>
      </c>
      <c r="F4" s="107">
        <v>0</v>
      </c>
      <c r="G4" s="107" t="s">
        <v>154</v>
      </c>
      <c r="H4" s="107" t="s">
        <v>150</v>
      </c>
    </row>
    <row r="5" spans="1:8">
      <c r="A5" s="108">
        <v>42917</v>
      </c>
      <c r="B5" s="108">
        <v>42947</v>
      </c>
      <c r="C5" s="107" t="s">
        <v>155</v>
      </c>
      <c r="D5" s="107" t="s">
        <v>147</v>
      </c>
      <c r="E5" s="107" t="s">
        <v>148</v>
      </c>
      <c r="F5" s="107">
        <v>0</v>
      </c>
      <c r="G5" s="107" t="s">
        <v>156</v>
      </c>
      <c r="H5" s="107" t="s">
        <v>150</v>
      </c>
    </row>
    <row r="6" spans="1:8">
      <c r="A6" s="108">
        <v>42917</v>
      </c>
      <c r="B6" s="108">
        <v>42947</v>
      </c>
      <c r="C6" s="107" t="s">
        <v>157</v>
      </c>
      <c r="D6" s="107" t="s">
        <v>147</v>
      </c>
      <c r="E6" s="107" t="s">
        <v>148</v>
      </c>
      <c r="F6" s="107">
        <v>0</v>
      </c>
      <c r="G6" s="107" t="s">
        <v>158</v>
      </c>
      <c r="H6" s="107" t="s">
        <v>150</v>
      </c>
    </row>
    <row r="7" spans="1:8">
      <c r="A7" s="108">
        <v>42917</v>
      </c>
      <c r="B7" s="108">
        <v>42947</v>
      </c>
      <c r="C7" s="107" t="s">
        <v>159</v>
      </c>
      <c r="D7" s="107" t="s">
        <v>147</v>
      </c>
      <c r="E7" s="107" t="s">
        <v>148</v>
      </c>
      <c r="F7" s="107">
        <v>0</v>
      </c>
      <c r="G7" s="107" t="s">
        <v>160</v>
      </c>
      <c r="H7" s="107" t="s">
        <v>150</v>
      </c>
    </row>
    <row r="8" spans="1:8">
      <c r="A8" s="108">
        <v>42917</v>
      </c>
      <c r="B8" s="108">
        <v>42947</v>
      </c>
      <c r="C8" s="107" t="s">
        <v>146</v>
      </c>
      <c r="D8" s="107" t="s">
        <v>161</v>
      </c>
      <c r="E8" s="107" t="s">
        <v>148</v>
      </c>
      <c r="F8" s="107">
        <v>40.1</v>
      </c>
      <c r="G8" s="107" t="s">
        <v>149</v>
      </c>
      <c r="H8" s="107" t="s">
        <v>162</v>
      </c>
    </row>
    <row r="9" spans="1:8">
      <c r="A9" s="108">
        <v>42917</v>
      </c>
      <c r="B9" s="108">
        <v>42947</v>
      </c>
      <c r="C9" s="107" t="s">
        <v>151</v>
      </c>
      <c r="D9" s="107" t="s">
        <v>161</v>
      </c>
      <c r="E9" s="107" t="s">
        <v>148</v>
      </c>
      <c r="F9" s="107">
        <v>40.1</v>
      </c>
      <c r="G9" s="107" t="s">
        <v>152</v>
      </c>
      <c r="H9" s="107" t="s">
        <v>162</v>
      </c>
    </row>
    <row r="10" spans="1:8">
      <c r="A10" s="108">
        <v>42917</v>
      </c>
      <c r="B10" s="108">
        <v>42947</v>
      </c>
      <c r="C10" s="107" t="s">
        <v>153</v>
      </c>
      <c r="D10" s="107" t="s">
        <v>161</v>
      </c>
      <c r="E10" s="107" t="s">
        <v>148</v>
      </c>
      <c r="F10" s="107">
        <v>13.1</v>
      </c>
      <c r="G10" s="107" t="s">
        <v>154</v>
      </c>
      <c r="H10" s="107" t="s">
        <v>162</v>
      </c>
    </row>
    <row r="11" spans="1:8">
      <c r="A11" s="108">
        <v>42917</v>
      </c>
      <c r="B11" s="108">
        <v>42947</v>
      </c>
      <c r="C11" s="107" t="s">
        <v>155</v>
      </c>
      <c r="D11" s="107" t="s">
        <v>161</v>
      </c>
      <c r="E11" s="107" t="s">
        <v>148</v>
      </c>
      <c r="F11" s="107">
        <v>27.4</v>
      </c>
      <c r="G11" s="107" t="s">
        <v>156</v>
      </c>
      <c r="H11" s="107" t="s">
        <v>162</v>
      </c>
    </row>
    <row r="12" spans="1:8">
      <c r="A12" s="108">
        <v>42917</v>
      </c>
      <c r="B12" s="108">
        <v>42947</v>
      </c>
      <c r="C12" s="107" t="s">
        <v>157</v>
      </c>
      <c r="D12" s="107" t="s">
        <v>161</v>
      </c>
      <c r="E12" s="107" t="s">
        <v>148</v>
      </c>
      <c r="F12" s="107">
        <v>10.52</v>
      </c>
      <c r="G12" s="107" t="s">
        <v>158</v>
      </c>
      <c r="H12" s="107" t="s">
        <v>162</v>
      </c>
    </row>
    <row r="13" spans="1:8">
      <c r="A13" s="108">
        <v>42917</v>
      </c>
      <c r="B13" s="108">
        <v>42947</v>
      </c>
      <c r="C13" s="107" t="s">
        <v>159</v>
      </c>
      <c r="D13" s="107" t="s">
        <v>161</v>
      </c>
      <c r="E13" s="107" t="s">
        <v>148</v>
      </c>
      <c r="F13" s="107">
        <v>2.7</v>
      </c>
      <c r="G13" s="107" t="s">
        <v>160</v>
      </c>
      <c r="H13" s="107" t="s">
        <v>162</v>
      </c>
    </row>
    <row r="14" spans="1:8">
      <c r="A14" s="108">
        <v>42948</v>
      </c>
      <c r="B14" s="108">
        <v>43135</v>
      </c>
      <c r="C14" s="107" t="s">
        <v>146</v>
      </c>
      <c r="D14" s="107" t="s">
        <v>147</v>
      </c>
      <c r="E14" s="107" t="s">
        <v>148</v>
      </c>
      <c r="F14" s="107">
        <v>14.5</v>
      </c>
      <c r="G14" s="107" t="s">
        <v>149</v>
      </c>
      <c r="H14" s="107" t="s">
        <v>150</v>
      </c>
    </row>
    <row r="15" spans="1:8">
      <c r="A15" s="108">
        <v>42948</v>
      </c>
      <c r="B15" s="108">
        <v>43135</v>
      </c>
      <c r="C15" s="107" t="s">
        <v>151</v>
      </c>
      <c r="D15" s="107" t="s">
        <v>147</v>
      </c>
      <c r="E15" s="107" t="s">
        <v>148</v>
      </c>
      <c r="F15" s="107">
        <v>14.5</v>
      </c>
      <c r="G15" s="107" t="s">
        <v>152</v>
      </c>
      <c r="H15" s="107" t="s">
        <v>150</v>
      </c>
    </row>
    <row r="16" spans="1:8">
      <c r="A16" s="108">
        <v>42948</v>
      </c>
      <c r="B16" s="108">
        <v>43135</v>
      </c>
      <c r="C16" s="107" t="s">
        <v>153</v>
      </c>
      <c r="D16" s="107" t="s">
        <v>147</v>
      </c>
      <c r="E16" s="107" t="s">
        <v>148</v>
      </c>
      <c r="F16" s="107">
        <v>0</v>
      </c>
      <c r="G16" s="107" t="s">
        <v>154</v>
      </c>
      <c r="H16" s="107" t="s">
        <v>150</v>
      </c>
    </row>
    <row r="17" spans="1:8">
      <c r="A17" s="108">
        <v>42948</v>
      </c>
      <c r="B17" s="108">
        <v>43135</v>
      </c>
      <c r="C17" s="107" t="s">
        <v>155</v>
      </c>
      <c r="D17" s="107" t="s">
        <v>147</v>
      </c>
      <c r="E17" s="107" t="s">
        <v>148</v>
      </c>
      <c r="F17" s="107">
        <v>0</v>
      </c>
      <c r="G17" s="107" t="s">
        <v>156</v>
      </c>
      <c r="H17" s="107" t="s">
        <v>150</v>
      </c>
    </row>
    <row r="18" spans="1:8">
      <c r="A18" s="108">
        <v>42948</v>
      </c>
      <c r="B18" s="108">
        <v>43135</v>
      </c>
      <c r="C18" s="107" t="s">
        <v>157</v>
      </c>
      <c r="D18" s="107" t="s">
        <v>147</v>
      </c>
      <c r="E18" s="107" t="s">
        <v>148</v>
      </c>
      <c r="F18" s="107">
        <v>0</v>
      </c>
      <c r="G18" s="107" t="s">
        <v>158</v>
      </c>
      <c r="H18" s="107" t="s">
        <v>150</v>
      </c>
    </row>
    <row r="19" spans="1:8">
      <c r="A19" s="108">
        <v>42948</v>
      </c>
      <c r="B19" s="108">
        <v>43135</v>
      </c>
      <c r="C19" s="107" t="s">
        <v>159</v>
      </c>
      <c r="D19" s="107" t="s">
        <v>147</v>
      </c>
      <c r="E19" s="107" t="s">
        <v>148</v>
      </c>
      <c r="F19" s="107">
        <v>0</v>
      </c>
      <c r="G19" s="107" t="s">
        <v>160</v>
      </c>
      <c r="H19" s="107" t="s">
        <v>150</v>
      </c>
    </row>
    <row r="20" spans="1:8">
      <c r="A20" s="108">
        <v>42948</v>
      </c>
      <c r="B20" s="108">
        <v>43135</v>
      </c>
      <c r="C20" s="107" t="s">
        <v>146</v>
      </c>
      <c r="D20" s="107" t="s">
        <v>161</v>
      </c>
      <c r="E20" s="107" t="s">
        <v>148</v>
      </c>
      <c r="F20" s="107">
        <v>40.299999999999997</v>
      </c>
      <c r="G20" s="107" t="s">
        <v>149</v>
      </c>
      <c r="H20" s="107" t="s">
        <v>162</v>
      </c>
    </row>
    <row r="21" spans="1:8">
      <c r="A21" s="108">
        <v>42948</v>
      </c>
      <c r="B21" s="108">
        <v>43135</v>
      </c>
      <c r="C21" s="107" t="s">
        <v>151</v>
      </c>
      <c r="D21" s="107" t="s">
        <v>161</v>
      </c>
      <c r="E21" s="107" t="s">
        <v>148</v>
      </c>
      <c r="F21" s="107">
        <v>40.299999999999997</v>
      </c>
      <c r="G21" s="107" t="s">
        <v>152</v>
      </c>
      <c r="H21" s="107" t="s">
        <v>162</v>
      </c>
    </row>
    <row r="22" spans="1:8">
      <c r="A22" s="108">
        <v>42948</v>
      </c>
      <c r="B22" s="108">
        <v>43135</v>
      </c>
      <c r="C22" s="107" t="s">
        <v>153</v>
      </c>
      <c r="D22" s="107" t="s">
        <v>161</v>
      </c>
      <c r="E22" s="107" t="s">
        <v>148</v>
      </c>
      <c r="F22" s="107">
        <v>13.2</v>
      </c>
      <c r="G22" s="107" t="s">
        <v>154</v>
      </c>
      <c r="H22" s="107" t="s">
        <v>162</v>
      </c>
    </row>
    <row r="23" spans="1:8">
      <c r="A23" s="108">
        <v>42948</v>
      </c>
      <c r="B23" s="108">
        <v>43135</v>
      </c>
      <c r="C23" s="107" t="s">
        <v>155</v>
      </c>
      <c r="D23" s="107" t="s">
        <v>161</v>
      </c>
      <c r="E23" s="107" t="s">
        <v>148</v>
      </c>
      <c r="F23" s="107">
        <v>27.6</v>
      </c>
      <c r="G23" s="107" t="s">
        <v>156</v>
      </c>
      <c r="H23" s="107" t="s">
        <v>162</v>
      </c>
    </row>
    <row r="24" spans="1:8">
      <c r="A24" s="108">
        <v>42948</v>
      </c>
      <c r="B24" s="108">
        <v>43135</v>
      </c>
      <c r="C24" s="107" t="s">
        <v>157</v>
      </c>
      <c r="D24" s="107" t="s">
        <v>161</v>
      </c>
      <c r="E24" s="107" t="s">
        <v>148</v>
      </c>
      <c r="F24" s="107">
        <v>10.55</v>
      </c>
      <c r="G24" s="107" t="s">
        <v>158</v>
      </c>
      <c r="H24" s="107" t="s">
        <v>162</v>
      </c>
    </row>
    <row r="25" spans="1:8">
      <c r="A25" s="108">
        <v>42948</v>
      </c>
      <c r="B25" s="108">
        <v>43135</v>
      </c>
      <c r="C25" s="107" t="s">
        <v>159</v>
      </c>
      <c r="D25" s="107" t="s">
        <v>161</v>
      </c>
      <c r="E25" s="107" t="s">
        <v>148</v>
      </c>
      <c r="F25" s="107">
        <v>2.7</v>
      </c>
      <c r="G25" s="107" t="s">
        <v>160</v>
      </c>
      <c r="H25" s="107" t="s">
        <v>162</v>
      </c>
    </row>
    <row r="26" spans="1:8">
      <c r="A26" s="108">
        <v>43136</v>
      </c>
      <c r="B26" s="108">
        <v>43281</v>
      </c>
      <c r="C26" s="107" t="s">
        <v>146</v>
      </c>
      <c r="D26" s="107" t="s">
        <v>147</v>
      </c>
      <c r="E26" s="107" t="s">
        <v>148</v>
      </c>
      <c r="F26" s="107">
        <v>15.1</v>
      </c>
      <c r="G26" s="107" t="s">
        <v>149</v>
      </c>
      <c r="H26" s="107" t="s">
        <v>150</v>
      </c>
    </row>
    <row r="27" spans="1:8">
      <c r="A27" s="108">
        <v>43136</v>
      </c>
      <c r="B27" s="108">
        <v>43281</v>
      </c>
      <c r="C27" s="107" t="s">
        <v>151</v>
      </c>
      <c r="D27" s="107" t="s">
        <v>147</v>
      </c>
      <c r="E27" s="107" t="s">
        <v>148</v>
      </c>
      <c r="F27" s="107">
        <v>15.1</v>
      </c>
      <c r="G27" s="107" t="s">
        <v>152</v>
      </c>
      <c r="H27" s="107" t="s">
        <v>150</v>
      </c>
    </row>
    <row r="28" spans="1:8">
      <c r="A28" s="108">
        <v>43136</v>
      </c>
      <c r="B28" s="108">
        <v>43281</v>
      </c>
      <c r="C28" s="107" t="s">
        <v>153</v>
      </c>
      <c r="D28" s="107" t="s">
        <v>147</v>
      </c>
      <c r="E28" s="107" t="s">
        <v>148</v>
      </c>
      <c r="F28" s="107">
        <v>0</v>
      </c>
      <c r="G28" s="107" t="s">
        <v>154</v>
      </c>
      <c r="H28" s="107" t="s">
        <v>150</v>
      </c>
    </row>
    <row r="29" spans="1:8">
      <c r="A29" s="108">
        <v>43136</v>
      </c>
      <c r="B29" s="108">
        <v>43281</v>
      </c>
      <c r="C29" s="107" t="s">
        <v>155</v>
      </c>
      <c r="D29" s="107" t="s">
        <v>147</v>
      </c>
      <c r="E29" s="107" t="s">
        <v>148</v>
      </c>
      <c r="F29" s="107">
        <v>0</v>
      </c>
      <c r="G29" s="107" t="s">
        <v>156</v>
      </c>
      <c r="H29" s="107" t="s">
        <v>150</v>
      </c>
    </row>
    <row r="30" spans="1:8">
      <c r="A30" s="108">
        <v>43136</v>
      </c>
      <c r="B30" s="108">
        <v>43281</v>
      </c>
      <c r="C30" s="107" t="s">
        <v>157</v>
      </c>
      <c r="D30" s="107" t="s">
        <v>147</v>
      </c>
      <c r="E30" s="107" t="s">
        <v>148</v>
      </c>
      <c r="F30" s="107">
        <v>0</v>
      </c>
      <c r="G30" s="107" t="s">
        <v>158</v>
      </c>
      <c r="H30" s="107" t="s">
        <v>150</v>
      </c>
    </row>
    <row r="31" spans="1:8">
      <c r="A31" s="108">
        <v>43136</v>
      </c>
      <c r="B31" s="108">
        <v>43281</v>
      </c>
      <c r="C31" s="107" t="s">
        <v>159</v>
      </c>
      <c r="D31" s="107" t="s">
        <v>147</v>
      </c>
      <c r="E31" s="107" t="s">
        <v>148</v>
      </c>
      <c r="F31" s="107">
        <v>0</v>
      </c>
      <c r="G31" s="107" t="s">
        <v>160</v>
      </c>
      <c r="H31" s="107" t="s">
        <v>150</v>
      </c>
    </row>
    <row r="32" spans="1:8">
      <c r="A32" s="108">
        <v>43136</v>
      </c>
      <c r="B32" s="108">
        <v>43281</v>
      </c>
      <c r="C32" s="107" t="s">
        <v>146</v>
      </c>
      <c r="D32" s="107" t="s">
        <v>161</v>
      </c>
      <c r="E32" s="107" t="s">
        <v>148</v>
      </c>
      <c r="F32" s="107">
        <v>40.9</v>
      </c>
      <c r="G32" s="107" t="s">
        <v>149</v>
      </c>
      <c r="H32" s="107" t="s">
        <v>162</v>
      </c>
    </row>
    <row r="33" spans="1:8">
      <c r="A33" s="108">
        <v>43136</v>
      </c>
      <c r="B33" s="108">
        <v>43281</v>
      </c>
      <c r="C33" s="107" t="s">
        <v>151</v>
      </c>
      <c r="D33" s="107" t="s">
        <v>161</v>
      </c>
      <c r="E33" s="107" t="s">
        <v>148</v>
      </c>
      <c r="F33" s="107">
        <v>40.9</v>
      </c>
      <c r="G33" s="107" t="s">
        <v>152</v>
      </c>
      <c r="H33" s="107" t="s">
        <v>162</v>
      </c>
    </row>
    <row r="34" spans="1:8">
      <c r="A34" s="108">
        <v>43136</v>
      </c>
      <c r="B34" s="108">
        <v>43281</v>
      </c>
      <c r="C34" s="107" t="s">
        <v>153</v>
      </c>
      <c r="D34" s="107" t="s">
        <v>161</v>
      </c>
      <c r="E34" s="107" t="s">
        <v>148</v>
      </c>
      <c r="F34" s="107">
        <v>13.3</v>
      </c>
      <c r="G34" s="107" t="s">
        <v>154</v>
      </c>
      <c r="H34" s="107" t="s">
        <v>162</v>
      </c>
    </row>
    <row r="35" spans="1:8">
      <c r="A35" s="108">
        <v>43136</v>
      </c>
      <c r="B35" s="108">
        <v>43281</v>
      </c>
      <c r="C35" s="107" t="s">
        <v>155</v>
      </c>
      <c r="D35" s="107" t="s">
        <v>161</v>
      </c>
      <c r="E35" s="107" t="s">
        <v>148</v>
      </c>
      <c r="F35" s="107">
        <v>28</v>
      </c>
      <c r="G35" s="107" t="s">
        <v>156</v>
      </c>
      <c r="H35" s="107" t="s">
        <v>162</v>
      </c>
    </row>
    <row r="36" spans="1:8">
      <c r="A36" s="108">
        <v>43136</v>
      </c>
      <c r="B36" s="108">
        <v>43281</v>
      </c>
      <c r="C36" s="107" t="s">
        <v>157</v>
      </c>
      <c r="D36" s="107" t="s">
        <v>161</v>
      </c>
      <c r="E36" s="107" t="s">
        <v>148</v>
      </c>
      <c r="F36" s="107">
        <v>10.725</v>
      </c>
      <c r="G36" s="107" t="s">
        <v>158</v>
      </c>
      <c r="H36" s="107" t="s">
        <v>162</v>
      </c>
    </row>
    <row r="37" spans="1:8">
      <c r="A37" s="108">
        <v>43136</v>
      </c>
      <c r="B37" s="108">
        <v>43281</v>
      </c>
      <c r="C37" s="107" t="s">
        <v>159</v>
      </c>
      <c r="D37" s="107" t="s">
        <v>161</v>
      </c>
      <c r="E37" s="107" t="s">
        <v>148</v>
      </c>
      <c r="F37" s="107">
        <v>2.7</v>
      </c>
      <c r="G37" s="107" t="s">
        <v>160</v>
      </c>
      <c r="H37" s="107" t="s">
        <v>162</v>
      </c>
    </row>
    <row r="38" spans="1:8">
      <c r="A38" s="108">
        <v>43282</v>
      </c>
      <c r="B38" s="108">
        <v>43312</v>
      </c>
      <c r="C38" s="107" t="s">
        <v>146</v>
      </c>
      <c r="D38" s="107" t="s">
        <v>147</v>
      </c>
      <c r="E38" s="107" t="s">
        <v>148</v>
      </c>
      <c r="F38" s="107">
        <v>15.1</v>
      </c>
      <c r="G38" s="107" t="s">
        <v>149</v>
      </c>
      <c r="H38" s="107" t="s">
        <v>150</v>
      </c>
    </row>
    <row r="39" spans="1:8">
      <c r="A39" s="108">
        <v>43282</v>
      </c>
      <c r="B39" s="108">
        <v>43312</v>
      </c>
      <c r="C39" s="107" t="s">
        <v>151</v>
      </c>
      <c r="D39" s="107" t="s">
        <v>147</v>
      </c>
      <c r="E39" s="107" t="s">
        <v>148</v>
      </c>
      <c r="F39" s="107">
        <v>15.1</v>
      </c>
      <c r="G39" s="107" t="s">
        <v>152</v>
      </c>
      <c r="H39" s="107" t="s">
        <v>150</v>
      </c>
    </row>
    <row r="40" spans="1:8">
      <c r="A40" s="108">
        <v>43282</v>
      </c>
      <c r="B40" s="108">
        <v>43312</v>
      </c>
      <c r="C40" s="107" t="s">
        <v>153</v>
      </c>
      <c r="D40" s="107" t="s">
        <v>147</v>
      </c>
      <c r="E40" s="107" t="s">
        <v>148</v>
      </c>
      <c r="F40" s="107">
        <v>0</v>
      </c>
      <c r="G40" s="107" t="s">
        <v>154</v>
      </c>
      <c r="H40" s="107" t="s">
        <v>150</v>
      </c>
    </row>
    <row r="41" spans="1:8">
      <c r="A41" s="108">
        <v>43282</v>
      </c>
      <c r="B41" s="108">
        <v>43312</v>
      </c>
      <c r="C41" s="107" t="s">
        <v>155</v>
      </c>
      <c r="D41" s="107" t="s">
        <v>147</v>
      </c>
      <c r="E41" s="107" t="s">
        <v>163</v>
      </c>
      <c r="F41" s="107">
        <v>0</v>
      </c>
      <c r="G41" s="107" t="s">
        <v>156</v>
      </c>
      <c r="H41" s="107" t="s">
        <v>150</v>
      </c>
    </row>
    <row r="42" spans="1:8">
      <c r="A42" s="108">
        <v>43282</v>
      </c>
      <c r="B42" s="108">
        <v>43312</v>
      </c>
      <c r="C42" s="107" t="s">
        <v>157</v>
      </c>
      <c r="D42" s="107" t="s">
        <v>147</v>
      </c>
      <c r="E42" s="107" t="s">
        <v>148</v>
      </c>
      <c r="F42" s="107">
        <v>0</v>
      </c>
      <c r="G42" s="107" t="s">
        <v>158</v>
      </c>
      <c r="H42" s="107" t="s">
        <v>150</v>
      </c>
    </row>
    <row r="43" spans="1:8">
      <c r="A43" s="108">
        <v>43282</v>
      </c>
      <c r="B43" s="108">
        <v>43312</v>
      </c>
      <c r="C43" s="107" t="s">
        <v>159</v>
      </c>
      <c r="D43" s="107" t="s">
        <v>147</v>
      </c>
      <c r="E43" s="107" t="s">
        <v>148</v>
      </c>
      <c r="F43" s="107">
        <v>0</v>
      </c>
      <c r="G43" s="107" t="s">
        <v>160</v>
      </c>
      <c r="H43" s="107" t="s">
        <v>150</v>
      </c>
    </row>
    <row r="44" spans="1:8">
      <c r="A44" s="108">
        <v>43282</v>
      </c>
      <c r="B44" s="108">
        <v>43312</v>
      </c>
      <c r="C44" s="107" t="s">
        <v>146</v>
      </c>
      <c r="D44" s="107" t="s">
        <v>161</v>
      </c>
      <c r="E44" s="107" t="s">
        <v>148</v>
      </c>
      <c r="F44" s="107">
        <v>40.9</v>
      </c>
      <c r="G44" s="107" t="s">
        <v>149</v>
      </c>
      <c r="H44" s="107" t="s">
        <v>162</v>
      </c>
    </row>
    <row r="45" spans="1:8">
      <c r="A45" s="108">
        <v>43282</v>
      </c>
      <c r="B45" s="108">
        <v>43312</v>
      </c>
      <c r="C45" s="107" t="s">
        <v>151</v>
      </c>
      <c r="D45" s="107" t="s">
        <v>161</v>
      </c>
      <c r="E45" s="107" t="s">
        <v>148</v>
      </c>
      <c r="F45" s="107">
        <v>40.9</v>
      </c>
      <c r="G45" s="107" t="s">
        <v>152</v>
      </c>
      <c r="H45" s="107" t="s">
        <v>162</v>
      </c>
    </row>
    <row r="46" spans="1:8">
      <c r="A46" s="108">
        <v>43282</v>
      </c>
      <c r="B46" s="108">
        <v>43312</v>
      </c>
      <c r="C46" s="107" t="s">
        <v>153</v>
      </c>
      <c r="D46" s="107" t="s">
        <v>161</v>
      </c>
      <c r="E46" s="107" t="s">
        <v>148</v>
      </c>
      <c r="F46" s="107">
        <v>13.3</v>
      </c>
      <c r="G46" s="107" t="s">
        <v>154</v>
      </c>
      <c r="H46" s="107" t="s">
        <v>162</v>
      </c>
    </row>
    <row r="47" spans="1:8">
      <c r="A47" s="108">
        <v>43282</v>
      </c>
      <c r="B47" s="108">
        <v>43312</v>
      </c>
      <c r="C47" s="107" t="s">
        <v>155</v>
      </c>
      <c r="D47" s="107" t="s">
        <v>161</v>
      </c>
      <c r="E47" s="107" t="s">
        <v>163</v>
      </c>
      <c r="F47" s="107">
        <v>28</v>
      </c>
      <c r="G47" s="107" t="s">
        <v>156</v>
      </c>
      <c r="H47" s="107" t="s">
        <v>162</v>
      </c>
    </row>
    <row r="48" spans="1:8">
      <c r="A48" s="108">
        <v>43282</v>
      </c>
      <c r="B48" s="108">
        <v>43312</v>
      </c>
      <c r="C48" s="107" t="s">
        <v>157</v>
      </c>
      <c r="D48" s="107" t="s">
        <v>161</v>
      </c>
      <c r="E48" s="107" t="s">
        <v>148</v>
      </c>
      <c r="F48" s="107">
        <v>12.935</v>
      </c>
      <c r="G48" s="107" t="s">
        <v>158</v>
      </c>
      <c r="H48" s="107" t="s">
        <v>162</v>
      </c>
    </row>
    <row r="49" spans="1:8">
      <c r="A49" s="108">
        <v>43282</v>
      </c>
      <c r="B49" s="108">
        <v>43312</v>
      </c>
      <c r="C49" s="107" t="s">
        <v>159</v>
      </c>
      <c r="D49" s="107" t="s">
        <v>161</v>
      </c>
      <c r="E49" s="107" t="s">
        <v>148</v>
      </c>
      <c r="F49" s="107">
        <v>4.0999999999999996</v>
      </c>
      <c r="G49" s="107" t="s">
        <v>160</v>
      </c>
      <c r="H49" s="107" t="s">
        <v>162</v>
      </c>
    </row>
    <row r="50" spans="1:8">
      <c r="A50" s="108">
        <v>43313</v>
      </c>
      <c r="B50" s="108">
        <v>43499</v>
      </c>
      <c r="C50" s="107" t="s">
        <v>146</v>
      </c>
      <c r="D50" s="107" t="s">
        <v>147</v>
      </c>
      <c r="E50" s="107" t="s">
        <v>148</v>
      </c>
      <c r="F50" s="107">
        <v>15.4</v>
      </c>
      <c r="G50" s="107" t="s">
        <v>149</v>
      </c>
      <c r="H50" s="107" t="s">
        <v>150</v>
      </c>
    </row>
    <row r="51" spans="1:8">
      <c r="A51" s="108">
        <v>43313</v>
      </c>
      <c r="B51" s="108">
        <v>43499</v>
      </c>
      <c r="C51" s="107" t="s">
        <v>151</v>
      </c>
      <c r="D51" s="107" t="s">
        <v>147</v>
      </c>
      <c r="E51" s="107" t="s">
        <v>148</v>
      </c>
      <c r="F51" s="107">
        <v>15.4</v>
      </c>
      <c r="G51" s="107" t="s">
        <v>152</v>
      </c>
      <c r="H51" s="107" t="s">
        <v>150</v>
      </c>
    </row>
    <row r="52" spans="1:8">
      <c r="A52" s="108">
        <v>43313</v>
      </c>
      <c r="B52" s="108">
        <v>43499</v>
      </c>
      <c r="C52" s="107" t="s">
        <v>153</v>
      </c>
      <c r="D52" s="107" t="s">
        <v>147</v>
      </c>
      <c r="E52" s="107" t="s">
        <v>148</v>
      </c>
      <c r="F52" s="107">
        <v>0</v>
      </c>
      <c r="G52" s="107" t="s">
        <v>154</v>
      </c>
      <c r="H52" s="107" t="s">
        <v>150</v>
      </c>
    </row>
    <row r="53" spans="1:8">
      <c r="A53" s="108">
        <v>43313</v>
      </c>
      <c r="B53" s="108">
        <v>43499</v>
      </c>
      <c r="C53" s="107" t="s">
        <v>155</v>
      </c>
      <c r="D53" s="107" t="s">
        <v>147</v>
      </c>
      <c r="E53" s="107" t="s">
        <v>163</v>
      </c>
      <c r="F53" s="107">
        <v>0</v>
      </c>
      <c r="G53" s="107" t="s">
        <v>156</v>
      </c>
      <c r="H53" s="107" t="s">
        <v>150</v>
      </c>
    </row>
    <row r="54" spans="1:8">
      <c r="A54" s="108">
        <v>43313</v>
      </c>
      <c r="B54" s="108">
        <v>43499</v>
      </c>
      <c r="C54" s="107" t="s">
        <v>157</v>
      </c>
      <c r="D54" s="107" t="s">
        <v>147</v>
      </c>
      <c r="E54" s="107" t="s">
        <v>148</v>
      </c>
      <c r="F54" s="107">
        <v>0</v>
      </c>
      <c r="G54" s="107" t="s">
        <v>158</v>
      </c>
      <c r="H54" s="107" t="s">
        <v>150</v>
      </c>
    </row>
    <row r="55" spans="1:8">
      <c r="A55" s="108">
        <v>43313</v>
      </c>
      <c r="B55" s="108">
        <v>43499</v>
      </c>
      <c r="C55" s="107" t="s">
        <v>159</v>
      </c>
      <c r="D55" s="107" t="s">
        <v>147</v>
      </c>
      <c r="E55" s="107" t="s">
        <v>148</v>
      </c>
      <c r="F55" s="107">
        <v>0</v>
      </c>
      <c r="G55" s="107" t="s">
        <v>160</v>
      </c>
      <c r="H55" s="107" t="s">
        <v>150</v>
      </c>
    </row>
    <row r="56" spans="1:8">
      <c r="A56" s="108">
        <v>43313</v>
      </c>
      <c r="B56" s="108">
        <v>43499</v>
      </c>
      <c r="C56" s="107" t="s">
        <v>146</v>
      </c>
      <c r="D56" s="107" t="s">
        <v>161</v>
      </c>
      <c r="E56" s="107" t="s">
        <v>148</v>
      </c>
      <c r="F56" s="107">
        <v>41.2</v>
      </c>
      <c r="G56" s="107" t="s">
        <v>149</v>
      </c>
      <c r="H56" s="107" t="s">
        <v>162</v>
      </c>
    </row>
    <row r="57" spans="1:8">
      <c r="A57" s="108">
        <v>43313</v>
      </c>
      <c r="B57" s="108">
        <v>43499</v>
      </c>
      <c r="C57" s="107" t="s">
        <v>151</v>
      </c>
      <c r="D57" s="107" t="s">
        <v>161</v>
      </c>
      <c r="E57" s="107" t="s">
        <v>148</v>
      </c>
      <c r="F57" s="107">
        <v>41.2</v>
      </c>
      <c r="G57" s="107" t="s">
        <v>152</v>
      </c>
      <c r="H57" s="107" t="s">
        <v>162</v>
      </c>
    </row>
    <row r="58" spans="1:8">
      <c r="A58" s="108">
        <v>43313</v>
      </c>
      <c r="B58" s="108">
        <v>43499</v>
      </c>
      <c r="C58" s="107" t="s">
        <v>153</v>
      </c>
      <c r="D58" s="107" t="s">
        <v>161</v>
      </c>
      <c r="E58" s="107" t="s">
        <v>148</v>
      </c>
      <c r="F58" s="107">
        <v>13.4</v>
      </c>
      <c r="G58" s="107" t="s">
        <v>154</v>
      </c>
      <c r="H58" s="107" t="s">
        <v>162</v>
      </c>
    </row>
    <row r="59" spans="1:8">
      <c r="A59" s="108">
        <v>43313</v>
      </c>
      <c r="B59" s="108">
        <v>43499</v>
      </c>
      <c r="C59" s="107" t="s">
        <v>155</v>
      </c>
      <c r="D59" s="107" t="s">
        <v>161</v>
      </c>
      <c r="E59" s="107" t="s">
        <v>163</v>
      </c>
      <c r="F59" s="107">
        <v>28.2</v>
      </c>
      <c r="G59" s="107" t="s">
        <v>156</v>
      </c>
      <c r="H59" s="107" t="s">
        <v>162</v>
      </c>
    </row>
    <row r="60" spans="1:8">
      <c r="A60" s="108">
        <v>43313</v>
      </c>
      <c r="B60" s="108">
        <v>43499</v>
      </c>
      <c r="C60" s="107" t="s">
        <v>157</v>
      </c>
      <c r="D60" s="107" t="s">
        <v>161</v>
      </c>
      <c r="E60" s="107" t="s">
        <v>148</v>
      </c>
      <c r="F60" s="107">
        <v>13.065</v>
      </c>
      <c r="G60" s="107" t="s">
        <v>158</v>
      </c>
      <c r="H60" s="107" t="s">
        <v>162</v>
      </c>
    </row>
    <row r="61" spans="1:8">
      <c r="A61" s="108">
        <v>43313</v>
      </c>
      <c r="B61" s="108">
        <v>43499</v>
      </c>
      <c r="C61" s="107" t="s">
        <v>159</v>
      </c>
      <c r="D61" s="107" t="s">
        <v>161</v>
      </c>
      <c r="E61" s="107" t="s">
        <v>148</v>
      </c>
      <c r="F61" s="107">
        <v>4.0999999999999996</v>
      </c>
      <c r="G61" s="107" t="s">
        <v>160</v>
      </c>
      <c r="H61" s="107" t="s">
        <v>162</v>
      </c>
    </row>
    <row r="62" spans="1:8">
      <c r="A62" s="108">
        <v>43500</v>
      </c>
      <c r="B62" s="108">
        <v>43646</v>
      </c>
      <c r="C62" s="107" t="s">
        <v>146</v>
      </c>
      <c r="D62" s="107" t="s">
        <v>147</v>
      </c>
      <c r="E62" s="107" t="s">
        <v>148</v>
      </c>
      <c r="F62" s="107">
        <v>15.8</v>
      </c>
      <c r="G62" s="107" t="s">
        <v>149</v>
      </c>
      <c r="H62" s="107" t="s">
        <v>150</v>
      </c>
    </row>
    <row r="63" spans="1:8">
      <c r="A63" s="108">
        <v>43500</v>
      </c>
      <c r="B63" s="108">
        <v>43646</v>
      </c>
      <c r="C63" s="107" t="s">
        <v>151</v>
      </c>
      <c r="D63" s="107" t="s">
        <v>147</v>
      </c>
      <c r="E63" s="107" t="s">
        <v>148</v>
      </c>
      <c r="F63" s="107">
        <v>15.8</v>
      </c>
      <c r="G63" s="107" t="s">
        <v>152</v>
      </c>
      <c r="H63" s="107" t="s">
        <v>150</v>
      </c>
    </row>
    <row r="64" spans="1:8">
      <c r="A64" s="108">
        <v>43500</v>
      </c>
      <c r="B64" s="108">
        <v>43646</v>
      </c>
      <c r="C64" s="107" t="s">
        <v>153</v>
      </c>
      <c r="D64" s="107" t="s">
        <v>147</v>
      </c>
      <c r="E64" s="107" t="s">
        <v>148</v>
      </c>
      <c r="F64" s="107">
        <v>0</v>
      </c>
      <c r="G64" s="107" t="s">
        <v>154</v>
      </c>
      <c r="H64" s="107" t="s">
        <v>150</v>
      </c>
    </row>
    <row r="65" spans="1:8">
      <c r="A65" s="108">
        <v>43500</v>
      </c>
      <c r="B65" s="108">
        <v>43646</v>
      </c>
      <c r="C65" s="107" t="s">
        <v>155</v>
      </c>
      <c r="D65" s="107" t="s">
        <v>147</v>
      </c>
      <c r="E65" s="107" t="s">
        <v>163</v>
      </c>
      <c r="F65" s="107">
        <v>0</v>
      </c>
      <c r="G65" s="107" t="s">
        <v>156</v>
      </c>
      <c r="H65" s="107" t="s">
        <v>150</v>
      </c>
    </row>
    <row r="66" spans="1:8">
      <c r="A66" s="108">
        <v>43500</v>
      </c>
      <c r="B66" s="108">
        <v>43646</v>
      </c>
      <c r="C66" s="107" t="s">
        <v>157</v>
      </c>
      <c r="D66" s="107" t="s">
        <v>147</v>
      </c>
      <c r="E66" s="107" t="s">
        <v>148</v>
      </c>
      <c r="F66" s="107">
        <v>0</v>
      </c>
      <c r="G66" s="107" t="s">
        <v>158</v>
      </c>
      <c r="H66" s="107" t="s">
        <v>150</v>
      </c>
    </row>
    <row r="67" spans="1:8">
      <c r="A67" s="108">
        <v>43500</v>
      </c>
      <c r="B67" s="108">
        <v>43646</v>
      </c>
      <c r="C67" s="107" t="s">
        <v>159</v>
      </c>
      <c r="D67" s="107" t="s">
        <v>147</v>
      </c>
      <c r="E67" s="107" t="s">
        <v>148</v>
      </c>
      <c r="F67" s="107">
        <v>0</v>
      </c>
      <c r="G67" s="107" t="s">
        <v>160</v>
      </c>
      <c r="H67" s="107" t="s">
        <v>150</v>
      </c>
    </row>
    <row r="68" spans="1:8">
      <c r="A68" s="108">
        <v>43500</v>
      </c>
      <c r="B68" s="108">
        <v>43646</v>
      </c>
      <c r="C68" s="107" t="s">
        <v>146</v>
      </c>
      <c r="D68" s="107" t="s">
        <v>161</v>
      </c>
      <c r="E68" s="107" t="s">
        <v>148</v>
      </c>
      <c r="F68" s="107">
        <v>41.6</v>
      </c>
      <c r="G68" s="107" t="s">
        <v>149</v>
      </c>
      <c r="H68" s="107" t="s">
        <v>162</v>
      </c>
    </row>
    <row r="69" spans="1:8">
      <c r="A69" s="108">
        <v>43500</v>
      </c>
      <c r="B69" s="108">
        <v>43646</v>
      </c>
      <c r="C69" s="107" t="s">
        <v>151</v>
      </c>
      <c r="D69" s="107" t="s">
        <v>161</v>
      </c>
      <c r="E69" s="107" t="s">
        <v>148</v>
      </c>
      <c r="F69" s="107">
        <v>41.6</v>
      </c>
      <c r="G69" s="107" t="s">
        <v>152</v>
      </c>
      <c r="H69" s="107" t="s">
        <v>162</v>
      </c>
    </row>
    <row r="70" spans="1:8">
      <c r="A70" s="108">
        <v>43500</v>
      </c>
      <c r="B70" s="108">
        <v>43646</v>
      </c>
      <c r="C70" s="107" t="s">
        <v>153</v>
      </c>
      <c r="D70" s="107" t="s">
        <v>161</v>
      </c>
      <c r="E70" s="107" t="s">
        <v>148</v>
      </c>
      <c r="F70" s="107">
        <v>13.6</v>
      </c>
      <c r="G70" s="107" t="s">
        <v>154</v>
      </c>
      <c r="H70" s="107" t="s">
        <v>162</v>
      </c>
    </row>
    <row r="71" spans="1:8">
      <c r="A71" s="108">
        <v>43500</v>
      </c>
      <c r="B71" s="108">
        <v>43646</v>
      </c>
      <c r="C71" s="107" t="s">
        <v>155</v>
      </c>
      <c r="D71" s="107" t="s">
        <v>161</v>
      </c>
      <c r="E71" s="107" t="s">
        <v>163</v>
      </c>
      <c r="F71" s="107">
        <v>28.5</v>
      </c>
      <c r="G71" s="107" t="s">
        <v>156</v>
      </c>
      <c r="H71" s="107" t="s">
        <v>162</v>
      </c>
    </row>
    <row r="72" spans="1:8">
      <c r="A72" s="108">
        <v>43500</v>
      </c>
      <c r="B72" s="108">
        <v>43646</v>
      </c>
      <c r="C72" s="107" t="s">
        <v>157</v>
      </c>
      <c r="D72" s="107" t="s">
        <v>161</v>
      </c>
      <c r="E72" s="107" t="s">
        <v>148</v>
      </c>
      <c r="F72" s="107">
        <v>13.21</v>
      </c>
      <c r="G72" s="107" t="s">
        <v>158</v>
      </c>
      <c r="H72" s="107" t="s">
        <v>162</v>
      </c>
    </row>
    <row r="73" spans="1:8">
      <c r="A73" s="108">
        <v>43500</v>
      </c>
      <c r="B73" s="108">
        <v>43646</v>
      </c>
      <c r="C73" s="107" t="s">
        <v>159</v>
      </c>
      <c r="D73" s="107" t="s">
        <v>161</v>
      </c>
      <c r="E73" s="107" t="s">
        <v>148</v>
      </c>
      <c r="F73" s="107">
        <v>4.2</v>
      </c>
      <c r="G73" s="107" t="s">
        <v>160</v>
      </c>
      <c r="H73" s="107" t="s">
        <v>162</v>
      </c>
    </row>
    <row r="74" spans="1:8">
      <c r="A74" s="108">
        <v>43647</v>
      </c>
      <c r="B74" s="108">
        <v>43681</v>
      </c>
      <c r="C74" s="107" t="s">
        <v>146</v>
      </c>
      <c r="D74" s="107" t="s">
        <v>147</v>
      </c>
      <c r="E74" s="107" t="s">
        <v>148</v>
      </c>
      <c r="F74" s="107">
        <v>15.8</v>
      </c>
      <c r="G74" s="107" t="s">
        <v>149</v>
      </c>
      <c r="H74" s="107" t="s">
        <v>150</v>
      </c>
    </row>
    <row r="75" spans="1:8">
      <c r="A75" s="108">
        <v>43647</v>
      </c>
      <c r="B75" s="108">
        <v>43681</v>
      </c>
      <c r="C75" s="107" t="s">
        <v>151</v>
      </c>
      <c r="D75" s="107" t="s">
        <v>147</v>
      </c>
      <c r="E75" s="107" t="s">
        <v>148</v>
      </c>
      <c r="F75" s="107">
        <v>15.8</v>
      </c>
      <c r="G75" s="107" t="s">
        <v>152</v>
      </c>
      <c r="H75" s="107" t="s">
        <v>150</v>
      </c>
    </row>
    <row r="76" spans="1:8">
      <c r="A76" s="108">
        <v>43647</v>
      </c>
      <c r="B76" s="108">
        <v>43681</v>
      </c>
      <c r="C76" s="107" t="s">
        <v>153</v>
      </c>
      <c r="D76" s="107" t="s">
        <v>147</v>
      </c>
      <c r="E76" s="107" t="s">
        <v>148</v>
      </c>
      <c r="F76" s="107">
        <v>0</v>
      </c>
      <c r="G76" s="107" t="s">
        <v>154</v>
      </c>
      <c r="H76" s="107" t="s">
        <v>150</v>
      </c>
    </row>
    <row r="77" spans="1:8">
      <c r="A77" s="108">
        <v>43647</v>
      </c>
      <c r="B77" s="108">
        <v>43681</v>
      </c>
      <c r="C77" s="107" t="s">
        <v>155</v>
      </c>
      <c r="D77" s="107" t="s">
        <v>147</v>
      </c>
      <c r="E77" s="107" t="s">
        <v>163</v>
      </c>
      <c r="F77" s="107">
        <v>0</v>
      </c>
      <c r="G77" s="107" t="s">
        <v>156</v>
      </c>
      <c r="H77" s="107" t="s">
        <v>150</v>
      </c>
    </row>
    <row r="78" spans="1:8">
      <c r="A78" s="108">
        <v>43647</v>
      </c>
      <c r="B78" s="108">
        <v>43681</v>
      </c>
      <c r="C78" s="107" t="s">
        <v>157</v>
      </c>
      <c r="D78" s="107" t="s">
        <v>147</v>
      </c>
      <c r="E78" s="107" t="s">
        <v>148</v>
      </c>
      <c r="F78" s="107">
        <v>0</v>
      </c>
      <c r="G78" s="107" t="s">
        <v>158</v>
      </c>
      <c r="H78" s="107" t="s">
        <v>150</v>
      </c>
    </row>
    <row r="79" spans="1:8">
      <c r="A79" s="108">
        <v>43647</v>
      </c>
      <c r="B79" s="108">
        <v>43681</v>
      </c>
      <c r="C79" s="107" t="s">
        <v>159</v>
      </c>
      <c r="D79" s="107" t="s">
        <v>147</v>
      </c>
      <c r="E79" s="107" t="s">
        <v>148</v>
      </c>
      <c r="F79" s="107">
        <v>0</v>
      </c>
      <c r="G79" s="107" t="s">
        <v>160</v>
      </c>
      <c r="H79" s="107" t="s">
        <v>150</v>
      </c>
    </row>
    <row r="80" spans="1:8">
      <c r="A80" s="108">
        <v>43647</v>
      </c>
      <c r="B80" s="108">
        <v>43681</v>
      </c>
      <c r="C80" s="107" t="s">
        <v>146</v>
      </c>
      <c r="D80" s="107" t="s">
        <v>161</v>
      </c>
      <c r="E80" s="107" t="s">
        <v>148</v>
      </c>
      <c r="F80" s="107">
        <v>41.6</v>
      </c>
      <c r="G80" s="107" t="s">
        <v>149</v>
      </c>
      <c r="H80" s="107" t="s">
        <v>162</v>
      </c>
    </row>
    <row r="81" spans="1:8">
      <c r="A81" s="108">
        <v>43647</v>
      </c>
      <c r="B81" s="108">
        <v>43681</v>
      </c>
      <c r="C81" s="107" t="s">
        <v>151</v>
      </c>
      <c r="D81" s="107" t="s">
        <v>161</v>
      </c>
      <c r="E81" s="107" t="s">
        <v>148</v>
      </c>
      <c r="F81" s="107">
        <v>41.6</v>
      </c>
      <c r="G81" s="107" t="s">
        <v>152</v>
      </c>
      <c r="H81" s="107" t="s">
        <v>162</v>
      </c>
    </row>
    <row r="82" spans="1:8">
      <c r="A82" s="108">
        <v>43647</v>
      </c>
      <c r="B82" s="108">
        <v>43681</v>
      </c>
      <c r="C82" s="107" t="s">
        <v>153</v>
      </c>
      <c r="D82" s="107" t="s">
        <v>161</v>
      </c>
      <c r="E82" s="107" t="s">
        <v>148</v>
      </c>
      <c r="F82" s="107">
        <v>13.6</v>
      </c>
      <c r="G82" s="107" t="s">
        <v>154</v>
      </c>
      <c r="H82" s="107" t="s">
        <v>162</v>
      </c>
    </row>
    <row r="83" spans="1:8">
      <c r="A83" s="108">
        <v>43647</v>
      </c>
      <c r="B83" s="108">
        <v>43681</v>
      </c>
      <c r="C83" s="107" t="s">
        <v>155</v>
      </c>
      <c r="D83" s="107" t="s">
        <v>161</v>
      </c>
      <c r="E83" s="107" t="s">
        <v>163</v>
      </c>
      <c r="F83" s="107">
        <v>28.5</v>
      </c>
      <c r="G83" s="107" t="s">
        <v>156</v>
      </c>
      <c r="H83" s="107" t="s">
        <v>162</v>
      </c>
    </row>
    <row r="84" spans="1:8">
      <c r="A84" s="108">
        <v>43647</v>
      </c>
      <c r="B84" s="108">
        <v>43681</v>
      </c>
      <c r="C84" s="107" t="s">
        <v>157</v>
      </c>
      <c r="D84" s="107" t="s">
        <v>161</v>
      </c>
      <c r="E84" s="107" t="s">
        <v>148</v>
      </c>
      <c r="F84" s="107">
        <v>15.505000000000001</v>
      </c>
      <c r="G84" s="107" t="s">
        <v>158</v>
      </c>
      <c r="H84" s="107" t="s">
        <v>162</v>
      </c>
    </row>
    <row r="85" spans="1:8">
      <c r="A85" s="108">
        <v>43647</v>
      </c>
      <c r="B85" s="108">
        <v>43681</v>
      </c>
      <c r="C85" s="107" t="s">
        <v>159</v>
      </c>
      <c r="D85" s="107" t="s">
        <v>161</v>
      </c>
      <c r="E85" s="107" t="s">
        <v>148</v>
      </c>
      <c r="F85" s="107">
        <v>5.5</v>
      </c>
      <c r="G85" s="107" t="s">
        <v>160</v>
      </c>
      <c r="H85" s="107" t="s">
        <v>162</v>
      </c>
    </row>
    <row r="86" spans="1:8">
      <c r="A86" s="108">
        <v>43682</v>
      </c>
      <c r="B86" s="108">
        <v>43863</v>
      </c>
      <c r="C86" s="107" t="s">
        <v>146</v>
      </c>
      <c r="D86" s="107" t="s">
        <v>147</v>
      </c>
      <c r="E86" s="107" t="s">
        <v>148</v>
      </c>
      <c r="F86" s="107">
        <v>16</v>
      </c>
      <c r="G86" s="107" t="s">
        <v>149</v>
      </c>
      <c r="H86" s="107" t="s">
        <v>150</v>
      </c>
    </row>
    <row r="87" spans="1:8">
      <c r="A87" s="108">
        <v>43682</v>
      </c>
      <c r="B87" s="108">
        <v>43863</v>
      </c>
      <c r="C87" s="107" t="s">
        <v>151</v>
      </c>
      <c r="D87" s="107" t="s">
        <v>147</v>
      </c>
      <c r="E87" s="107" t="s">
        <v>148</v>
      </c>
      <c r="F87" s="107">
        <v>16</v>
      </c>
      <c r="G87" s="107" t="s">
        <v>152</v>
      </c>
      <c r="H87" s="107" t="s">
        <v>150</v>
      </c>
    </row>
    <row r="88" spans="1:8">
      <c r="A88" s="108">
        <v>43682</v>
      </c>
      <c r="B88" s="108">
        <v>43863</v>
      </c>
      <c r="C88" s="107" t="s">
        <v>153</v>
      </c>
      <c r="D88" s="107" t="s">
        <v>147</v>
      </c>
      <c r="E88" s="107" t="s">
        <v>148</v>
      </c>
      <c r="F88" s="107">
        <v>0</v>
      </c>
      <c r="G88" s="107" t="s">
        <v>154</v>
      </c>
      <c r="H88" s="107" t="s">
        <v>150</v>
      </c>
    </row>
    <row r="89" spans="1:8">
      <c r="A89" s="108">
        <v>43682</v>
      </c>
      <c r="B89" s="108">
        <v>43863</v>
      </c>
      <c r="C89" s="107" t="s">
        <v>155</v>
      </c>
      <c r="D89" s="107" t="s">
        <v>147</v>
      </c>
      <c r="E89" s="107" t="s">
        <v>163</v>
      </c>
      <c r="F89" s="107">
        <v>0</v>
      </c>
      <c r="G89" s="107" t="s">
        <v>156</v>
      </c>
      <c r="H89" s="107" t="s">
        <v>150</v>
      </c>
    </row>
    <row r="90" spans="1:8">
      <c r="A90" s="108">
        <v>43682</v>
      </c>
      <c r="B90" s="108">
        <v>43863</v>
      </c>
      <c r="C90" s="107" t="s">
        <v>157</v>
      </c>
      <c r="D90" s="107" t="s">
        <v>147</v>
      </c>
      <c r="E90" s="107" t="s">
        <v>148</v>
      </c>
      <c r="F90" s="107">
        <v>0</v>
      </c>
      <c r="G90" s="107" t="s">
        <v>158</v>
      </c>
      <c r="H90" s="107" t="s">
        <v>150</v>
      </c>
    </row>
    <row r="91" spans="1:8">
      <c r="A91" s="108">
        <v>43682</v>
      </c>
      <c r="B91" s="108">
        <v>43863</v>
      </c>
      <c r="C91" s="107" t="s">
        <v>159</v>
      </c>
      <c r="D91" s="107" t="s">
        <v>147</v>
      </c>
      <c r="E91" s="107" t="s">
        <v>148</v>
      </c>
      <c r="F91" s="107">
        <v>0</v>
      </c>
      <c r="G91" s="107" t="s">
        <v>160</v>
      </c>
      <c r="H91" s="107" t="s">
        <v>150</v>
      </c>
    </row>
    <row r="92" spans="1:8">
      <c r="A92" s="108">
        <v>43682</v>
      </c>
      <c r="B92" s="108">
        <v>43863</v>
      </c>
      <c r="C92" s="107" t="s">
        <v>146</v>
      </c>
      <c r="D92" s="107" t="s">
        <v>161</v>
      </c>
      <c r="E92" s="107" t="s">
        <v>148</v>
      </c>
      <c r="F92" s="107">
        <v>41.8</v>
      </c>
      <c r="G92" s="107" t="s">
        <v>149</v>
      </c>
      <c r="H92" s="107" t="s">
        <v>162</v>
      </c>
    </row>
    <row r="93" spans="1:8">
      <c r="A93" s="108">
        <v>43682</v>
      </c>
      <c r="B93" s="108">
        <v>43863</v>
      </c>
      <c r="C93" s="107" t="s">
        <v>151</v>
      </c>
      <c r="D93" s="107" t="s">
        <v>161</v>
      </c>
      <c r="E93" s="107" t="s">
        <v>148</v>
      </c>
      <c r="F93" s="107">
        <v>41.8</v>
      </c>
      <c r="G93" s="107" t="s">
        <v>152</v>
      </c>
      <c r="H93" s="107" t="s">
        <v>162</v>
      </c>
    </row>
    <row r="94" spans="1:8">
      <c r="A94" s="108">
        <v>43682</v>
      </c>
      <c r="B94" s="108">
        <v>43863</v>
      </c>
      <c r="C94" s="107" t="s">
        <v>153</v>
      </c>
      <c r="D94" s="107" t="s">
        <v>161</v>
      </c>
      <c r="E94" s="107" t="s">
        <v>148</v>
      </c>
      <c r="F94" s="107">
        <v>13.7</v>
      </c>
      <c r="G94" s="107" t="s">
        <v>154</v>
      </c>
      <c r="H94" s="107" t="s">
        <v>162</v>
      </c>
    </row>
    <row r="95" spans="1:8">
      <c r="A95" s="108">
        <v>43682</v>
      </c>
      <c r="B95" s="108">
        <v>43863</v>
      </c>
      <c r="C95" s="107" t="s">
        <v>155</v>
      </c>
      <c r="D95" s="107" t="s">
        <v>161</v>
      </c>
      <c r="E95" s="107" t="s">
        <v>163</v>
      </c>
      <c r="F95" s="107">
        <v>28.7</v>
      </c>
      <c r="G95" s="107" t="s">
        <v>156</v>
      </c>
      <c r="H95" s="107" t="s">
        <v>162</v>
      </c>
    </row>
    <row r="96" spans="1:8">
      <c r="A96" s="108">
        <v>43682</v>
      </c>
      <c r="B96" s="108">
        <v>43863</v>
      </c>
      <c r="C96" s="107" t="s">
        <v>157</v>
      </c>
      <c r="D96" s="107" t="s">
        <v>161</v>
      </c>
      <c r="E96" s="107" t="s">
        <v>148</v>
      </c>
      <c r="F96" s="107">
        <v>15.62</v>
      </c>
      <c r="G96" s="107" t="s">
        <v>158</v>
      </c>
      <c r="H96" s="107" t="s">
        <v>162</v>
      </c>
    </row>
    <row r="97" spans="1:8">
      <c r="A97" s="108">
        <v>43682</v>
      </c>
      <c r="B97" s="108">
        <v>43863</v>
      </c>
      <c r="C97" s="107" t="s">
        <v>159</v>
      </c>
      <c r="D97" s="107" t="s">
        <v>161</v>
      </c>
      <c r="E97" s="107" t="s">
        <v>148</v>
      </c>
      <c r="F97" s="107">
        <v>5.6</v>
      </c>
      <c r="G97" s="107" t="s">
        <v>160</v>
      </c>
      <c r="H97" s="107" t="s">
        <v>162</v>
      </c>
    </row>
    <row r="98" spans="1:8">
      <c r="A98" s="108">
        <v>43864</v>
      </c>
      <c r="B98" s="108">
        <v>44012</v>
      </c>
      <c r="C98" s="107" t="s">
        <v>146</v>
      </c>
      <c r="D98" s="107" t="s">
        <v>147</v>
      </c>
      <c r="E98" s="107" t="s">
        <v>148</v>
      </c>
      <c r="F98" s="107">
        <v>16.5</v>
      </c>
      <c r="G98" s="107" t="s">
        <v>149</v>
      </c>
      <c r="H98" s="107" t="s">
        <v>150</v>
      </c>
    </row>
    <row r="99" spans="1:8">
      <c r="A99" s="108">
        <v>43864</v>
      </c>
      <c r="B99" s="108">
        <v>44012</v>
      </c>
      <c r="C99" s="107" t="s">
        <v>151</v>
      </c>
      <c r="D99" s="107" t="s">
        <v>147</v>
      </c>
      <c r="E99" s="107" t="s">
        <v>148</v>
      </c>
      <c r="F99" s="107">
        <v>16.5</v>
      </c>
      <c r="G99" s="107" t="s">
        <v>152</v>
      </c>
      <c r="H99" s="107" t="s">
        <v>150</v>
      </c>
    </row>
    <row r="100" spans="1:8">
      <c r="A100" s="108">
        <v>43864</v>
      </c>
      <c r="B100" s="108">
        <v>44012</v>
      </c>
      <c r="C100" s="107" t="s">
        <v>153</v>
      </c>
      <c r="D100" s="107" t="s">
        <v>147</v>
      </c>
      <c r="E100" s="107" t="s">
        <v>148</v>
      </c>
      <c r="F100" s="107">
        <v>0</v>
      </c>
      <c r="G100" s="107" t="s">
        <v>154</v>
      </c>
      <c r="H100" s="107" t="s">
        <v>150</v>
      </c>
    </row>
    <row r="101" spans="1:8">
      <c r="A101" s="108">
        <v>43864</v>
      </c>
      <c r="B101" s="108">
        <v>44012</v>
      </c>
      <c r="C101" s="107" t="s">
        <v>155</v>
      </c>
      <c r="D101" s="107" t="s">
        <v>147</v>
      </c>
      <c r="E101" s="107" t="s">
        <v>163</v>
      </c>
      <c r="F101" s="107">
        <v>0</v>
      </c>
      <c r="G101" s="107" t="s">
        <v>156</v>
      </c>
      <c r="H101" s="107" t="s">
        <v>150</v>
      </c>
    </row>
    <row r="102" spans="1:8">
      <c r="A102" s="108">
        <v>43864</v>
      </c>
      <c r="B102" s="108">
        <v>44012</v>
      </c>
      <c r="C102" s="107" t="s">
        <v>157</v>
      </c>
      <c r="D102" s="107" t="s">
        <v>147</v>
      </c>
      <c r="E102" s="107" t="s">
        <v>148</v>
      </c>
      <c r="F102" s="107">
        <v>0</v>
      </c>
      <c r="G102" s="107" t="s">
        <v>158</v>
      </c>
      <c r="H102" s="107" t="s">
        <v>150</v>
      </c>
    </row>
    <row r="103" spans="1:8">
      <c r="A103" s="108">
        <v>43864</v>
      </c>
      <c r="B103" s="108">
        <v>44012</v>
      </c>
      <c r="C103" s="107" t="s">
        <v>159</v>
      </c>
      <c r="D103" s="107" t="s">
        <v>147</v>
      </c>
      <c r="E103" s="107" t="s">
        <v>148</v>
      </c>
      <c r="F103" s="107">
        <v>0</v>
      </c>
      <c r="G103" s="107" t="s">
        <v>160</v>
      </c>
      <c r="H103" s="107" t="s">
        <v>150</v>
      </c>
    </row>
    <row r="104" spans="1:8">
      <c r="A104" s="108">
        <v>43864</v>
      </c>
      <c r="B104" s="108">
        <v>44012</v>
      </c>
      <c r="C104" s="107" t="s">
        <v>146</v>
      </c>
      <c r="D104" s="107" t="s">
        <v>161</v>
      </c>
      <c r="E104" s="107" t="s">
        <v>148</v>
      </c>
      <c r="F104" s="107">
        <v>42.3</v>
      </c>
      <c r="G104" s="107" t="s">
        <v>149</v>
      </c>
      <c r="H104" s="107" t="s">
        <v>162</v>
      </c>
    </row>
    <row r="105" spans="1:8">
      <c r="A105" s="108">
        <v>43864</v>
      </c>
      <c r="B105" s="108">
        <v>44012</v>
      </c>
      <c r="C105" s="107" t="s">
        <v>151</v>
      </c>
      <c r="D105" s="107" t="s">
        <v>161</v>
      </c>
      <c r="E105" s="107" t="s">
        <v>148</v>
      </c>
      <c r="F105" s="107">
        <v>42.3</v>
      </c>
      <c r="G105" s="107" t="s">
        <v>152</v>
      </c>
      <c r="H105" s="107" t="s">
        <v>162</v>
      </c>
    </row>
    <row r="106" spans="1:8">
      <c r="A106" s="108">
        <v>43864</v>
      </c>
      <c r="B106" s="108">
        <v>44012</v>
      </c>
      <c r="C106" s="107" t="s">
        <v>153</v>
      </c>
      <c r="D106" s="107" t="s">
        <v>161</v>
      </c>
      <c r="E106" s="107" t="s">
        <v>148</v>
      </c>
      <c r="F106" s="107">
        <v>13.8</v>
      </c>
      <c r="G106" s="107" t="s">
        <v>154</v>
      </c>
      <c r="H106" s="107" t="s">
        <v>162</v>
      </c>
    </row>
    <row r="107" spans="1:8">
      <c r="A107" s="108">
        <v>43864</v>
      </c>
      <c r="B107" s="108">
        <v>44012</v>
      </c>
      <c r="C107" s="107" t="s">
        <v>155</v>
      </c>
      <c r="D107" s="107" t="s">
        <v>161</v>
      </c>
      <c r="E107" s="107" t="s">
        <v>163</v>
      </c>
      <c r="F107" s="107">
        <v>29</v>
      </c>
      <c r="G107" s="107" t="s">
        <v>156</v>
      </c>
      <c r="H107" s="107" t="s">
        <v>162</v>
      </c>
    </row>
    <row r="108" spans="1:8">
      <c r="A108" s="108">
        <v>43864</v>
      </c>
      <c r="B108" s="108">
        <v>44012</v>
      </c>
      <c r="C108" s="107" t="s">
        <v>157</v>
      </c>
      <c r="D108" s="107" t="s">
        <v>161</v>
      </c>
      <c r="E108" s="107" t="s">
        <v>148</v>
      </c>
      <c r="F108" s="107">
        <v>15.78</v>
      </c>
      <c r="G108" s="107" t="s">
        <v>158</v>
      </c>
      <c r="H108" s="107" t="s">
        <v>162</v>
      </c>
    </row>
    <row r="109" spans="1:8">
      <c r="A109" s="108">
        <v>43864</v>
      </c>
      <c r="B109" s="108">
        <v>44012</v>
      </c>
      <c r="C109" s="107" t="s">
        <v>159</v>
      </c>
      <c r="D109" s="107" t="s">
        <v>161</v>
      </c>
      <c r="E109" s="107" t="s">
        <v>148</v>
      </c>
      <c r="F109" s="107">
        <v>5.6</v>
      </c>
      <c r="G109" s="107" t="s">
        <v>160</v>
      </c>
      <c r="H109" s="107" t="s">
        <v>162</v>
      </c>
    </row>
    <row r="110" spans="1:8">
      <c r="A110" s="108">
        <v>44013</v>
      </c>
      <c r="B110" s="108">
        <v>44227</v>
      </c>
      <c r="C110" s="107" t="s">
        <v>146</v>
      </c>
      <c r="D110" s="107" t="s">
        <v>147</v>
      </c>
      <c r="E110" s="107" t="s">
        <v>148</v>
      </c>
      <c r="F110" s="107">
        <v>16.5</v>
      </c>
      <c r="G110" s="107" t="s">
        <v>149</v>
      </c>
      <c r="H110" s="107" t="s">
        <v>150</v>
      </c>
    </row>
    <row r="111" spans="1:8">
      <c r="A111" s="108">
        <v>44013</v>
      </c>
      <c r="B111" s="108">
        <v>44227</v>
      </c>
      <c r="C111" s="107" t="s">
        <v>151</v>
      </c>
      <c r="D111" s="107" t="s">
        <v>147</v>
      </c>
      <c r="E111" s="107" t="s">
        <v>148</v>
      </c>
      <c r="F111" s="107">
        <v>16.5</v>
      </c>
      <c r="G111" s="107" t="s">
        <v>152</v>
      </c>
      <c r="H111" s="107" t="s">
        <v>150</v>
      </c>
    </row>
    <row r="112" spans="1:8">
      <c r="A112" s="108">
        <v>44013</v>
      </c>
      <c r="B112" s="108">
        <v>44227</v>
      </c>
      <c r="C112" s="107" t="s">
        <v>153</v>
      </c>
      <c r="D112" s="107" t="s">
        <v>147</v>
      </c>
      <c r="E112" s="107" t="s">
        <v>148</v>
      </c>
      <c r="F112" s="107">
        <v>0</v>
      </c>
      <c r="G112" s="107" t="s">
        <v>154</v>
      </c>
      <c r="H112" s="107" t="s">
        <v>150</v>
      </c>
    </row>
    <row r="113" spans="1:8">
      <c r="A113" s="108">
        <v>44013</v>
      </c>
      <c r="B113" s="108">
        <v>44227</v>
      </c>
      <c r="C113" s="107" t="s">
        <v>155</v>
      </c>
      <c r="D113" s="107" t="s">
        <v>147</v>
      </c>
      <c r="E113" s="107" t="s">
        <v>163</v>
      </c>
      <c r="F113" s="107">
        <v>0</v>
      </c>
      <c r="G113" s="107" t="s">
        <v>156</v>
      </c>
      <c r="H113" s="107" t="s">
        <v>150</v>
      </c>
    </row>
    <row r="114" spans="1:8">
      <c r="A114" s="108">
        <v>44013</v>
      </c>
      <c r="B114" s="108">
        <v>44227</v>
      </c>
      <c r="C114" s="107" t="s">
        <v>157</v>
      </c>
      <c r="D114" s="107" t="s">
        <v>147</v>
      </c>
      <c r="E114" s="107" t="s">
        <v>148</v>
      </c>
      <c r="F114" s="107">
        <v>0</v>
      </c>
      <c r="G114" s="107" t="s">
        <v>158</v>
      </c>
      <c r="H114" s="107" t="s">
        <v>150</v>
      </c>
    </row>
    <row r="115" spans="1:8">
      <c r="A115" s="108">
        <v>44013</v>
      </c>
      <c r="B115" s="108">
        <v>44227</v>
      </c>
      <c r="C115" s="107" t="s">
        <v>159</v>
      </c>
      <c r="D115" s="107" t="s">
        <v>147</v>
      </c>
      <c r="E115" s="107" t="s">
        <v>148</v>
      </c>
      <c r="F115" s="107">
        <v>0</v>
      </c>
      <c r="G115" s="107" t="s">
        <v>160</v>
      </c>
      <c r="H115" s="107" t="s">
        <v>150</v>
      </c>
    </row>
    <row r="116" spans="1:8">
      <c r="A116" s="108">
        <v>44013</v>
      </c>
      <c r="B116" s="108">
        <v>44227</v>
      </c>
      <c r="C116" s="107" t="s">
        <v>146</v>
      </c>
      <c r="D116" s="107" t="s">
        <v>161</v>
      </c>
      <c r="E116" s="107" t="s">
        <v>148</v>
      </c>
      <c r="F116" s="107">
        <v>42.3</v>
      </c>
      <c r="G116" s="107" t="s">
        <v>149</v>
      </c>
      <c r="H116" s="107" t="s">
        <v>162</v>
      </c>
    </row>
    <row r="117" spans="1:8">
      <c r="A117" s="108">
        <v>44013</v>
      </c>
      <c r="B117" s="108">
        <v>44227</v>
      </c>
      <c r="C117" s="107" t="s">
        <v>151</v>
      </c>
      <c r="D117" s="107" t="s">
        <v>161</v>
      </c>
      <c r="E117" s="107" t="s">
        <v>148</v>
      </c>
      <c r="F117" s="107">
        <v>42.3</v>
      </c>
      <c r="G117" s="107" t="s">
        <v>152</v>
      </c>
      <c r="H117" s="107" t="s">
        <v>162</v>
      </c>
    </row>
    <row r="118" spans="1:8">
      <c r="A118" s="108">
        <v>44013</v>
      </c>
      <c r="B118" s="108">
        <v>44227</v>
      </c>
      <c r="C118" s="107" t="s">
        <v>153</v>
      </c>
      <c r="D118" s="107" t="s">
        <v>161</v>
      </c>
      <c r="E118" s="107" t="s">
        <v>148</v>
      </c>
      <c r="F118" s="107">
        <v>13.8</v>
      </c>
      <c r="G118" s="107" t="s">
        <v>154</v>
      </c>
      <c r="H118" s="107" t="s">
        <v>162</v>
      </c>
    </row>
    <row r="119" spans="1:8">
      <c r="A119" s="108">
        <v>44013</v>
      </c>
      <c r="B119" s="108">
        <v>44227</v>
      </c>
      <c r="C119" s="107" t="s">
        <v>155</v>
      </c>
      <c r="D119" s="107" t="s">
        <v>161</v>
      </c>
      <c r="E119" s="107" t="s">
        <v>163</v>
      </c>
      <c r="F119" s="107">
        <v>29</v>
      </c>
      <c r="G119" s="107" t="s">
        <v>156</v>
      </c>
      <c r="H119" s="107" t="s">
        <v>162</v>
      </c>
    </row>
    <row r="120" spans="1:8">
      <c r="A120" s="108">
        <v>44013</v>
      </c>
      <c r="B120" s="108">
        <v>44227</v>
      </c>
      <c r="C120" s="107" t="s">
        <v>157</v>
      </c>
      <c r="D120" s="107" t="s">
        <v>161</v>
      </c>
      <c r="E120" s="107" t="s">
        <v>148</v>
      </c>
      <c r="F120" s="107">
        <v>18.16</v>
      </c>
      <c r="G120" s="107" t="s">
        <v>158</v>
      </c>
      <c r="H120" s="107" t="s">
        <v>162</v>
      </c>
    </row>
    <row r="121" spans="1:8">
      <c r="A121" s="108">
        <v>44013</v>
      </c>
      <c r="B121" s="108">
        <v>44227</v>
      </c>
      <c r="C121" s="107" t="s">
        <v>159</v>
      </c>
      <c r="D121" s="107" t="s">
        <v>161</v>
      </c>
      <c r="E121" s="107" t="s">
        <v>148</v>
      </c>
      <c r="F121" s="107">
        <v>7.1</v>
      </c>
      <c r="G121" s="107" t="s">
        <v>160</v>
      </c>
      <c r="H121" s="107" t="s">
        <v>162</v>
      </c>
    </row>
    <row r="122" spans="1:8">
      <c r="A122" s="108">
        <v>44228</v>
      </c>
      <c r="B122" s="108">
        <v>44377</v>
      </c>
      <c r="C122" s="107" t="s">
        <v>146</v>
      </c>
      <c r="D122" s="107" t="s">
        <v>147</v>
      </c>
      <c r="E122" s="107" t="s">
        <v>148</v>
      </c>
      <c r="F122" s="107">
        <v>16.899999999999999</v>
      </c>
      <c r="G122" s="107" t="s">
        <v>149</v>
      </c>
      <c r="H122" s="107" t="s">
        <v>150</v>
      </c>
    </row>
    <row r="123" spans="1:8">
      <c r="A123" s="108">
        <v>44228</v>
      </c>
      <c r="B123" s="108">
        <v>44377</v>
      </c>
      <c r="C123" s="107" t="s">
        <v>151</v>
      </c>
      <c r="D123" s="107" t="s">
        <v>147</v>
      </c>
      <c r="E123" s="107" t="s">
        <v>148</v>
      </c>
      <c r="F123" s="107">
        <v>16.899999999999999</v>
      </c>
      <c r="G123" s="107" t="s">
        <v>152</v>
      </c>
      <c r="H123" s="107" t="s">
        <v>150</v>
      </c>
    </row>
    <row r="124" spans="1:8">
      <c r="A124" s="108">
        <v>44228</v>
      </c>
      <c r="B124" s="108">
        <v>44377</v>
      </c>
      <c r="C124" s="107" t="s">
        <v>153</v>
      </c>
      <c r="D124" s="107" t="s">
        <v>147</v>
      </c>
      <c r="E124" s="107" t="s">
        <v>148</v>
      </c>
      <c r="F124" s="107">
        <v>0</v>
      </c>
      <c r="G124" s="107" t="s">
        <v>154</v>
      </c>
      <c r="H124" s="107" t="s">
        <v>150</v>
      </c>
    </row>
    <row r="125" spans="1:8">
      <c r="A125" s="108">
        <v>44228</v>
      </c>
      <c r="B125" s="108">
        <v>44377</v>
      </c>
      <c r="C125" s="107" t="s">
        <v>155</v>
      </c>
      <c r="D125" s="107" t="s">
        <v>147</v>
      </c>
      <c r="E125" s="107" t="s">
        <v>163</v>
      </c>
      <c r="F125" s="107">
        <v>0</v>
      </c>
      <c r="G125" s="107" t="s">
        <v>156</v>
      </c>
      <c r="H125" s="107" t="s">
        <v>150</v>
      </c>
    </row>
    <row r="126" spans="1:8">
      <c r="A126" s="108">
        <v>44228</v>
      </c>
      <c r="B126" s="108">
        <v>44377</v>
      </c>
      <c r="C126" s="107" t="s">
        <v>157</v>
      </c>
      <c r="D126" s="107" t="s">
        <v>147</v>
      </c>
      <c r="E126" s="107" t="s">
        <v>148</v>
      </c>
      <c r="F126" s="107">
        <v>0</v>
      </c>
      <c r="G126" s="107" t="s">
        <v>158</v>
      </c>
      <c r="H126" s="107" t="s">
        <v>150</v>
      </c>
    </row>
    <row r="127" spans="1:8">
      <c r="A127" s="108">
        <v>44228</v>
      </c>
      <c r="B127" s="108">
        <v>44377</v>
      </c>
      <c r="C127" s="107" t="s">
        <v>159</v>
      </c>
      <c r="D127" s="107" t="s">
        <v>147</v>
      </c>
      <c r="E127" s="107" t="s">
        <v>148</v>
      </c>
      <c r="F127" s="107">
        <v>0</v>
      </c>
      <c r="G127" s="107" t="s">
        <v>160</v>
      </c>
      <c r="H127" s="107" t="s">
        <v>150</v>
      </c>
    </row>
    <row r="128" spans="1:8">
      <c r="A128" s="108">
        <v>44228</v>
      </c>
      <c r="B128" s="108">
        <v>44377</v>
      </c>
      <c r="C128" s="107" t="s">
        <v>146</v>
      </c>
      <c r="D128" s="107" t="s">
        <v>161</v>
      </c>
      <c r="E128" s="107" t="s">
        <v>148</v>
      </c>
      <c r="F128" s="107">
        <v>42.7</v>
      </c>
      <c r="G128" s="107" t="s">
        <v>149</v>
      </c>
      <c r="H128" s="107" t="s">
        <v>162</v>
      </c>
    </row>
    <row r="129" spans="1:8">
      <c r="A129" s="108">
        <v>44228</v>
      </c>
      <c r="B129" s="108">
        <v>44377</v>
      </c>
      <c r="C129" s="107" t="s">
        <v>151</v>
      </c>
      <c r="D129" s="107" t="s">
        <v>161</v>
      </c>
      <c r="E129" s="107" t="s">
        <v>148</v>
      </c>
      <c r="F129" s="107">
        <v>42.7</v>
      </c>
      <c r="G129" s="107" t="s">
        <v>152</v>
      </c>
      <c r="H129" s="107" t="s">
        <v>162</v>
      </c>
    </row>
    <row r="130" spans="1:8">
      <c r="A130" s="108">
        <v>44228</v>
      </c>
      <c r="B130" s="108">
        <v>44377</v>
      </c>
      <c r="C130" s="107" t="s">
        <v>153</v>
      </c>
      <c r="D130" s="107" t="s">
        <v>161</v>
      </c>
      <c r="E130" s="107" t="s">
        <v>148</v>
      </c>
      <c r="F130" s="107">
        <v>13.9</v>
      </c>
      <c r="G130" s="107" t="s">
        <v>154</v>
      </c>
      <c r="H130" s="107" t="s">
        <v>162</v>
      </c>
    </row>
    <row r="131" spans="1:8">
      <c r="A131" s="108">
        <v>44228</v>
      </c>
      <c r="B131" s="108">
        <v>44377</v>
      </c>
      <c r="C131" s="107" t="s">
        <v>155</v>
      </c>
      <c r="D131" s="107" t="s">
        <v>161</v>
      </c>
      <c r="E131" s="107" t="s">
        <v>163</v>
      </c>
      <c r="F131" s="107">
        <v>29.3</v>
      </c>
      <c r="G131" s="107" t="s">
        <v>156</v>
      </c>
      <c r="H131" s="107" t="s">
        <v>162</v>
      </c>
    </row>
    <row r="132" spans="1:8">
      <c r="A132" s="108">
        <v>44228</v>
      </c>
      <c r="B132" s="108">
        <v>44377</v>
      </c>
      <c r="C132" s="107" t="s">
        <v>157</v>
      </c>
      <c r="D132" s="107" t="s">
        <v>161</v>
      </c>
      <c r="E132" s="107" t="s">
        <v>148</v>
      </c>
      <c r="F132" s="107">
        <v>18.305</v>
      </c>
      <c r="G132" s="107" t="s">
        <v>158</v>
      </c>
      <c r="H132" s="107" t="s">
        <v>162</v>
      </c>
    </row>
    <row r="133" spans="1:8">
      <c r="A133" s="108">
        <v>44228</v>
      </c>
      <c r="B133" s="108">
        <v>44377</v>
      </c>
      <c r="C133" s="107" t="s">
        <v>159</v>
      </c>
      <c r="D133" s="107" t="s">
        <v>161</v>
      </c>
      <c r="E133" s="107" t="s">
        <v>148</v>
      </c>
      <c r="F133" s="107">
        <v>7.1</v>
      </c>
      <c r="G133" s="107" t="s">
        <v>160</v>
      </c>
      <c r="H133" s="107" t="s">
        <v>162</v>
      </c>
    </row>
    <row r="134" spans="1:8">
      <c r="A134" s="108">
        <v>44378</v>
      </c>
      <c r="B134" s="108">
        <v>44409</v>
      </c>
      <c r="C134" s="107" t="s">
        <v>146</v>
      </c>
      <c r="D134" s="107" t="s">
        <v>147</v>
      </c>
      <c r="E134" s="107" t="s">
        <v>148</v>
      </c>
      <c r="F134" s="107">
        <v>16.3</v>
      </c>
      <c r="G134" s="107" t="s">
        <v>149</v>
      </c>
      <c r="H134" s="107" t="s">
        <v>150</v>
      </c>
    </row>
    <row r="135" spans="1:8">
      <c r="A135" s="108">
        <v>44378</v>
      </c>
      <c r="B135" s="108">
        <v>44409</v>
      </c>
      <c r="C135" s="107" t="s">
        <v>151</v>
      </c>
      <c r="D135" s="107" t="s">
        <v>147</v>
      </c>
      <c r="E135" s="107" t="s">
        <v>148</v>
      </c>
      <c r="F135" s="107">
        <v>16.3</v>
      </c>
      <c r="G135" s="107" t="s">
        <v>152</v>
      </c>
      <c r="H135" s="107" t="s">
        <v>150</v>
      </c>
    </row>
    <row r="136" spans="1:8">
      <c r="A136" s="108">
        <v>44378</v>
      </c>
      <c r="B136" s="108">
        <v>44409</v>
      </c>
      <c r="C136" s="107" t="s">
        <v>153</v>
      </c>
      <c r="D136" s="107" t="s">
        <v>147</v>
      </c>
      <c r="E136" s="107" t="s">
        <v>148</v>
      </c>
      <c r="F136" s="107">
        <v>0</v>
      </c>
      <c r="G136" s="107" t="s">
        <v>154</v>
      </c>
      <c r="H136" s="107" t="s">
        <v>150</v>
      </c>
    </row>
    <row r="137" spans="1:8">
      <c r="A137" s="108">
        <v>44378</v>
      </c>
      <c r="B137" s="108">
        <v>44409</v>
      </c>
      <c r="C137" s="107" t="s">
        <v>155</v>
      </c>
      <c r="D137" s="107" t="s">
        <v>147</v>
      </c>
      <c r="E137" s="107" t="s">
        <v>163</v>
      </c>
      <c r="F137" s="107">
        <v>0</v>
      </c>
      <c r="G137" s="107" t="s">
        <v>156</v>
      </c>
      <c r="H137" s="107" t="s">
        <v>150</v>
      </c>
    </row>
    <row r="138" spans="1:8">
      <c r="A138" s="108">
        <v>44378</v>
      </c>
      <c r="B138" s="108">
        <v>44409</v>
      </c>
      <c r="C138" s="107" t="s">
        <v>157</v>
      </c>
      <c r="D138" s="107" t="s">
        <v>147</v>
      </c>
      <c r="E138" s="107" t="s">
        <v>148</v>
      </c>
      <c r="F138" s="107">
        <v>0</v>
      </c>
      <c r="G138" s="107" t="s">
        <v>158</v>
      </c>
      <c r="H138" s="107" t="s">
        <v>150</v>
      </c>
    </row>
    <row r="139" spans="1:8">
      <c r="A139" s="108">
        <v>44378</v>
      </c>
      <c r="B139" s="108">
        <v>44409</v>
      </c>
      <c r="C139" s="107" t="s">
        <v>159</v>
      </c>
      <c r="D139" s="107" t="s">
        <v>147</v>
      </c>
      <c r="E139" s="107" t="s">
        <v>148</v>
      </c>
      <c r="F139" s="107">
        <v>0</v>
      </c>
      <c r="G139" s="107" t="s">
        <v>160</v>
      </c>
      <c r="H139" s="107" t="s">
        <v>150</v>
      </c>
    </row>
    <row r="140" spans="1:8">
      <c r="A140" s="108">
        <v>44378</v>
      </c>
      <c r="B140" s="108">
        <v>44409</v>
      </c>
      <c r="C140" s="107" t="s">
        <v>146</v>
      </c>
      <c r="D140" s="107" t="s">
        <v>161</v>
      </c>
      <c r="E140" s="107" t="s">
        <v>148</v>
      </c>
      <c r="F140" s="107">
        <v>42.7</v>
      </c>
      <c r="G140" s="107" t="s">
        <v>149</v>
      </c>
      <c r="H140" s="107" t="s">
        <v>162</v>
      </c>
    </row>
    <row r="141" spans="1:8">
      <c r="A141" s="108">
        <v>44378</v>
      </c>
      <c r="B141" s="108">
        <v>44409</v>
      </c>
      <c r="C141" s="107" t="s">
        <v>151</v>
      </c>
      <c r="D141" s="107" t="s">
        <v>161</v>
      </c>
      <c r="E141" s="107" t="s">
        <v>148</v>
      </c>
      <c r="F141" s="107">
        <v>42.7</v>
      </c>
      <c r="G141" s="107" t="s">
        <v>152</v>
      </c>
      <c r="H141" s="107" t="s">
        <v>162</v>
      </c>
    </row>
    <row r="142" spans="1:8">
      <c r="A142" s="108">
        <v>44378</v>
      </c>
      <c r="B142" s="108">
        <v>44409</v>
      </c>
      <c r="C142" s="107" t="s">
        <v>153</v>
      </c>
      <c r="D142" s="107" t="s">
        <v>161</v>
      </c>
      <c r="E142" s="107" t="s">
        <v>148</v>
      </c>
      <c r="F142" s="107">
        <v>13.9</v>
      </c>
      <c r="G142" s="107" t="s">
        <v>154</v>
      </c>
      <c r="H142" s="107" t="s">
        <v>162</v>
      </c>
    </row>
    <row r="143" spans="1:8">
      <c r="A143" s="108">
        <v>44378</v>
      </c>
      <c r="B143" s="108">
        <v>44409</v>
      </c>
      <c r="C143" s="107" t="s">
        <v>155</v>
      </c>
      <c r="D143" s="107" t="s">
        <v>161</v>
      </c>
      <c r="E143" s="107" t="s">
        <v>163</v>
      </c>
      <c r="F143" s="107">
        <v>29.3</v>
      </c>
      <c r="G143" s="107" t="s">
        <v>156</v>
      </c>
      <c r="H143" s="107" t="s">
        <v>162</v>
      </c>
    </row>
    <row r="144" spans="1:8">
      <c r="A144" s="108">
        <v>44378</v>
      </c>
      <c r="B144" s="108">
        <v>44409</v>
      </c>
      <c r="C144" s="107" t="s">
        <v>157</v>
      </c>
      <c r="D144" s="107" t="s">
        <v>161</v>
      </c>
      <c r="E144" s="107" t="s">
        <v>148</v>
      </c>
      <c r="F144" s="107">
        <v>18.305</v>
      </c>
      <c r="G144" s="107" t="s">
        <v>158</v>
      </c>
      <c r="H144" s="107" t="s">
        <v>162</v>
      </c>
    </row>
    <row r="145" spans="1:8">
      <c r="A145" s="108">
        <v>44378</v>
      </c>
      <c r="B145" s="108">
        <v>44409</v>
      </c>
      <c r="C145" s="107" t="s">
        <v>159</v>
      </c>
      <c r="D145" s="107" t="s">
        <v>161</v>
      </c>
      <c r="E145" s="107" t="s">
        <v>148</v>
      </c>
      <c r="F145" s="107">
        <v>8.5</v>
      </c>
      <c r="G145" s="107" t="s">
        <v>160</v>
      </c>
      <c r="H145" s="107" t="s">
        <v>162</v>
      </c>
    </row>
    <row r="146" spans="1:8">
      <c r="A146" s="108">
        <v>44410</v>
      </c>
      <c r="B146" s="108">
        <v>44592</v>
      </c>
      <c r="C146" s="107" t="s">
        <v>146</v>
      </c>
      <c r="D146" s="107" t="s">
        <v>147</v>
      </c>
      <c r="E146" s="107" t="s">
        <v>148</v>
      </c>
      <c r="F146" s="107">
        <v>16.899999999999999</v>
      </c>
      <c r="G146" s="107" t="s">
        <v>149</v>
      </c>
      <c r="H146" s="107" t="s">
        <v>150</v>
      </c>
    </row>
    <row r="147" spans="1:8">
      <c r="A147" s="108">
        <v>44410</v>
      </c>
      <c r="B147" s="108">
        <v>44592</v>
      </c>
      <c r="C147" s="107" t="s">
        <v>151</v>
      </c>
      <c r="D147" s="107" t="s">
        <v>147</v>
      </c>
      <c r="E147" s="107" t="s">
        <v>148</v>
      </c>
      <c r="F147" s="107">
        <v>16.899999999999999</v>
      </c>
      <c r="G147" s="107" t="s">
        <v>152</v>
      </c>
      <c r="H147" s="107" t="s">
        <v>150</v>
      </c>
    </row>
    <row r="148" spans="1:8">
      <c r="A148" s="108">
        <v>44410</v>
      </c>
      <c r="B148" s="108">
        <v>44592</v>
      </c>
      <c r="C148" s="107" t="s">
        <v>153</v>
      </c>
      <c r="D148" s="107" t="s">
        <v>147</v>
      </c>
      <c r="E148" s="107" t="s">
        <v>148</v>
      </c>
      <c r="F148" s="107">
        <v>0</v>
      </c>
      <c r="G148" s="107" t="s">
        <v>154</v>
      </c>
      <c r="H148" s="107" t="s">
        <v>150</v>
      </c>
    </row>
    <row r="149" spans="1:8">
      <c r="A149" s="108">
        <v>44410</v>
      </c>
      <c r="B149" s="108">
        <v>44592</v>
      </c>
      <c r="C149" s="107" t="s">
        <v>155</v>
      </c>
      <c r="D149" s="107" t="s">
        <v>147</v>
      </c>
      <c r="E149" s="107" t="s">
        <v>163</v>
      </c>
      <c r="F149" s="107">
        <v>0</v>
      </c>
      <c r="G149" s="107" t="s">
        <v>156</v>
      </c>
      <c r="H149" s="107" t="s">
        <v>150</v>
      </c>
    </row>
    <row r="150" spans="1:8">
      <c r="A150" s="108">
        <v>44410</v>
      </c>
      <c r="B150" s="108">
        <v>44592</v>
      </c>
      <c r="C150" s="107" t="s">
        <v>157</v>
      </c>
      <c r="D150" s="107" t="s">
        <v>147</v>
      </c>
      <c r="E150" s="107" t="s">
        <v>148</v>
      </c>
      <c r="F150" s="107">
        <v>0</v>
      </c>
      <c r="G150" s="107" t="s">
        <v>158</v>
      </c>
      <c r="H150" s="107" t="s">
        <v>150</v>
      </c>
    </row>
    <row r="151" spans="1:8">
      <c r="A151" s="108">
        <v>44410</v>
      </c>
      <c r="B151" s="108">
        <v>44592</v>
      </c>
      <c r="C151" s="107" t="s">
        <v>159</v>
      </c>
      <c r="D151" s="107" t="s">
        <v>147</v>
      </c>
      <c r="E151" s="107" t="s">
        <v>148</v>
      </c>
      <c r="F151" s="107">
        <v>0</v>
      </c>
      <c r="G151" s="107" t="s">
        <v>160</v>
      </c>
      <c r="H151" s="107" t="s">
        <v>150</v>
      </c>
    </row>
    <row r="152" spans="1:8">
      <c r="A152" s="108">
        <v>44410</v>
      </c>
      <c r="B152" s="108">
        <v>44592</v>
      </c>
      <c r="C152" s="107" t="s">
        <v>146</v>
      </c>
      <c r="D152" s="107" t="s">
        <v>161</v>
      </c>
      <c r="E152" s="107" t="s">
        <v>148</v>
      </c>
      <c r="F152" s="107">
        <v>43.3</v>
      </c>
      <c r="G152" s="107" t="s">
        <v>149</v>
      </c>
      <c r="H152" s="107" t="s">
        <v>162</v>
      </c>
    </row>
    <row r="153" spans="1:8">
      <c r="A153" s="108">
        <v>44410</v>
      </c>
      <c r="B153" s="108">
        <v>44592</v>
      </c>
      <c r="C153" s="107" t="s">
        <v>151</v>
      </c>
      <c r="D153" s="107" t="s">
        <v>161</v>
      </c>
      <c r="E153" s="107" t="s">
        <v>148</v>
      </c>
      <c r="F153" s="107">
        <v>43.3</v>
      </c>
      <c r="G153" s="107" t="s">
        <v>152</v>
      </c>
      <c r="H153" s="107" t="s">
        <v>162</v>
      </c>
    </row>
    <row r="154" spans="1:8">
      <c r="A154" s="108">
        <v>44410</v>
      </c>
      <c r="B154" s="108">
        <v>44592</v>
      </c>
      <c r="C154" s="107" t="s">
        <v>153</v>
      </c>
      <c r="D154" s="107" t="s">
        <v>161</v>
      </c>
      <c r="E154" s="107" t="s">
        <v>148</v>
      </c>
      <c r="F154" s="107">
        <v>14.1</v>
      </c>
      <c r="G154" s="107" t="s">
        <v>154</v>
      </c>
      <c r="H154" s="107" t="s">
        <v>162</v>
      </c>
    </row>
    <row r="155" spans="1:8">
      <c r="A155" s="108">
        <v>44410</v>
      </c>
      <c r="B155" s="108">
        <v>44592</v>
      </c>
      <c r="C155" s="107" t="s">
        <v>155</v>
      </c>
      <c r="D155" s="107" t="s">
        <v>161</v>
      </c>
      <c r="E155" s="107" t="s">
        <v>163</v>
      </c>
      <c r="F155" s="107">
        <v>29.7</v>
      </c>
      <c r="G155" s="107" t="s">
        <v>156</v>
      </c>
      <c r="H155" s="107" t="s">
        <v>162</v>
      </c>
    </row>
    <row r="156" spans="1:8">
      <c r="A156" s="108">
        <v>44410</v>
      </c>
      <c r="B156" s="108">
        <v>44592</v>
      </c>
      <c r="C156" s="107" t="s">
        <v>157</v>
      </c>
      <c r="D156" s="107" t="s">
        <v>161</v>
      </c>
      <c r="E156" s="107" t="s">
        <v>148</v>
      </c>
      <c r="F156" s="107">
        <v>18.565000000000001</v>
      </c>
      <c r="G156" s="107" t="s">
        <v>158</v>
      </c>
      <c r="H156" s="107" t="s">
        <v>162</v>
      </c>
    </row>
    <row r="157" spans="1:8">
      <c r="A157" s="108">
        <v>44410</v>
      </c>
      <c r="B157" s="108">
        <v>44592</v>
      </c>
      <c r="C157" s="107" t="s">
        <v>159</v>
      </c>
      <c r="D157" s="107" t="s">
        <v>161</v>
      </c>
      <c r="E157" s="107" t="s">
        <v>148</v>
      </c>
      <c r="F157" s="107">
        <v>8.6999999999999993</v>
      </c>
      <c r="G157" s="107" t="s">
        <v>160</v>
      </c>
      <c r="H157" s="107" t="s">
        <v>162</v>
      </c>
    </row>
    <row r="158" spans="1:8">
      <c r="A158" s="108">
        <v>44593</v>
      </c>
      <c r="B158" s="108">
        <v>44649</v>
      </c>
      <c r="C158" s="107" t="s">
        <v>146</v>
      </c>
      <c r="D158" s="107" t="s">
        <v>147</v>
      </c>
      <c r="E158" s="107" t="s">
        <v>148</v>
      </c>
      <c r="F158" s="107">
        <v>17.8</v>
      </c>
      <c r="G158" s="107" t="s">
        <v>149</v>
      </c>
      <c r="H158" s="107" t="s">
        <v>150</v>
      </c>
    </row>
    <row r="159" spans="1:8">
      <c r="A159" s="108">
        <v>44593</v>
      </c>
      <c r="B159" s="108">
        <v>44649</v>
      </c>
      <c r="C159" s="107" t="s">
        <v>151</v>
      </c>
      <c r="D159" s="107" t="s">
        <v>147</v>
      </c>
      <c r="E159" s="107" t="s">
        <v>148</v>
      </c>
      <c r="F159" s="107">
        <v>17.8</v>
      </c>
      <c r="G159" s="107" t="s">
        <v>152</v>
      </c>
      <c r="H159" s="107" t="s">
        <v>150</v>
      </c>
    </row>
    <row r="160" spans="1:8">
      <c r="A160" s="108">
        <v>44593</v>
      </c>
      <c r="B160" s="108">
        <v>44649</v>
      </c>
      <c r="C160" s="107" t="s">
        <v>153</v>
      </c>
      <c r="D160" s="107" t="s">
        <v>147</v>
      </c>
      <c r="E160" s="107" t="s">
        <v>148</v>
      </c>
      <c r="F160" s="107">
        <v>0</v>
      </c>
      <c r="G160" s="107" t="s">
        <v>154</v>
      </c>
      <c r="H160" s="107" t="s">
        <v>150</v>
      </c>
    </row>
    <row r="161" spans="1:8">
      <c r="A161" s="108">
        <v>44593</v>
      </c>
      <c r="B161" s="108">
        <v>44649</v>
      </c>
      <c r="C161" s="107" t="s">
        <v>155</v>
      </c>
      <c r="D161" s="107" t="s">
        <v>147</v>
      </c>
      <c r="E161" s="107" t="s">
        <v>163</v>
      </c>
      <c r="F161" s="107">
        <v>0</v>
      </c>
      <c r="G161" s="107" t="s">
        <v>156</v>
      </c>
      <c r="H161" s="107" t="s">
        <v>150</v>
      </c>
    </row>
    <row r="162" spans="1:8">
      <c r="A162" s="108">
        <v>44593</v>
      </c>
      <c r="B162" s="108">
        <v>44649</v>
      </c>
      <c r="C162" s="107" t="s">
        <v>157</v>
      </c>
      <c r="D162" s="107" t="s">
        <v>147</v>
      </c>
      <c r="E162" s="107" t="s">
        <v>148</v>
      </c>
      <c r="F162" s="107">
        <v>0</v>
      </c>
      <c r="G162" s="107" t="s">
        <v>158</v>
      </c>
      <c r="H162" s="107" t="s">
        <v>150</v>
      </c>
    </row>
    <row r="163" spans="1:8">
      <c r="A163" s="108">
        <v>44593</v>
      </c>
      <c r="B163" s="108">
        <v>44649</v>
      </c>
      <c r="C163" s="107" t="s">
        <v>159</v>
      </c>
      <c r="D163" s="107" t="s">
        <v>147</v>
      </c>
      <c r="E163" s="107" t="s">
        <v>148</v>
      </c>
      <c r="F163" s="107">
        <v>0</v>
      </c>
      <c r="G163" s="107" t="s">
        <v>160</v>
      </c>
      <c r="H163" s="107" t="s">
        <v>150</v>
      </c>
    </row>
    <row r="164" spans="1:8">
      <c r="A164" s="108">
        <v>44593</v>
      </c>
      <c r="B164" s="108">
        <v>44649</v>
      </c>
      <c r="C164" s="107" t="s">
        <v>146</v>
      </c>
      <c r="D164" s="107" t="s">
        <v>161</v>
      </c>
      <c r="E164" s="107" t="s">
        <v>148</v>
      </c>
      <c r="F164" s="107">
        <v>44.2</v>
      </c>
      <c r="G164" s="107" t="s">
        <v>149</v>
      </c>
      <c r="H164" s="107" t="s">
        <v>162</v>
      </c>
    </row>
    <row r="165" spans="1:8">
      <c r="A165" s="108">
        <v>44593</v>
      </c>
      <c r="B165" s="108">
        <v>44649</v>
      </c>
      <c r="C165" s="107" t="s">
        <v>151</v>
      </c>
      <c r="D165" s="107" t="s">
        <v>161</v>
      </c>
      <c r="E165" s="107" t="s">
        <v>148</v>
      </c>
      <c r="F165" s="107">
        <v>44.2</v>
      </c>
      <c r="G165" s="107" t="s">
        <v>152</v>
      </c>
      <c r="H165" s="107" t="s">
        <v>162</v>
      </c>
    </row>
    <row r="166" spans="1:8">
      <c r="A166" s="108">
        <v>44593</v>
      </c>
      <c r="B166" s="108">
        <v>44649</v>
      </c>
      <c r="C166" s="107" t="s">
        <v>153</v>
      </c>
      <c r="D166" s="107" t="s">
        <v>161</v>
      </c>
      <c r="E166" s="107" t="s">
        <v>148</v>
      </c>
      <c r="F166" s="107">
        <v>14.4</v>
      </c>
      <c r="G166" s="107" t="s">
        <v>154</v>
      </c>
      <c r="H166" s="107" t="s">
        <v>162</v>
      </c>
    </row>
    <row r="167" spans="1:8">
      <c r="A167" s="108">
        <v>44593</v>
      </c>
      <c r="B167" s="108">
        <v>44649</v>
      </c>
      <c r="C167" s="107" t="s">
        <v>155</v>
      </c>
      <c r="D167" s="107" t="s">
        <v>161</v>
      </c>
      <c r="E167" s="107" t="s">
        <v>163</v>
      </c>
      <c r="F167" s="107">
        <v>30.3</v>
      </c>
      <c r="G167" s="107" t="s">
        <v>156</v>
      </c>
      <c r="H167" s="107" t="s">
        <v>162</v>
      </c>
    </row>
    <row r="168" spans="1:8">
      <c r="A168" s="108">
        <v>44593</v>
      </c>
      <c r="B168" s="108">
        <v>44649</v>
      </c>
      <c r="C168" s="107" t="s">
        <v>157</v>
      </c>
      <c r="D168" s="107" t="s">
        <v>161</v>
      </c>
      <c r="E168" s="107" t="s">
        <v>148</v>
      </c>
      <c r="F168" s="107">
        <v>18.954999999999998</v>
      </c>
      <c r="G168" s="107" t="s">
        <v>158</v>
      </c>
      <c r="H168" s="107" t="s">
        <v>162</v>
      </c>
    </row>
    <row r="169" spans="1:8">
      <c r="A169" s="108">
        <v>44593</v>
      </c>
      <c r="B169" s="108">
        <v>44649</v>
      </c>
      <c r="C169" s="107" t="s">
        <v>159</v>
      </c>
      <c r="D169" s="107" t="s">
        <v>161</v>
      </c>
      <c r="E169" s="107" t="s">
        <v>148</v>
      </c>
      <c r="F169" s="107">
        <v>8.8000000000000007</v>
      </c>
      <c r="G169" s="107" t="s">
        <v>160</v>
      </c>
      <c r="H169" s="107" t="s">
        <v>162</v>
      </c>
    </row>
    <row r="170" spans="1:8">
      <c r="A170" s="108">
        <v>44650</v>
      </c>
      <c r="B170" s="108">
        <v>44742</v>
      </c>
      <c r="C170" s="107" t="s">
        <v>146</v>
      </c>
      <c r="D170" s="107" t="s">
        <v>147</v>
      </c>
      <c r="E170" s="107" t="s">
        <v>148</v>
      </c>
      <c r="F170" s="107">
        <v>0</v>
      </c>
      <c r="G170" s="107" t="s">
        <v>149</v>
      </c>
      <c r="H170" s="107" t="s">
        <v>150</v>
      </c>
    </row>
    <row r="171" spans="1:8">
      <c r="A171" s="108">
        <v>44650</v>
      </c>
      <c r="B171" s="108">
        <v>44742</v>
      </c>
      <c r="C171" s="107" t="s">
        <v>151</v>
      </c>
      <c r="D171" s="107" t="s">
        <v>147</v>
      </c>
      <c r="E171" s="107" t="s">
        <v>148</v>
      </c>
      <c r="F171" s="107">
        <v>0</v>
      </c>
      <c r="G171" s="107" t="s">
        <v>152</v>
      </c>
      <c r="H171" s="107" t="s">
        <v>150</v>
      </c>
    </row>
    <row r="172" spans="1:8">
      <c r="A172" s="108">
        <v>44650</v>
      </c>
      <c r="B172" s="108">
        <v>44742</v>
      </c>
      <c r="C172" s="107" t="s">
        <v>153</v>
      </c>
      <c r="D172" s="107" t="s">
        <v>147</v>
      </c>
      <c r="E172" s="107" t="s">
        <v>148</v>
      </c>
      <c r="F172" s="107">
        <v>0</v>
      </c>
      <c r="G172" s="107" t="s">
        <v>154</v>
      </c>
      <c r="H172" s="107" t="s">
        <v>150</v>
      </c>
    </row>
    <row r="173" spans="1:8">
      <c r="A173" s="108">
        <v>44650</v>
      </c>
      <c r="B173" s="108">
        <v>44742</v>
      </c>
      <c r="C173" s="107" t="s">
        <v>155</v>
      </c>
      <c r="D173" s="107" t="s">
        <v>147</v>
      </c>
      <c r="E173" s="107" t="s">
        <v>163</v>
      </c>
      <c r="F173" s="107">
        <v>0</v>
      </c>
      <c r="G173" s="107" t="s">
        <v>156</v>
      </c>
      <c r="H173" s="107" t="s">
        <v>150</v>
      </c>
    </row>
    <row r="174" spans="1:8">
      <c r="A174" s="108">
        <v>44650</v>
      </c>
      <c r="B174" s="108">
        <v>44742</v>
      </c>
      <c r="C174" s="107" t="s">
        <v>157</v>
      </c>
      <c r="D174" s="107" t="s">
        <v>147</v>
      </c>
      <c r="E174" s="107" t="s">
        <v>148</v>
      </c>
      <c r="F174" s="107">
        <v>0</v>
      </c>
      <c r="G174" s="107" t="s">
        <v>158</v>
      </c>
      <c r="H174" s="107" t="s">
        <v>150</v>
      </c>
    </row>
    <row r="175" spans="1:8">
      <c r="A175" s="108">
        <v>44650</v>
      </c>
      <c r="B175" s="108">
        <v>44742</v>
      </c>
      <c r="C175" s="107" t="s">
        <v>159</v>
      </c>
      <c r="D175" s="107" t="s">
        <v>147</v>
      </c>
      <c r="E175" s="107" t="s">
        <v>148</v>
      </c>
      <c r="F175" s="107">
        <v>0</v>
      </c>
      <c r="G175" s="107" t="s">
        <v>160</v>
      </c>
      <c r="H175" s="107" t="s">
        <v>150</v>
      </c>
    </row>
    <row r="176" spans="1:8">
      <c r="A176" s="108">
        <v>44650</v>
      </c>
      <c r="B176" s="108">
        <v>44742</v>
      </c>
      <c r="C176" s="107" t="s">
        <v>146</v>
      </c>
      <c r="D176" s="107" t="s">
        <v>161</v>
      </c>
      <c r="E176" s="107" t="s">
        <v>148</v>
      </c>
      <c r="F176" s="107">
        <v>22.1</v>
      </c>
      <c r="G176" s="107" t="s">
        <v>149</v>
      </c>
      <c r="H176" s="107" t="s">
        <v>162</v>
      </c>
    </row>
    <row r="177" spans="1:8">
      <c r="A177" s="108">
        <v>44650</v>
      </c>
      <c r="B177" s="108">
        <v>44742</v>
      </c>
      <c r="C177" s="107" t="s">
        <v>151</v>
      </c>
      <c r="D177" s="107" t="s">
        <v>161</v>
      </c>
      <c r="E177" s="107" t="s">
        <v>148</v>
      </c>
      <c r="F177" s="107">
        <v>22.1</v>
      </c>
      <c r="G177" s="107" t="s">
        <v>152</v>
      </c>
      <c r="H177" s="107" t="s">
        <v>162</v>
      </c>
    </row>
    <row r="178" spans="1:8">
      <c r="A178" s="108">
        <v>44650</v>
      </c>
      <c r="B178" s="108">
        <v>44742</v>
      </c>
      <c r="C178" s="107" t="s">
        <v>153</v>
      </c>
      <c r="D178" s="107" t="s">
        <v>161</v>
      </c>
      <c r="E178" s="107" t="s">
        <v>148</v>
      </c>
      <c r="F178" s="107">
        <v>7.2</v>
      </c>
      <c r="G178" s="107" t="s">
        <v>154</v>
      </c>
      <c r="H178" s="107" t="s">
        <v>162</v>
      </c>
    </row>
    <row r="179" spans="1:8">
      <c r="A179" s="108">
        <v>44650</v>
      </c>
      <c r="B179" s="108">
        <v>44742</v>
      </c>
      <c r="C179" s="107" t="s">
        <v>155</v>
      </c>
      <c r="D179" s="107" t="s">
        <v>161</v>
      </c>
      <c r="E179" s="107" t="s">
        <v>163</v>
      </c>
      <c r="F179" s="107">
        <v>15.2</v>
      </c>
      <c r="G179" s="107" t="s">
        <v>156</v>
      </c>
      <c r="H179" s="107" t="s">
        <v>162</v>
      </c>
    </row>
    <row r="180" spans="1:8">
      <c r="A180" s="108">
        <v>44650</v>
      </c>
      <c r="B180" s="108">
        <v>44742</v>
      </c>
      <c r="C180" s="107" t="s">
        <v>157</v>
      </c>
      <c r="D180" s="107" t="s">
        <v>161</v>
      </c>
      <c r="E180" s="107" t="s">
        <v>148</v>
      </c>
      <c r="F180" s="107">
        <v>9.44</v>
      </c>
      <c r="G180" s="107" t="s">
        <v>158</v>
      </c>
      <c r="H180" s="107" t="s">
        <v>162</v>
      </c>
    </row>
    <row r="181" spans="1:8">
      <c r="A181" s="108">
        <v>44650</v>
      </c>
      <c r="B181" s="108">
        <v>44742</v>
      </c>
      <c r="C181" s="107" t="s">
        <v>159</v>
      </c>
      <c r="D181" s="107" t="s">
        <v>161</v>
      </c>
      <c r="E181" s="107" t="s">
        <v>148</v>
      </c>
      <c r="F181" s="107">
        <v>4.4000000000000004</v>
      </c>
      <c r="G181" s="107" t="s">
        <v>160</v>
      </c>
      <c r="H181" s="107" t="s">
        <v>162</v>
      </c>
    </row>
    <row r="182" spans="1:8">
      <c r="A182" s="108">
        <v>44743</v>
      </c>
      <c r="B182" s="108">
        <v>44773</v>
      </c>
      <c r="C182" s="107" t="s">
        <v>146</v>
      </c>
      <c r="D182" s="107" t="s">
        <v>147</v>
      </c>
      <c r="E182" s="107" t="s">
        <v>148</v>
      </c>
      <c r="F182" s="107">
        <v>0</v>
      </c>
      <c r="G182" s="107" t="s">
        <v>149</v>
      </c>
      <c r="H182" s="107" t="s">
        <v>150</v>
      </c>
    </row>
    <row r="183" spans="1:8">
      <c r="A183" s="108">
        <v>44743</v>
      </c>
      <c r="B183" s="108">
        <v>44773</v>
      </c>
      <c r="C183" s="107" t="s">
        <v>151</v>
      </c>
      <c r="D183" s="107" t="s">
        <v>147</v>
      </c>
      <c r="E183" s="107" t="s">
        <v>148</v>
      </c>
      <c r="F183" s="107">
        <v>0</v>
      </c>
      <c r="G183" s="107" t="s">
        <v>152</v>
      </c>
      <c r="H183" s="107" t="s">
        <v>150</v>
      </c>
    </row>
    <row r="184" spans="1:8">
      <c r="A184" s="108">
        <v>44743</v>
      </c>
      <c r="B184" s="108">
        <v>44773</v>
      </c>
      <c r="C184" s="107" t="s">
        <v>153</v>
      </c>
      <c r="D184" s="107" t="s">
        <v>147</v>
      </c>
      <c r="E184" s="107" t="s">
        <v>148</v>
      </c>
      <c r="F184" s="107">
        <v>0</v>
      </c>
      <c r="G184" s="107" t="s">
        <v>154</v>
      </c>
      <c r="H184" s="107" t="s">
        <v>150</v>
      </c>
    </row>
    <row r="185" spans="1:8">
      <c r="A185" s="108">
        <v>44743</v>
      </c>
      <c r="B185" s="108">
        <v>44773</v>
      </c>
      <c r="C185" s="107" t="s">
        <v>155</v>
      </c>
      <c r="D185" s="107" t="s">
        <v>147</v>
      </c>
      <c r="E185" s="107" t="s">
        <v>163</v>
      </c>
      <c r="F185" s="107">
        <v>0</v>
      </c>
      <c r="G185" s="107" t="s">
        <v>156</v>
      </c>
      <c r="H185" s="107" t="s">
        <v>150</v>
      </c>
    </row>
    <row r="186" spans="1:8">
      <c r="A186" s="108">
        <v>44743</v>
      </c>
      <c r="B186" s="108">
        <v>44773</v>
      </c>
      <c r="C186" s="107" t="s">
        <v>157</v>
      </c>
      <c r="D186" s="107" t="s">
        <v>147</v>
      </c>
      <c r="E186" s="107" t="s">
        <v>148</v>
      </c>
      <c r="F186" s="107">
        <v>0</v>
      </c>
      <c r="G186" s="107" t="s">
        <v>158</v>
      </c>
      <c r="H186" s="107" t="s">
        <v>150</v>
      </c>
    </row>
    <row r="187" spans="1:8">
      <c r="A187" s="108">
        <v>44743</v>
      </c>
      <c r="B187" s="108">
        <v>44773</v>
      </c>
      <c r="C187" s="107" t="s">
        <v>159</v>
      </c>
      <c r="D187" s="107" t="s">
        <v>147</v>
      </c>
      <c r="E187" s="107" t="s">
        <v>148</v>
      </c>
      <c r="F187" s="107">
        <v>0</v>
      </c>
      <c r="G187" s="107" t="s">
        <v>160</v>
      </c>
      <c r="H187" s="107" t="s">
        <v>150</v>
      </c>
    </row>
    <row r="188" spans="1:8">
      <c r="A188" s="108">
        <v>44743</v>
      </c>
      <c r="B188" s="108">
        <v>44773</v>
      </c>
      <c r="C188" s="107" t="s">
        <v>146</v>
      </c>
      <c r="D188" s="107" t="s">
        <v>161</v>
      </c>
      <c r="E188" s="107" t="s">
        <v>148</v>
      </c>
      <c r="F188" s="107">
        <v>22.1</v>
      </c>
      <c r="G188" s="107" t="s">
        <v>149</v>
      </c>
      <c r="H188" s="107" t="s">
        <v>162</v>
      </c>
    </row>
    <row r="189" spans="1:8">
      <c r="A189" s="108">
        <v>44743</v>
      </c>
      <c r="B189" s="108">
        <v>44773</v>
      </c>
      <c r="C189" s="107" t="s">
        <v>151</v>
      </c>
      <c r="D189" s="107" t="s">
        <v>161</v>
      </c>
      <c r="E189" s="107" t="s">
        <v>148</v>
      </c>
      <c r="F189" s="107">
        <v>22.1</v>
      </c>
      <c r="G189" s="107" t="s">
        <v>152</v>
      </c>
      <c r="H189" s="107" t="s">
        <v>162</v>
      </c>
    </row>
    <row r="190" spans="1:8">
      <c r="A190" s="108">
        <v>44743</v>
      </c>
      <c r="B190" s="108">
        <v>44773</v>
      </c>
      <c r="C190" s="107" t="s">
        <v>153</v>
      </c>
      <c r="D190" s="107" t="s">
        <v>161</v>
      </c>
      <c r="E190" s="107" t="s">
        <v>148</v>
      </c>
      <c r="F190" s="107">
        <v>7.2</v>
      </c>
      <c r="G190" s="107" t="s">
        <v>154</v>
      </c>
      <c r="H190" s="107" t="s">
        <v>162</v>
      </c>
    </row>
    <row r="191" spans="1:8">
      <c r="A191" s="108">
        <v>44743</v>
      </c>
      <c r="B191" s="108">
        <v>44773</v>
      </c>
      <c r="C191" s="107" t="s">
        <v>155</v>
      </c>
      <c r="D191" s="107" t="s">
        <v>161</v>
      </c>
      <c r="E191" s="107" t="s">
        <v>163</v>
      </c>
      <c r="F191" s="107">
        <v>15.2</v>
      </c>
      <c r="G191" s="107" t="s">
        <v>156</v>
      </c>
      <c r="H191" s="107" t="s">
        <v>162</v>
      </c>
    </row>
    <row r="192" spans="1:8">
      <c r="A192" s="108">
        <v>44743</v>
      </c>
      <c r="B192" s="108">
        <v>44773</v>
      </c>
      <c r="C192" s="107" t="s">
        <v>157</v>
      </c>
      <c r="D192" s="107" t="s">
        <v>161</v>
      </c>
      <c r="E192" s="107" t="s">
        <v>148</v>
      </c>
      <c r="F192" s="107">
        <v>9.44</v>
      </c>
      <c r="G192" s="107" t="s">
        <v>158</v>
      </c>
      <c r="H192" s="107" t="s">
        <v>162</v>
      </c>
    </row>
    <row r="193" spans="1:8">
      <c r="A193" s="108">
        <v>44743</v>
      </c>
      <c r="B193" s="108">
        <v>44773</v>
      </c>
      <c r="C193" s="107" t="s">
        <v>159</v>
      </c>
      <c r="D193" s="107" t="s">
        <v>161</v>
      </c>
      <c r="E193" s="107" t="s">
        <v>148</v>
      </c>
      <c r="F193" s="107">
        <v>5.2</v>
      </c>
      <c r="G193" s="107" t="s">
        <v>160</v>
      </c>
      <c r="H193" s="107" t="s">
        <v>162</v>
      </c>
    </row>
    <row r="194" spans="1:8">
      <c r="A194" s="108">
        <v>44774</v>
      </c>
      <c r="B194" s="108">
        <v>44832</v>
      </c>
      <c r="C194" s="107" t="s">
        <v>146</v>
      </c>
      <c r="D194" s="107" t="s">
        <v>147</v>
      </c>
      <c r="E194" s="107" t="s">
        <v>148</v>
      </c>
      <c r="F194" s="107">
        <v>0</v>
      </c>
      <c r="G194" s="107" t="s">
        <v>149</v>
      </c>
      <c r="H194" s="107" t="s">
        <v>150</v>
      </c>
    </row>
    <row r="195" spans="1:8">
      <c r="A195" s="108">
        <v>44774</v>
      </c>
      <c r="B195" s="108">
        <v>44832</v>
      </c>
      <c r="C195" s="107" t="s">
        <v>151</v>
      </c>
      <c r="D195" s="107" t="s">
        <v>147</v>
      </c>
      <c r="E195" s="107" t="s">
        <v>148</v>
      </c>
      <c r="F195" s="107">
        <v>0</v>
      </c>
      <c r="G195" s="107" t="s">
        <v>152</v>
      </c>
      <c r="H195" s="107" t="s">
        <v>150</v>
      </c>
    </row>
    <row r="196" spans="1:8">
      <c r="A196" s="108">
        <v>44774</v>
      </c>
      <c r="B196" s="108">
        <v>44832</v>
      </c>
      <c r="C196" s="107" t="s">
        <v>153</v>
      </c>
      <c r="D196" s="107" t="s">
        <v>147</v>
      </c>
      <c r="E196" s="107" t="s">
        <v>148</v>
      </c>
      <c r="F196" s="107">
        <v>0</v>
      </c>
      <c r="G196" s="107" t="s">
        <v>154</v>
      </c>
      <c r="H196" s="107" t="s">
        <v>150</v>
      </c>
    </row>
    <row r="197" spans="1:8">
      <c r="A197" s="108">
        <v>44774</v>
      </c>
      <c r="B197" s="108">
        <v>44832</v>
      </c>
      <c r="C197" s="107" t="s">
        <v>155</v>
      </c>
      <c r="D197" s="107" t="s">
        <v>147</v>
      </c>
      <c r="E197" s="107" t="s">
        <v>163</v>
      </c>
      <c r="F197" s="107">
        <v>0</v>
      </c>
      <c r="G197" s="107" t="s">
        <v>156</v>
      </c>
      <c r="H197" s="107" t="s">
        <v>150</v>
      </c>
    </row>
    <row r="198" spans="1:8">
      <c r="A198" s="108">
        <v>44774</v>
      </c>
      <c r="B198" s="108">
        <v>44832</v>
      </c>
      <c r="C198" s="107" t="s">
        <v>157</v>
      </c>
      <c r="D198" s="107" t="s">
        <v>147</v>
      </c>
      <c r="E198" s="107" t="s">
        <v>148</v>
      </c>
      <c r="F198" s="107">
        <v>0</v>
      </c>
      <c r="G198" s="107" t="s">
        <v>158</v>
      </c>
      <c r="H198" s="107" t="s">
        <v>150</v>
      </c>
    </row>
    <row r="199" spans="1:8">
      <c r="A199" s="108">
        <v>44774</v>
      </c>
      <c r="B199" s="108">
        <v>44832</v>
      </c>
      <c r="C199" s="107" t="s">
        <v>159</v>
      </c>
      <c r="D199" s="107" t="s">
        <v>147</v>
      </c>
      <c r="E199" s="107" t="s">
        <v>148</v>
      </c>
      <c r="F199" s="107">
        <v>0</v>
      </c>
      <c r="G199" s="107" t="s">
        <v>160</v>
      </c>
      <c r="H199" s="107" t="s">
        <v>150</v>
      </c>
    </row>
    <row r="200" spans="1:8">
      <c r="A200" s="108">
        <v>44774</v>
      </c>
      <c r="B200" s="108">
        <v>44832</v>
      </c>
      <c r="C200" s="107" t="s">
        <v>146</v>
      </c>
      <c r="D200" s="107" t="s">
        <v>161</v>
      </c>
      <c r="E200" s="107" t="s">
        <v>148</v>
      </c>
      <c r="F200" s="107">
        <v>23</v>
      </c>
      <c r="G200" s="107" t="s">
        <v>149</v>
      </c>
      <c r="H200" s="107" t="s">
        <v>162</v>
      </c>
    </row>
    <row r="201" spans="1:8">
      <c r="A201" s="108">
        <v>44774</v>
      </c>
      <c r="B201" s="108">
        <v>44832</v>
      </c>
      <c r="C201" s="107" t="s">
        <v>151</v>
      </c>
      <c r="D201" s="107" t="s">
        <v>161</v>
      </c>
      <c r="E201" s="107" t="s">
        <v>148</v>
      </c>
      <c r="F201" s="107">
        <v>23</v>
      </c>
      <c r="G201" s="107" t="s">
        <v>152</v>
      </c>
      <c r="H201" s="107" t="s">
        <v>162</v>
      </c>
    </row>
    <row r="202" spans="1:8">
      <c r="A202" s="108">
        <v>44774</v>
      </c>
      <c r="B202" s="108">
        <v>44832</v>
      </c>
      <c r="C202" s="107" t="s">
        <v>153</v>
      </c>
      <c r="D202" s="107" t="s">
        <v>161</v>
      </c>
      <c r="E202" s="107" t="s">
        <v>148</v>
      </c>
      <c r="F202" s="107">
        <v>7.5</v>
      </c>
      <c r="G202" s="107" t="s">
        <v>154</v>
      </c>
      <c r="H202" s="107" t="s">
        <v>162</v>
      </c>
    </row>
    <row r="203" spans="1:8">
      <c r="A203" s="108">
        <v>44774</v>
      </c>
      <c r="B203" s="108">
        <v>44832</v>
      </c>
      <c r="C203" s="107" t="s">
        <v>155</v>
      </c>
      <c r="D203" s="107" t="s">
        <v>161</v>
      </c>
      <c r="E203" s="107" t="s">
        <v>163</v>
      </c>
      <c r="F203" s="107">
        <v>15.8</v>
      </c>
      <c r="G203" s="107" t="s">
        <v>156</v>
      </c>
      <c r="H203" s="107" t="s">
        <v>162</v>
      </c>
    </row>
    <row r="204" spans="1:8">
      <c r="A204" s="108">
        <v>44774</v>
      </c>
      <c r="B204" s="108">
        <v>44832</v>
      </c>
      <c r="C204" s="107" t="s">
        <v>157</v>
      </c>
      <c r="D204" s="107" t="s">
        <v>161</v>
      </c>
      <c r="E204" s="107" t="s">
        <v>148</v>
      </c>
      <c r="F204" s="107">
        <v>9.8249999999999993</v>
      </c>
      <c r="G204" s="107" t="s">
        <v>158</v>
      </c>
      <c r="H204" s="107" t="s">
        <v>162</v>
      </c>
    </row>
    <row r="205" spans="1:8">
      <c r="A205" s="108">
        <v>44774</v>
      </c>
      <c r="B205" s="108">
        <v>44832</v>
      </c>
      <c r="C205" s="107" t="s">
        <v>159</v>
      </c>
      <c r="D205" s="107" t="s">
        <v>161</v>
      </c>
      <c r="E205" s="107" t="s">
        <v>148</v>
      </c>
      <c r="F205" s="107">
        <v>5.4</v>
      </c>
      <c r="G205" s="107" t="s">
        <v>160</v>
      </c>
      <c r="H205" s="107" t="s">
        <v>162</v>
      </c>
    </row>
    <row r="206" spans="1:8">
      <c r="A206" s="108">
        <v>44833</v>
      </c>
      <c r="B206" s="108">
        <v>44957</v>
      </c>
      <c r="C206" s="107" t="s">
        <v>146</v>
      </c>
      <c r="D206" s="107" t="s">
        <v>147</v>
      </c>
      <c r="E206" s="107" t="s">
        <v>148</v>
      </c>
      <c r="F206" s="107">
        <v>18.8</v>
      </c>
      <c r="G206" s="107" t="s">
        <v>149</v>
      </c>
      <c r="H206" s="107" t="s">
        <v>150</v>
      </c>
    </row>
    <row r="207" spans="1:8">
      <c r="A207" s="108">
        <v>44833</v>
      </c>
      <c r="B207" s="108">
        <v>44957</v>
      </c>
      <c r="C207" s="107" t="s">
        <v>151</v>
      </c>
      <c r="D207" s="107" t="s">
        <v>147</v>
      </c>
      <c r="E207" s="107" t="s">
        <v>148</v>
      </c>
      <c r="F207" s="107">
        <v>18.8</v>
      </c>
      <c r="G207" s="107" t="s">
        <v>152</v>
      </c>
      <c r="H207" s="107" t="s">
        <v>150</v>
      </c>
    </row>
    <row r="208" spans="1:8">
      <c r="A208" s="108">
        <v>44833</v>
      </c>
      <c r="B208" s="108">
        <v>44957</v>
      </c>
      <c r="C208" s="107" t="s">
        <v>153</v>
      </c>
      <c r="D208" s="107" t="s">
        <v>147</v>
      </c>
      <c r="E208" s="107" t="s">
        <v>148</v>
      </c>
      <c r="F208" s="107">
        <v>0</v>
      </c>
      <c r="G208" s="107" t="s">
        <v>154</v>
      </c>
      <c r="H208" s="107" t="s">
        <v>150</v>
      </c>
    </row>
    <row r="209" spans="1:8">
      <c r="A209" s="108">
        <v>44833</v>
      </c>
      <c r="B209" s="108">
        <v>44957</v>
      </c>
      <c r="C209" s="107" t="s">
        <v>155</v>
      </c>
      <c r="D209" s="107" t="s">
        <v>147</v>
      </c>
      <c r="E209" s="107" t="s">
        <v>163</v>
      </c>
      <c r="F209" s="107">
        <v>0</v>
      </c>
      <c r="G209" s="107" t="s">
        <v>156</v>
      </c>
      <c r="H209" s="107" t="s">
        <v>150</v>
      </c>
    </row>
    <row r="210" spans="1:8">
      <c r="A210" s="108">
        <v>44833</v>
      </c>
      <c r="B210" s="108">
        <v>44957</v>
      </c>
      <c r="C210" s="107" t="s">
        <v>157</v>
      </c>
      <c r="D210" s="107" t="s">
        <v>147</v>
      </c>
      <c r="E210" s="107" t="s">
        <v>148</v>
      </c>
      <c r="F210" s="107">
        <v>0</v>
      </c>
      <c r="G210" s="107" t="s">
        <v>158</v>
      </c>
      <c r="H210" s="107" t="s">
        <v>150</v>
      </c>
    </row>
    <row r="211" spans="1:8">
      <c r="A211" s="108">
        <v>44833</v>
      </c>
      <c r="B211" s="108">
        <v>44957</v>
      </c>
      <c r="C211" s="107" t="s">
        <v>159</v>
      </c>
      <c r="D211" s="107" t="s">
        <v>147</v>
      </c>
      <c r="E211" s="107" t="s">
        <v>148</v>
      </c>
      <c r="F211" s="107">
        <v>0</v>
      </c>
      <c r="G211" s="107" t="s">
        <v>160</v>
      </c>
      <c r="H211" s="107" t="s">
        <v>150</v>
      </c>
    </row>
    <row r="212" spans="1:8">
      <c r="A212" s="108">
        <v>44833</v>
      </c>
      <c r="B212" s="108">
        <v>44957</v>
      </c>
      <c r="C212" s="107" t="s">
        <v>146</v>
      </c>
      <c r="D212" s="107" t="s">
        <v>161</v>
      </c>
      <c r="E212" s="107" t="s">
        <v>148</v>
      </c>
      <c r="F212" s="107">
        <v>46</v>
      </c>
      <c r="G212" s="107" t="s">
        <v>149</v>
      </c>
      <c r="H212" s="107" t="s">
        <v>162</v>
      </c>
    </row>
    <row r="213" spans="1:8">
      <c r="A213" s="108">
        <v>44833</v>
      </c>
      <c r="B213" s="108">
        <v>44957</v>
      </c>
      <c r="C213" s="107" t="s">
        <v>151</v>
      </c>
      <c r="D213" s="107" t="s">
        <v>161</v>
      </c>
      <c r="E213" s="107" t="s">
        <v>148</v>
      </c>
      <c r="F213" s="107">
        <v>46</v>
      </c>
      <c r="G213" s="107" t="s">
        <v>152</v>
      </c>
      <c r="H213" s="107" t="s">
        <v>162</v>
      </c>
    </row>
    <row r="214" spans="1:8">
      <c r="A214" s="108">
        <v>44833</v>
      </c>
      <c r="B214" s="108">
        <v>44957</v>
      </c>
      <c r="C214" s="107" t="s">
        <v>153</v>
      </c>
      <c r="D214" s="107" t="s">
        <v>161</v>
      </c>
      <c r="E214" s="107" t="s">
        <v>148</v>
      </c>
      <c r="F214" s="107">
        <v>15</v>
      </c>
      <c r="G214" s="107" t="s">
        <v>154</v>
      </c>
      <c r="H214" s="107" t="s">
        <v>162</v>
      </c>
    </row>
    <row r="215" spans="1:8">
      <c r="A215" s="108">
        <v>44833</v>
      </c>
      <c r="B215" s="108">
        <v>44957</v>
      </c>
      <c r="C215" s="107" t="s">
        <v>155</v>
      </c>
      <c r="D215" s="107" t="s">
        <v>161</v>
      </c>
      <c r="E215" s="107" t="s">
        <v>163</v>
      </c>
      <c r="F215" s="107">
        <v>31.5</v>
      </c>
      <c r="G215" s="107" t="s">
        <v>156</v>
      </c>
      <c r="H215" s="107" t="s">
        <v>162</v>
      </c>
    </row>
    <row r="216" spans="1:8">
      <c r="A216" s="108">
        <v>44833</v>
      </c>
      <c r="B216" s="108">
        <v>44957</v>
      </c>
      <c r="C216" s="107" t="s">
        <v>157</v>
      </c>
      <c r="D216" s="107" t="s">
        <v>161</v>
      </c>
      <c r="E216" s="107" t="s">
        <v>148</v>
      </c>
      <c r="F216" s="107">
        <v>19.734999999999999</v>
      </c>
      <c r="G216" s="107" t="s">
        <v>158</v>
      </c>
      <c r="H216" s="107" t="s">
        <v>162</v>
      </c>
    </row>
    <row r="217" spans="1:8">
      <c r="A217" s="108">
        <v>44833</v>
      </c>
      <c r="B217" s="108">
        <v>44957</v>
      </c>
      <c r="C217" s="107" t="s">
        <v>159</v>
      </c>
      <c r="D217" s="107" t="s">
        <v>161</v>
      </c>
      <c r="E217" s="107" t="s">
        <v>148</v>
      </c>
      <c r="F217" s="107">
        <v>10.7</v>
      </c>
      <c r="G217" s="107" t="s">
        <v>160</v>
      </c>
      <c r="H217" s="107" t="s">
        <v>162</v>
      </c>
    </row>
    <row r="218" spans="1:8">
      <c r="A218" s="108">
        <v>44958</v>
      </c>
      <c r="B218" s="108">
        <v>45107</v>
      </c>
      <c r="C218" s="107" t="s">
        <v>146</v>
      </c>
      <c r="D218" s="107" t="s">
        <v>147</v>
      </c>
      <c r="E218" s="107" t="s">
        <v>148</v>
      </c>
      <c r="F218" s="107">
        <v>20.5</v>
      </c>
      <c r="G218" s="107" t="s">
        <v>149</v>
      </c>
      <c r="H218" s="107" t="s">
        <v>150</v>
      </c>
    </row>
    <row r="219" spans="1:8">
      <c r="A219" s="108">
        <v>44958</v>
      </c>
      <c r="B219" s="108">
        <v>45107</v>
      </c>
      <c r="C219" s="107" t="s">
        <v>151</v>
      </c>
      <c r="D219" s="107" t="s">
        <v>147</v>
      </c>
      <c r="E219" s="107" t="s">
        <v>148</v>
      </c>
      <c r="F219" s="107">
        <v>20.5</v>
      </c>
      <c r="G219" s="107" t="s">
        <v>152</v>
      </c>
      <c r="H219" s="107" t="s">
        <v>150</v>
      </c>
    </row>
    <row r="220" spans="1:8">
      <c r="A220" s="108">
        <v>44958</v>
      </c>
      <c r="B220" s="108">
        <v>45107</v>
      </c>
      <c r="C220" s="107" t="s">
        <v>153</v>
      </c>
      <c r="D220" s="107" t="s">
        <v>147</v>
      </c>
      <c r="E220" s="107" t="s">
        <v>148</v>
      </c>
      <c r="F220" s="107">
        <v>0</v>
      </c>
      <c r="G220" s="107" t="s">
        <v>154</v>
      </c>
      <c r="H220" s="107" t="s">
        <v>150</v>
      </c>
    </row>
    <row r="221" spans="1:8">
      <c r="A221" s="108">
        <v>44958</v>
      </c>
      <c r="B221" s="108">
        <v>45107</v>
      </c>
      <c r="C221" s="107" t="s">
        <v>155</v>
      </c>
      <c r="D221" s="107" t="s">
        <v>147</v>
      </c>
      <c r="E221" s="107" t="s">
        <v>163</v>
      </c>
      <c r="F221" s="107">
        <v>0</v>
      </c>
      <c r="G221" s="107" t="s">
        <v>156</v>
      </c>
      <c r="H221" s="107" t="s">
        <v>150</v>
      </c>
    </row>
    <row r="222" spans="1:8">
      <c r="A222" s="108">
        <v>44958</v>
      </c>
      <c r="B222" s="108">
        <v>45107</v>
      </c>
      <c r="C222" s="107" t="s">
        <v>157</v>
      </c>
      <c r="D222" s="107" t="s">
        <v>147</v>
      </c>
      <c r="E222" s="107" t="s">
        <v>148</v>
      </c>
      <c r="F222" s="107">
        <v>0</v>
      </c>
      <c r="G222" s="107" t="s">
        <v>158</v>
      </c>
      <c r="H222" s="107" t="s">
        <v>150</v>
      </c>
    </row>
    <row r="223" spans="1:8">
      <c r="A223" s="108">
        <v>44958</v>
      </c>
      <c r="B223" s="108">
        <v>45107</v>
      </c>
      <c r="C223" s="107" t="s">
        <v>159</v>
      </c>
      <c r="D223" s="107" t="s">
        <v>147</v>
      </c>
      <c r="E223" s="107" t="s">
        <v>148</v>
      </c>
      <c r="F223" s="107">
        <v>0</v>
      </c>
      <c r="G223" s="107" t="s">
        <v>160</v>
      </c>
      <c r="H223" s="107" t="s">
        <v>150</v>
      </c>
    </row>
    <row r="224" spans="1:8">
      <c r="A224" s="108">
        <v>44958</v>
      </c>
      <c r="B224" s="108">
        <v>45107</v>
      </c>
      <c r="C224" s="107" t="s">
        <v>146</v>
      </c>
      <c r="D224" s="107" t="s">
        <v>161</v>
      </c>
      <c r="E224" s="107" t="s">
        <v>148</v>
      </c>
      <c r="F224" s="107">
        <v>47.7</v>
      </c>
      <c r="G224" s="107" t="s">
        <v>149</v>
      </c>
      <c r="H224" s="107" t="s">
        <v>162</v>
      </c>
    </row>
    <row r="225" spans="1:8">
      <c r="A225" s="108">
        <v>44958</v>
      </c>
      <c r="B225" s="108">
        <v>45107</v>
      </c>
      <c r="C225" s="107" t="s">
        <v>151</v>
      </c>
      <c r="D225" s="107" t="s">
        <v>161</v>
      </c>
      <c r="E225" s="107" t="s">
        <v>148</v>
      </c>
      <c r="F225" s="107">
        <v>47.7</v>
      </c>
      <c r="G225" s="107" t="s">
        <v>152</v>
      </c>
      <c r="H225" s="107" t="s">
        <v>162</v>
      </c>
    </row>
    <row r="226" spans="1:8">
      <c r="A226" s="108">
        <v>44958</v>
      </c>
      <c r="B226" s="108">
        <v>45107</v>
      </c>
      <c r="C226" s="107" t="s">
        <v>153</v>
      </c>
      <c r="D226" s="107" t="s">
        <v>161</v>
      </c>
      <c r="E226" s="107" t="s">
        <v>148</v>
      </c>
      <c r="F226" s="107">
        <v>15.6</v>
      </c>
      <c r="G226" s="107" t="s">
        <v>154</v>
      </c>
      <c r="H226" s="107" t="s">
        <v>162</v>
      </c>
    </row>
    <row r="227" spans="1:8">
      <c r="A227" s="108">
        <v>44958</v>
      </c>
      <c r="B227" s="108">
        <v>45107</v>
      </c>
      <c r="C227" s="107" t="s">
        <v>155</v>
      </c>
      <c r="D227" s="107" t="s">
        <v>161</v>
      </c>
      <c r="E227" s="107" t="s">
        <v>163</v>
      </c>
      <c r="F227" s="107">
        <v>32.700000000000003</v>
      </c>
      <c r="G227" s="107" t="s">
        <v>156</v>
      </c>
      <c r="H227" s="107" t="s">
        <v>162</v>
      </c>
    </row>
    <row r="228" spans="1:8">
      <c r="A228" s="108">
        <v>44958</v>
      </c>
      <c r="B228" s="108">
        <v>45107</v>
      </c>
      <c r="C228" s="107" t="s">
        <v>157</v>
      </c>
      <c r="D228" s="107" t="s">
        <v>161</v>
      </c>
      <c r="E228" s="107" t="s">
        <v>148</v>
      </c>
      <c r="F228" s="107">
        <v>20.414999999999999</v>
      </c>
      <c r="G228" s="107" t="s">
        <v>158</v>
      </c>
      <c r="H228" s="107" t="s">
        <v>162</v>
      </c>
    </row>
    <row r="229" spans="1:8">
      <c r="A229" s="108">
        <v>44958</v>
      </c>
      <c r="B229" s="108">
        <v>45107</v>
      </c>
      <c r="C229" s="107" t="s">
        <v>159</v>
      </c>
      <c r="D229" s="107" t="s">
        <v>161</v>
      </c>
      <c r="E229" s="107" t="s">
        <v>148</v>
      </c>
      <c r="F229" s="107">
        <v>11.1</v>
      </c>
      <c r="G229" s="107" t="s">
        <v>160</v>
      </c>
      <c r="H229" s="107" t="s">
        <v>162</v>
      </c>
    </row>
    <row r="230" spans="1:8">
      <c r="A230" s="108">
        <v>45108</v>
      </c>
      <c r="B230" s="108">
        <v>45138</v>
      </c>
      <c r="C230" s="107" t="s">
        <v>146</v>
      </c>
      <c r="D230" s="107" t="s">
        <v>147</v>
      </c>
      <c r="E230" s="107" t="s">
        <v>148</v>
      </c>
      <c r="F230" s="107">
        <v>18.899999999999999</v>
      </c>
      <c r="G230" s="107" t="s">
        <v>149</v>
      </c>
      <c r="H230" s="107" t="s">
        <v>150</v>
      </c>
    </row>
    <row r="231" spans="1:8">
      <c r="A231" s="108">
        <v>45108</v>
      </c>
      <c r="B231" s="108">
        <v>45138</v>
      </c>
      <c r="C231" s="107" t="s">
        <v>151</v>
      </c>
      <c r="D231" s="107" t="s">
        <v>147</v>
      </c>
      <c r="E231" s="107" t="s">
        <v>148</v>
      </c>
      <c r="F231" s="107">
        <v>18.899999999999999</v>
      </c>
      <c r="G231" s="107" t="s">
        <v>152</v>
      </c>
      <c r="H231" s="107" t="s">
        <v>150</v>
      </c>
    </row>
    <row r="232" spans="1:8">
      <c r="A232" s="108">
        <v>45108</v>
      </c>
      <c r="B232" s="108">
        <v>45138</v>
      </c>
      <c r="C232" s="107" t="s">
        <v>153</v>
      </c>
      <c r="D232" s="107" t="s">
        <v>147</v>
      </c>
      <c r="E232" s="107" t="s">
        <v>148</v>
      </c>
      <c r="F232" s="107">
        <v>0</v>
      </c>
      <c r="G232" s="107" t="s">
        <v>154</v>
      </c>
      <c r="H232" s="107" t="s">
        <v>150</v>
      </c>
    </row>
    <row r="233" spans="1:8">
      <c r="A233" s="108">
        <v>45108</v>
      </c>
      <c r="B233" s="108">
        <v>45138</v>
      </c>
      <c r="C233" s="107" t="s">
        <v>155</v>
      </c>
      <c r="D233" s="107" t="s">
        <v>147</v>
      </c>
      <c r="E233" s="107" t="s">
        <v>163</v>
      </c>
      <c r="F233" s="107">
        <v>0</v>
      </c>
      <c r="G233" s="107" t="s">
        <v>156</v>
      </c>
      <c r="H233" s="107" t="s">
        <v>150</v>
      </c>
    </row>
    <row r="234" spans="1:8">
      <c r="A234" s="108">
        <v>45108</v>
      </c>
      <c r="B234" s="108">
        <v>45138</v>
      </c>
      <c r="C234" s="107" t="s">
        <v>157</v>
      </c>
      <c r="D234" s="107" t="s">
        <v>147</v>
      </c>
      <c r="E234" s="107" t="s">
        <v>148</v>
      </c>
      <c r="F234" s="107">
        <v>0</v>
      </c>
      <c r="G234" s="107" t="s">
        <v>158</v>
      </c>
      <c r="H234" s="107" t="s">
        <v>150</v>
      </c>
    </row>
    <row r="235" spans="1:8">
      <c r="A235" s="108">
        <v>45108</v>
      </c>
      <c r="B235" s="108">
        <v>45138</v>
      </c>
      <c r="C235" s="107" t="s">
        <v>159</v>
      </c>
      <c r="D235" s="107" t="s">
        <v>147</v>
      </c>
      <c r="E235" s="107" t="s">
        <v>148</v>
      </c>
      <c r="F235" s="107">
        <v>0</v>
      </c>
      <c r="G235" s="107" t="s">
        <v>160</v>
      </c>
      <c r="H235" s="107" t="s">
        <v>150</v>
      </c>
    </row>
    <row r="236" spans="1:8">
      <c r="A236" s="108">
        <v>45108</v>
      </c>
      <c r="B236" s="108">
        <v>45138</v>
      </c>
      <c r="C236" s="107" t="s">
        <v>146</v>
      </c>
      <c r="D236" s="107" t="s">
        <v>161</v>
      </c>
      <c r="E236" s="107" t="s">
        <v>148</v>
      </c>
      <c r="F236" s="107">
        <v>47.7</v>
      </c>
      <c r="G236" s="107" t="s">
        <v>149</v>
      </c>
      <c r="H236" s="107" t="s">
        <v>162</v>
      </c>
    </row>
    <row r="237" spans="1:8">
      <c r="A237" s="108">
        <v>45108</v>
      </c>
      <c r="B237" s="108">
        <v>45138</v>
      </c>
      <c r="C237" s="107" t="s">
        <v>151</v>
      </c>
      <c r="D237" s="107" t="s">
        <v>161</v>
      </c>
      <c r="E237" s="107" t="s">
        <v>148</v>
      </c>
      <c r="F237" s="107">
        <v>47.7</v>
      </c>
      <c r="G237" s="107" t="s">
        <v>152</v>
      </c>
      <c r="H237" s="107" t="s">
        <v>162</v>
      </c>
    </row>
    <row r="238" spans="1:8">
      <c r="A238" s="108">
        <v>45108</v>
      </c>
      <c r="B238" s="108">
        <v>45138</v>
      </c>
      <c r="C238" s="107" t="s">
        <v>153</v>
      </c>
      <c r="D238" s="107" t="s">
        <v>161</v>
      </c>
      <c r="E238" s="107" t="s">
        <v>148</v>
      </c>
      <c r="F238" s="107">
        <v>15.6</v>
      </c>
      <c r="G238" s="107" t="s">
        <v>154</v>
      </c>
      <c r="H238" s="107" t="s">
        <v>162</v>
      </c>
    </row>
    <row r="239" spans="1:8">
      <c r="A239" s="108">
        <v>45108</v>
      </c>
      <c r="B239" s="108">
        <v>45138</v>
      </c>
      <c r="C239" s="107" t="s">
        <v>155</v>
      </c>
      <c r="D239" s="107" t="s">
        <v>161</v>
      </c>
      <c r="E239" s="107" t="s">
        <v>163</v>
      </c>
      <c r="F239" s="107">
        <v>32.700000000000003</v>
      </c>
      <c r="G239" s="107" t="s">
        <v>156</v>
      </c>
      <c r="H239" s="107" t="s">
        <v>162</v>
      </c>
    </row>
    <row r="240" spans="1:8">
      <c r="A240" s="108">
        <v>45108</v>
      </c>
      <c r="B240" s="108">
        <v>45138</v>
      </c>
      <c r="C240" s="107" t="s">
        <v>157</v>
      </c>
      <c r="D240" s="107" t="s">
        <v>161</v>
      </c>
      <c r="E240" s="107" t="s">
        <v>148</v>
      </c>
      <c r="F240" s="107">
        <v>20.414999999999999</v>
      </c>
      <c r="G240" s="107" t="s">
        <v>158</v>
      </c>
      <c r="H240" s="107" t="s">
        <v>162</v>
      </c>
    </row>
    <row r="241" spans="1:8">
      <c r="A241" s="108">
        <v>45108</v>
      </c>
      <c r="B241" s="108">
        <v>45138</v>
      </c>
      <c r="C241" s="107" t="s">
        <v>159</v>
      </c>
      <c r="D241" s="107" t="s">
        <v>161</v>
      </c>
      <c r="E241" s="107" t="s">
        <v>148</v>
      </c>
      <c r="F241" s="107">
        <v>12.7</v>
      </c>
      <c r="G241" s="107" t="s">
        <v>160</v>
      </c>
      <c r="H241" s="107" t="s">
        <v>162</v>
      </c>
    </row>
    <row r="242" spans="1:8">
      <c r="A242" s="109">
        <v>45139</v>
      </c>
      <c r="B242" s="109">
        <v>45326</v>
      </c>
      <c r="C242" s="110" t="s">
        <v>146</v>
      </c>
      <c r="D242" s="110" t="s">
        <v>147</v>
      </c>
      <c r="E242" s="110" t="s">
        <v>148</v>
      </c>
      <c r="F242" s="110">
        <v>20</v>
      </c>
      <c r="G242" s="110" t="s">
        <v>149</v>
      </c>
      <c r="H242" s="110" t="s">
        <v>150</v>
      </c>
    </row>
    <row r="243" spans="1:8">
      <c r="A243" s="109">
        <v>45139</v>
      </c>
      <c r="B243" s="109">
        <v>45326</v>
      </c>
      <c r="C243" s="110" t="s">
        <v>151</v>
      </c>
      <c r="D243" s="110" t="s">
        <v>147</v>
      </c>
      <c r="E243" s="110" t="s">
        <v>148</v>
      </c>
      <c r="F243" s="110">
        <v>20</v>
      </c>
      <c r="G243" s="110" t="s">
        <v>152</v>
      </c>
      <c r="H243" s="110" t="s">
        <v>150</v>
      </c>
    </row>
    <row r="244" spans="1:8">
      <c r="A244" s="109">
        <v>45139</v>
      </c>
      <c r="B244" s="109">
        <v>45326</v>
      </c>
      <c r="C244" s="110" t="s">
        <v>153</v>
      </c>
      <c r="D244" s="110" t="s">
        <v>147</v>
      </c>
      <c r="E244" s="110" t="s">
        <v>148</v>
      </c>
      <c r="F244" s="110">
        <v>0</v>
      </c>
      <c r="G244" s="110" t="s">
        <v>154</v>
      </c>
      <c r="H244" s="110" t="s">
        <v>150</v>
      </c>
    </row>
    <row r="245" spans="1:8">
      <c r="A245" s="109">
        <v>45139</v>
      </c>
      <c r="B245" s="109">
        <v>45326</v>
      </c>
      <c r="C245" s="110" t="s">
        <v>155</v>
      </c>
      <c r="D245" s="110" t="s">
        <v>147</v>
      </c>
      <c r="E245" s="110" t="s">
        <v>163</v>
      </c>
      <c r="F245" s="110">
        <v>0</v>
      </c>
      <c r="G245" s="110" t="s">
        <v>156</v>
      </c>
      <c r="H245" s="110" t="s">
        <v>150</v>
      </c>
    </row>
    <row r="246" spans="1:8">
      <c r="A246" s="109">
        <v>45139</v>
      </c>
      <c r="B246" s="109">
        <v>45326</v>
      </c>
      <c r="C246" s="110" t="s">
        <v>157</v>
      </c>
      <c r="D246" s="110" t="s">
        <v>147</v>
      </c>
      <c r="E246" s="110" t="s">
        <v>148</v>
      </c>
      <c r="F246" s="110">
        <v>0</v>
      </c>
      <c r="G246" s="110" t="s">
        <v>158</v>
      </c>
      <c r="H246" s="110" t="s">
        <v>150</v>
      </c>
    </row>
    <row r="247" spans="1:8">
      <c r="A247" s="109">
        <v>45139</v>
      </c>
      <c r="B247" s="109">
        <v>45326</v>
      </c>
      <c r="C247" s="110" t="s">
        <v>159</v>
      </c>
      <c r="D247" s="110" t="s">
        <v>147</v>
      </c>
      <c r="E247" s="110" t="s">
        <v>148</v>
      </c>
      <c r="F247" s="110">
        <v>0</v>
      </c>
      <c r="G247" s="110" t="s">
        <v>160</v>
      </c>
      <c r="H247" s="110" t="s">
        <v>150</v>
      </c>
    </row>
    <row r="248" spans="1:8">
      <c r="A248" s="109">
        <v>45139</v>
      </c>
      <c r="B248" s="109">
        <v>45326</v>
      </c>
      <c r="C248" s="110" t="s">
        <v>146</v>
      </c>
      <c r="D248" s="110" t="s">
        <v>161</v>
      </c>
      <c r="E248" s="110" t="s">
        <v>148</v>
      </c>
      <c r="F248" s="110">
        <v>48.8</v>
      </c>
      <c r="G248" s="110" t="s">
        <v>149</v>
      </c>
      <c r="H248" s="110" t="s">
        <v>162</v>
      </c>
    </row>
    <row r="249" spans="1:8">
      <c r="A249" s="109">
        <v>45139</v>
      </c>
      <c r="B249" s="109">
        <v>45326</v>
      </c>
      <c r="C249" s="110" t="s">
        <v>151</v>
      </c>
      <c r="D249" s="110" t="s">
        <v>161</v>
      </c>
      <c r="E249" s="110" t="s">
        <v>148</v>
      </c>
      <c r="F249" s="110">
        <v>48.8</v>
      </c>
      <c r="G249" s="110" t="s">
        <v>152</v>
      </c>
      <c r="H249" s="110" t="s">
        <v>162</v>
      </c>
    </row>
    <row r="250" spans="1:8">
      <c r="A250" s="109">
        <v>45139</v>
      </c>
      <c r="B250" s="109">
        <v>45326</v>
      </c>
      <c r="C250" s="110" t="s">
        <v>153</v>
      </c>
      <c r="D250" s="110" t="s">
        <v>161</v>
      </c>
      <c r="E250" s="110" t="s">
        <v>148</v>
      </c>
      <c r="F250" s="110">
        <v>15.9</v>
      </c>
      <c r="G250" s="110" t="s">
        <v>154</v>
      </c>
      <c r="H250" s="110" t="s">
        <v>162</v>
      </c>
    </row>
    <row r="251" spans="1:8">
      <c r="A251" s="109">
        <v>45139</v>
      </c>
      <c r="B251" s="109">
        <v>45326</v>
      </c>
      <c r="C251" s="110" t="s">
        <v>155</v>
      </c>
      <c r="D251" s="110" t="s">
        <v>161</v>
      </c>
      <c r="E251" s="110" t="s">
        <v>163</v>
      </c>
      <c r="F251" s="110">
        <v>33.4</v>
      </c>
      <c r="G251" s="110" t="s">
        <v>156</v>
      </c>
      <c r="H251" s="110" t="s">
        <v>162</v>
      </c>
    </row>
    <row r="252" spans="1:8">
      <c r="A252" s="109">
        <v>45139</v>
      </c>
      <c r="B252" s="109">
        <v>45326</v>
      </c>
      <c r="C252" s="110" t="s">
        <v>157</v>
      </c>
      <c r="D252" s="110" t="s">
        <v>161</v>
      </c>
      <c r="E252" s="110" t="s">
        <v>148</v>
      </c>
      <c r="F252" s="110">
        <v>20.92</v>
      </c>
      <c r="G252" s="110" t="s">
        <v>158</v>
      </c>
      <c r="H252" s="110" t="s">
        <v>162</v>
      </c>
    </row>
    <row r="253" spans="1:8">
      <c r="A253" s="109">
        <v>45139</v>
      </c>
      <c r="B253" s="109">
        <v>45326</v>
      </c>
      <c r="C253" s="110" t="s">
        <v>159</v>
      </c>
      <c r="D253" s="110" t="s">
        <v>161</v>
      </c>
      <c r="E253" s="110" t="s">
        <v>148</v>
      </c>
      <c r="F253" s="110">
        <v>13</v>
      </c>
      <c r="G253" s="110" t="s">
        <v>160</v>
      </c>
      <c r="H253" s="110" t="s">
        <v>162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"/>
  <sheetViews>
    <sheetView zoomScaleNormal="100" workbookViewId="0">
      <selection activeCell="D1" sqref="D1"/>
    </sheetView>
  </sheetViews>
  <sheetFormatPr defaultRowHeight="14.4"/>
  <cols>
    <col min="1" max="1" width="17.33203125" style="67" bestFit="1" customWidth="1"/>
    <col min="2" max="3" width="17.33203125" bestFit="1" customWidth="1"/>
    <col min="4" max="4" width="17.33203125" style="112" bestFit="1" customWidth="1"/>
  </cols>
  <sheetData>
    <row r="1" spans="1:4">
      <c r="A1" s="111" t="s">
        <v>164</v>
      </c>
      <c r="B1" s="2" t="s">
        <v>165</v>
      </c>
      <c r="C1" s="2" t="s">
        <v>166</v>
      </c>
      <c r="D1" s="113" t="s">
        <v>167</v>
      </c>
    </row>
    <row r="2" spans="1:4">
      <c r="A2" s="67">
        <v>43770</v>
      </c>
      <c r="B2" s="50">
        <v>43770</v>
      </c>
      <c r="C2" s="50">
        <v>43770</v>
      </c>
      <c r="D2" s="112" t="s">
        <v>168</v>
      </c>
    </row>
    <row r="3" spans="1:4">
      <c r="A3" s="67">
        <v>43800</v>
      </c>
      <c r="B3" s="50">
        <v>43800</v>
      </c>
      <c r="C3" s="50">
        <v>43800</v>
      </c>
      <c r="D3" s="112" t="s">
        <v>169</v>
      </c>
    </row>
    <row r="4" spans="1:4">
      <c r="A4" s="67">
        <v>43831</v>
      </c>
      <c r="B4" s="50">
        <v>43831</v>
      </c>
      <c r="C4" s="50">
        <v>43831</v>
      </c>
      <c r="D4" s="112" t="s">
        <v>170</v>
      </c>
    </row>
    <row r="5" spans="1:4">
      <c r="A5" s="67" t="s">
        <v>27</v>
      </c>
      <c r="B5" s="50">
        <v>43862</v>
      </c>
      <c r="C5" s="50">
        <v>43862</v>
      </c>
      <c r="D5" s="112" t="s">
        <v>27</v>
      </c>
    </row>
    <row r="6" spans="1:4">
      <c r="A6" s="67" t="s">
        <v>28</v>
      </c>
      <c r="B6" s="50">
        <v>43863</v>
      </c>
      <c r="C6" s="50">
        <v>43863</v>
      </c>
      <c r="D6" s="112" t="s">
        <v>28</v>
      </c>
    </row>
    <row r="7" spans="1:4">
      <c r="A7" s="67">
        <v>43891</v>
      </c>
      <c r="B7" s="50">
        <v>43891</v>
      </c>
      <c r="C7" s="50">
        <v>43891</v>
      </c>
      <c r="D7" s="112" t="s">
        <v>29</v>
      </c>
    </row>
    <row r="8" spans="1:4">
      <c r="A8" s="67">
        <v>43922</v>
      </c>
      <c r="B8" s="50">
        <v>43922</v>
      </c>
      <c r="C8" s="50">
        <v>43922</v>
      </c>
      <c r="D8" s="112" t="s">
        <v>30</v>
      </c>
    </row>
    <row r="9" spans="1:4">
      <c r="A9" s="67">
        <v>43952</v>
      </c>
      <c r="B9" s="50">
        <v>43952</v>
      </c>
      <c r="C9" s="50">
        <v>43952</v>
      </c>
      <c r="D9" s="112" t="s">
        <v>31</v>
      </c>
    </row>
    <row r="10" spans="1:4">
      <c r="A10" s="67">
        <v>43983</v>
      </c>
      <c r="B10" s="50">
        <v>43983</v>
      </c>
      <c r="C10" s="50">
        <v>43983</v>
      </c>
      <c r="D10" s="112" t="s">
        <v>32</v>
      </c>
    </row>
    <row r="11" spans="1:4">
      <c r="A11" s="67">
        <v>44013</v>
      </c>
      <c r="B11" s="50">
        <v>44013</v>
      </c>
      <c r="C11" s="50">
        <v>44013</v>
      </c>
      <c r="D11" s="112" t="s">
        <v>33</v>
      </c>
    </row>
    <row r="12" spans="1:4">
      <c r="A12" s="67">
        <v>44044</v>
      </c>
      <c r="B12" s="50">
        <v>44044</v>
      </c>
      <c r="C12" s="50">
        <v>44044</v>
      </c>
      <c r="D12" s="112" t="s">
        <v>34</v>
      </c>
    </row>
    <row r="13" spans="1:4">
      <c r="A13" s="67">
        <v>44075</v>
      </c>
      <c r="B13" s="50">
        <v>44075</v>
      </c>
      <c r="C13" s="50">
        <v>44075</v>
      </c>
      <c r="D13" s="112" t="s">
        <v>35</v>
      </c>
    </row>
    <row r="14" spans="1:4">
      <c r="A14" s="67">
        <v>44105</v>
      </c>
      <c r="B14" s="50">
        <v>44105</v>
      </c>
      <c r="C14" s="50">
        <v>44105</v>
      </c>
      <c r="D14" s="112" t="s">
        <v>36</v>
      </c>
    </row>
    <row r="15" spans="1:4">
      <c r="A15" s="67">
        <v>44136</v>
      </c>
      <c r="B15" s="50">
        <v>44136</v>
      </c>
      <c r="C15" s="50">
        <v>44136</v>
      </c>
      <c r="D15" s="112" t="s">
        <v>37</v>
      </c>
    </row>
    <row r="16" spans="1:4">
      <c r="A16" s="67">
        <v>44166</v>
      </c>
      <c r="B16" s="50">
        <v>44166</v>
      </c>
      <c r="C16" s="50">
        <v>44166</v>
      </c>
      <c r="D16" s="112" t="s">
        <v>38</v>
      </c>
    </row>
    <row r="17" spans="1:4">
      <c r="A17" s="67">
        <v>44197</v>
      </c>
      <c r="B17" s="50">
        <v>44197</v>
      </c>
      <c r="C17" s="50">
        <v>44197</v>
      </c>
      <c r="D17" s="112" t="s">
        <v>39</v>
      </c>
    </row>
    <row r="18" spans="1:4">
      <c r="A18" s="67">
        <v>44228</v>
      </c>
      <c r="B18" s="50">
        <v>44228</v>
      </c>
      <c r="C18" s="50">
        <v>44228</v>
      </c>
      <c r="D18" s="112" t="s">
        <v>40</v>
      </c>
    </row>
    <row r="19" spans="1:4">
      <c r="A19" s="67">
        <v>44256</v>
      </c>
      <c r="B19" s="50">
        <v>44256</v>
      </c>
      <c r="C19" s="50">
        <v>44256</v>
      </c>
      <c r="D19" s="112" t="s">
        <v>41</v>
      </c>
    </row>
    <row r="20" spans="1:4">
      <c r="A20" s="67">
        <v>44287</v>
      </c>
      <c r="B20" s="50">
        <v>44287</v>
      </c>
      <c r="C20" s="50">
        <v>44287</v>
      </c>
      <c r="D20" s="112" t="s">
        <v>42</v>
      </c>
    </row>
    <row r="21" spans="1:4">
      <c r="A21" s="67">
        <v>44317</v>
      </c>
      <c r="B21" s="50">
        <v>44317</v>
      </c>
      <c r="C21" s="50">
        <v>44317</v>
      </c>
      <c r="D21" s="112" t="s">
        <v>43</v>
      </c>
    </row>
    <row r="22" spans="1:4">
      <c r="A22" s="67">
        <v>44348</v>
      </c>
      <c r="B22" s="50">
        <v>44348</v>
      </c>
      <c r="C22" s="50">
        <v>44348</v>
      </c>
      <c r="D22" s="112" t="s">
        <v>44</v>
      </c>
    </row>
    <row r="23" spans="1:4">
      <c r="A23" s="67">
        <v>44378</v>
      </c>
      <c r="B23" s="50">
        <v>44378</v>
      </c>
      <c r="C23" s="50">
        <v>44378</v>
      </c>
      <c r="D23" s="112" t="s">
        <v>45</v>
      </c>
    </row>
    <row r="24" spans="1:4">
      <c r="A24" s="67" t="s">
        <v>46</v>
      </c>
      <c r="B24" s="50">
        <v>44409</v>
      </c>
      <c r="C24" s="50">
        <v>44409</v>
      </c>
      <c r="D24" s="112" t="s">
        <v>46</v>
      </c>
    </row>
    <row r="25" spans="1:4">
      <c r="A25" s="67" t="s">
        <v>47</v>
      </c>
      <c r="B25" s="50">
        <v>44410</v>
      </c>
      <c r="C25" s="50">
        <v>44410</v>
      </c>
      <c r="D25" s="112" t="s">
        <v>47</v>
      </c>
    </row>
    <row r="26" spans="1:4">
      <c r="A26" s="67">
        <v>44440</v>
      </c>
      <c r="B26" s="50">
        <v>44440</v>
      </c>
      <c r="C26" s="50">
        <v>44440</v>
      </c>
      <c r="D26" s="112" t="s">
        <v>48</v>
      </c>
    </row>
    <row r="27" spans="1:4">
      <c r="A27" s="67">
        <v>44470</v>
      </c>
      <c r="B27" s="50">
        <v>44470</v>
      </c>
      <c r="C27" s="50">
        <v>44470</v>
      </c>
      <c r="D27" s="112" t="s">
        <v>49</v>
      </c>
    </row>
    <row r="28" spans="1:4">
      <c r="A28" s="67">
        <v>44501</v>
      </c>
      <c r="B28" s="50">
        <v>44501</v>
      </c>
      <c r="C28" s="50">
        <v>44501</v>
      </c>
      <c r="D28" s="112" t="s">
        <v>50</v>
      </c>
    </row>
    <row r="29" spans="1:4">
      <c r="A29" s="67">
        <v>44531</v>
      </c>
      <c r="B29" s="50">
        <v>44531</v>
      </c>
      <c r="C29" s="50">
        <v>44531</v>
      </c>
      <c r="D29" s="112" t="s">
        <v>51</v>
      </c>
    </row>
    <row r="30" spans="1:4">
      <c r="A30" s="67">
        <v>44562</v>
      </c>
      <c r="B30" s="50">
        <v>44562</v>
      </c>
      <c r="C30" s="50">
        <v>44562</v>
      </c>
      <c r="D30" s="112" t="s">
        <v>52</v>
      </c>
    </row>
    <row r="31" spans="1:4">
      <c r="A31" s="67">
        <v>44593</v>
      </c>
      <c r="B31" s="50">
        <v>44593</v>
      </c>
      <c r="C31" s="50">
        <v>44593</v>
      </c>
      <c r="D31" s="112" t="s">
        <v>53</v>
      </c>
    </row>
    <row r="32" spans="1:4">
      <c r="A32" s="67" t="s">
        <v>54</v>
      </c>
      <c r="B32" s="50">
        <v>44621</v>
      </c>
      <c r="C32" s="50">
        <v>44621</v>
      </c>
      <c r="D32" s="112" t="s">
        <v>54</v>
      </c>
    </row>
    <row r="33" spans="1:4">
      <c r="A33" s="67" t="s">
        <v>55</v>
      </c>
      <c r="B33" s="50">
        <v>44622</v>
      </c>
      <c r="C33" s="50">
        <v>44622</v>
      </c>
      <c r="D33" s="112" t="s">
        <v>55</v>
      </c>
    </row>
    <row r="34" spans="1:4">
      <c r="A34" s="67">
        <v>44652</v>
      </c>
      <c r="B34" s="50">
        <v>44652</v>
      </c>
      <c r="C34" s="50">
        <v>44652</v>
      </c>
      <c r="D34" s="112" t="s">
        <v>56</v>
      </c>
    </row>
    <row r="35" spans="1:4">
      <c r="A35" s="67">
        <v>44682</v>
      </c>
      <c r="B35" s="50">
        <v>44682</v>
      </c>
      <c r="C35" s="50">
        <v>44682</v>
      </c>
      <c r="D35" s="112" t="s">
        <v>57</v>
      </c>
    </row>
    <row r="36" spans="1:4">
      <c r="A36" s="67">
        <v>44713</v>
      </c>
      <c r="B36" s="50">
        <v>44713</v>
      </c>
      <c r="C36" s="50">
        <v>44713</v>
      </c>
      <c r="D36" s="112" t="s">
        <v>58</v>
      </c>
    </row>
    <row r="37" spans="1:4">
      <c r="A37" s="67">
        <v>44743</v>
      </c>
      <c r="B37" s="50">
        <v>44743</v>
      </c>
      <c r="C37" s="50">
        <v>44743</v>
      </c>
      <c r="D37" s="112" t="s">
        <v>59</v>
      </c>
    </row>
    <row r="38" spans="1:4">
      <c r="A38" s="67">
        <v>44774</v>
      </c>
      <c r="B38" s="50">
        <v>44774</v>
      </c>
      <c r="C38" s="50">
        <v>44774</v>
      </c>
      <c r="D38" s="112" t="s">
        <v>60</v>
      </c>
    </row>
    <row r="39" spans="1:4">
      <c r="A39" s="67" t="s">
        <v>61</v>
      </c>
      <c r="B39" s="50">
        <v>44805</v>
      </c>
      <c r="C39" s="50">
        <v>44805</v>
      </c>
      <c r="D39" s="112" t="s">
        <v>61</v>
      </c>
    </row>
    <row r="40" spans="1:4">
      <c r="A40" s="67" t="s">
        <v>62</v>
      </c>
      <c r="B40" s="50">
        <v>44806</v>
      </c>
      <c r="C40" s="50">
        <v>44806</v>
      </c>
      <c r="D40" s="112" t="s">
        <v>62</v>
      </c>
    </row>
    <row r="41" spans="1:4">
      <c r="A41" s="67">
        <v>44835</v>
      </c>
      <c r="B41" s="50">
        <v>44835</v>
      </c>
      <c r="C41" s="50">
        <v>44835</v>
      </c>
      <c r="D41" s="112" t="s">
        <v>63</v>
      </c>
    </row>
    <row r="42" spans="1:4">
      <c r="A42" s="67">
        <v>44866</v>
      </c>
      <c r="B42" s="50">
        <v>44866</v>
      </c>
      <c r="C42" s="50">
        <v>44866</v>
      </c>
      <c r="D42" s="112" t="s">
        <v>64</v>
      </c>
    </row>
    <row r="43" spans="1:4">
      <c r="A43" s="67">
        <v>44896</v>
      </c>
      <c r="B43" s="50">
        <v>44896</v>
      </c>
      <c r="C43" s="50">
        <v>44896</v>
      </c>
      <c r="D43" s="112" t="s">
        <v>65</v>
      </c>
    </row>
    <row r="44" spans="1:4">
      <c r="A44" s="67">
        <v>44927</v>
      </c>
      <c r="B44" s="50">
        <v>44927</v>
      </c>
      <c r="C44" s="50">
        <v>44927</v>
      </c>
      <c r="D44" s="112" t="s">
        <v>66</v>
      </c>
    </row>
    <row r="45" spans="1:4">
      <c r="A45" s="67">
        <v>44958</v>
      </c>
      <c r="B45" s="50">
        <v>44958</v>
      </c>
      <c r="C45" s="50">
        <v>44958</v>
      </c>
      <c r="D45" s="112" t="s">
        <v>67</v>
      </c>
    </row>
    <row r="46" spans="1:4">
      <c r="A46" s="67">
        <v>44986</v>
      </c>
      <c r="B46" s="50">
        <v>44986</v>
      </c>
      <c r="C46" s="50">
        <v>44986</v>
      </c>
      <c r="D46" s="112" t="s">
        <v>68</v>
      </c>
    </row>
    <row r="47" spans="1:4">
      <c r="A47" s="67">
        <v>45017</v>
      </c>
      <c r="B47" s="50">
        <v>45017</v>
      </c>
      <c r="C47" s="50">
        <v>45017</v>
      </c>
      <c r="D47" s="112" t="s">
        <v>69</v>
      </c>
    </row>
    <row r="48" spans="1:4">
      <c r="A48" s="67">
        <v>45047</v>
      </c>
      <c r="B48" s="50">
        <v>45047</v>
      </c>
      <c r="C48" s="50">
        <v>45047</v>
      </c>
      <c r="D48" s="112" t="s">
        <v>70</v>
      </c>
    </row>
    <row r="49" spans="1:4">
      <c r="A49" s="67">
        <v>45078</v>
      </c>
      <c r="B49" s="50">
        <v>45078</v>
      </c>
      <c r="C49" s="50">
        <v>45078</v>
      </c>
      <c r="D49" s="112" t="s">
        <v>71</v>
      </c>
    </row>
    <row r="50" spans="1:4">
      <c r="A50" s="67">
        <v>45108</v>
      </c>
      <c r="B50" s="50">
        <v>45108</v>
      </c>
      <c r="C50" s="50">
        <v>45108</v>
      </c>
      <c r="D50" s="112" t="s">
        <v>72</v>
      </c>
    </row>
    <row r="51" spans="1:4">
      <c r="A51" s="67">
        <v>45139</v>
      </c>
      <c r="B51" s="50">
        <v>45139</v>
      </c>
      <c r="C51" s="50">
        <v>45139</v>
      </c>
      <c r="D51" s="112" t="s">
        <v>73</v>
      </c>
    </row>
    <row r="52" spans="1:4">
      <c r="A52" s="67">
        <v>45170</v>
      </c>
      <c r="B52" s="50">
        <v>45170</v>
      </c>
      <c r="C52" s="50">
        <v>45170</v>
      </c>
      <c r="D52" s="112" t="s">
        <v>74</v>
      </c>
    </row>
    <row r="53" spans="1:4">
      <c r="A53" s="67">
        <v>45200</v>
      </c>
      <c r="B53" s="50">
        <v>45200</v>
      </c>
      <c r="C53" s="50">
        <v>45200</v>
      </c>
      <c r="D53" s="112" t="s">
        <v>75</v>
      </c>
    </row>
    <row r="54" spans="1:4">
      <c r="A54" s="67">
        <v>45231</v>
      </c>
      <c r="B54" s="50">
        <v>45231</v>
      </c>
      <c r="C54" s="50">
        <v>45231</v>
      </c>
      <c r="D54" s="112" t="s">
        <v>76</v>
      </c>
    </row>
    <row r="55" spans="1:4">
      <c r="A55" s="67">
        <v>45261</v>
      </c>
      <c r="B55" s="50">
        <v>45261</v>
      </c>
      <c r="C55" s="50">
        <v>45261</v>
      </c>
      <c r="D55" s="112" t="s">
        <v>77</v>
      </c>
    </row>
    <row r="56" spans="1:4">
      <c r="A56" s="67">
        <v>45292</v>
      </c>
      <c r="B56" s="50">
        <v>45292</v>
      </c>
      <c r="C56" s="50">
        <v>45292</v>
      </c>
      <c r="D56" s="112" t="s">
        <v>78</v>
      </c>
    </row>
    <row r="57" spans="1:4">
      <c r="A57" s="67">
        <v>45323</v>
      </c>
      <c r="B57" s="50">
        <v>45323</v>
      </c>
      <c r="C57" s="50">
        <v>45323</v>
      </c>
      <c r="D57" s="112" t="s">
        <v>171</v>
      </c>
    </row>
    <row r="58" spans="1:4">
      <c r="A58" s="67">
        <v>45352</v>
      </c>
      <c r="B58" s="50">
        <v>45352</v>
      </c>
      <c r="C58" s="50">
        <v>45352</v>
      </c>
      <c r="D58" s="112" t="s">
        <v>172</v>
      </c>
    </row>
    <row r="59" spans="1:4">
      <c r="A59" s="67">
        <v>45383</v>
      </c>
      <c r="B59" s="50">
        <v>45383</v>
      </c>
      <c r="C59" s="50">
        <v>45383</v>
      </c>
      <c r="D59" s="112" t="s">
        <v>173</v>
      </c>
    </row>
    <row r="60" spans="1:4">
      <c r="A60" s="67">
        <v>45413</v>
      </c>
      <c r="B60" s="50">
        <v>45413</v>
      </c>
      <c r="C60" s="50">
        <v>45413</v>
      </c>
      <c r="D60" s="112" t="s">
        <v>174</v>
      </c>
    </row>
    <row r="61" spans="1:4">
      <c r="A61" s="67">
        <v>45444</v>
      </c>
      <c r="B61" s="50">
        <v>45444</v>
      </c>
      <c r="C61" s="50">
        <v>45444</v>
      </c>
      <c r="D61" s="112" t="s">
        <v>175</v>
      </c>
    </row>
    <row r="62" spans="1:4">
      <c r="A62" s="67">
        <v>45474</v>
      </c>
      <c r="B62" s="50">
        <v>45474</v>
      </c>
      <c r="C62" s="50">
        <v>45474</v>
      </c>
      <c r="D62" s="112" t="s">
        <v>176</v>
      </c>
    </row>
    <row r="63" spans="1:4">
      <c r="A63" s="67">
        <v>45505</v>
      </c>
      <c r="B63" s="50">
        <v>45505</v>
      </c>
      <c r="C63" s="50">
        <v>45505</v>
      </c>
      <c r="D63" s="112" t="s">
        <v>177</v>
      </c>
    </row>
    <row r="64" spans="1:4">
      <c r="A64" s="67">
        <v>45536</v>
      </c>
      <c r="B64" s="50">
        <v>45536</v>
      </c>
      <c r="C64" s="50">
        <v>45536</v>
      </c>
      <c r="D64" s="112" t="s">
        <v>178</v>
      </c>
    </row>
    <row r="65" spans="1:4">
      <c r="A65" s="67">
        <v>45566</v>
      </c>
      <c r="B65" s="50">
        <v>45566</v>
      </c>
      <c r="C65" s="50">
        <v>45566</v>
      </c>
      <c r="D65" s="112" t="s">
        <v>179</v>
      </c>
    </row>
    <row r="66" spans="1:4">
      <c r="A66" s="67">
        <v>45597</v>
      </c>
      <c r="B66" s="50">
        <v>45597</v>
      </c>
      <c r="C66" s="50">
        <v>45597</v>
      </c>
      <c r="D66" s="112" t="s">
        <v>180</v>
      </c>
    </row>
    <row r="67" spans="1:4">
      <c r="A67" s="67">
        <v>45627</v>
      </c>
      <c r="B67" s="50">
        <v>45627</v>
      </c>
      <c r="C67" s="50">
        <v>45627</v>
      </c>
      <c r="D67" s="112" t="s">
        <v>181</v>
      </c>
    </row>
    <row r="68" spans="1:4">
      <c r="A68" s="67">
        <v>45658</v>
      </c>
      <c r="B68" s="50">
        <v>45658</v>
      </c>
      <c r="C68" s="50">
        <v>45658</v>
      </c>
      <c r="D68" s="112" t="s">
        <v>182</v>
      </c>
    </row>
    <row r="69" spans="1:4">
      <c r="A69" s="67">
        <v>45689</v>
      </c>
      <c r="B69" s="50">
        <v>45689</v>
      </c>
      <c r="C69" s="50">
        <v>45689</v>
      </c>
      <c r="D69" s="112" t="s">
        <v>183</v>
      </c>
    </row>
    <row r="70" spans="1:4">
      <c r="A70" s="67">
        <v>45717</v>
      </c>
      <c r="B70" s="50">
        <v>45717</v>
      </c>
      <c r="C70" s="50">
        <v>45717</v>
      </c>
      <c r="D70" s="112" t="s">
        <v>184</v>
      </c>
    </row>
    <row r="71" spans="1:4">
      <c r="A71" s="67">
        <v>45748</v>
      </c>
      <c r="B71" s="50">
        <v>45748</v>
      </c>
      <c r="C71" s="50">
        <v>45748</v>
      </c>
      <c r="D71" s="112" t="s">
        <v>185</v>
      </c>
    </row>
    <row r="72" spans="1:4">
      <c r="A72" s="67">
        <v>45778</v>
      </c>
      <c r="B72" s="50">
        <v>45778</v>
      </c>
      <c r="C72" s="50">
        <v>45778</v>
      </c>
      <c r="D72" s="112" t="s">
        <v>186</v>
      </c>
    </row>
    <row r="73" spans="1:4">
      <c r="A73" s="67">
        <v>45809</v>
      </c>
      <c r="B73" s="50">
        <v>45809</v>
      </c>
      <c r="C73" s="50">
        <v>45809</v>
      </c>
      <c r="D73" s="112" t="s">
        <v>187</v>
      </c>
    </row>
    <row r="74" spans="1:4">
      <c r="A74" s="67">
        <v>45839</v>
      </c>
      <c r="B74" s="50">
        <v>45839</v>
      </c>
      <c r="C74" s="50">
        <v>45839</v>
      </c>
      <c r="D74" s="112" t="s">
        <v>188</v>
      </c>
    </row>
    <row r="75" spans="1:4">
      <c r="A75" s="67">
        <v>45870</v>
      </c>
      <c r="B75" s="50">
        <v>45870</v>
      </c>
      <c r="C75" s="50">
        <v>45870</v>
      </c>
      <c r="D75" s="112" t="s">
        <v>189</v>
      </c>
    </row>
    <row r="76" spans="1:4">
      <c r="A76" s="67">
        <v>45901</v>
      </c>
      <c r="B76" s="50">
        <v>45901</v>
      </c>
      <c r="C76" s="50">
        <v>45901</v>
      </c>
      <c r="D76" s="112" t="s">
        <v>190</v>
      </c>
    </row>
    <row r="77" spans="1:4">
      <c r="A77" s="67">
        <v>45931</v>
      </c>
      <c r="B77" s="50">
        <v>45931</v>
      </c>
      <c r="C77" s="50">
        <v>45931</v>
      </c>
      <c r="D77" s="112" t="s">
        <v>191</v>
      </c>
    </row>
    <row r="78" spans="1:4">
      <c r="A78" s="67">
        <v>45962</v>
      </c>
      <c r="B78" s="50">
        <v>45962</v>
      </c>
      <c r="C78" s="50">
        <v>45962</v>
      </c>
      <c r="D78" s="112" t="s">
        <v>192</v>
      </c>
    </row>
    <row r="79" spans="1:4">
      <c r="A79" s="67">
        <v>45992</v>
      </c>
      <c r="B79" s="50">
        <v>45992</v>
      </c>
      <c r="C79" s="50">
        <v>45992</v>
      </c>
      <c r="D79" s="112" t="s">
        <v>193</v>
      </c>
    </row>
    <row r="80" spans="1:4">
      <c r="A80" s="67">
        <v>46023</v>
      </c>
      <c r="B80" s="50">
        <v>46023</v>
      </c>
      <c r="C80" s="50">
        <v>46023</v>
      </c>
      <c r="D80" s="112" t="s">
        <v>194</v>
      </c>
    </row>
    <row r="81" spans="1:4">
      <c r="A81" s="67">
        <v>46054</v>
      </c>
      <c r="B81" s="50">
        <v>46054</v>
      </c>
      <c r="C81" s="50">
        <v>46054</v>
      </c>
      <c r="D81" s="112" t="s">
        <v>195</v>
      </c>
    </row>
    <row r="82" spans="1:4">
      <c r="A82" s="67">
        <v>46082</v>
      </c>
      <c r="B82" s="50">
        <v>46082</v>
      </c>
      <c r="C82" s="50">
        <v>46082</v>
      </c>
      <c r="D82" s="112" t="s">
        <v>196</v>
      </c>
    </row>
    <row r="83" spans="1:4">
      <c r="A83" s="67">
        <v>46113</v>
      </c>
      <c r="B83" s="50">
        <v>46113</v>
      </c>
      <c r="C83" s="50">
        <v>46113</v>
      </c>
      <c r="D83" s="112" t="s">
        <v>197</v>
      </c>
    </row>
    <row r="84" spans="1:4">
      <c r="A84" s="67">
        <v>46143</v>
      </c>
      <c r="B84" s="50">
        <v>46143</v>
      </c>
      <c r="C84" s="50">
        <v>46143</v>
      </c>
      <c r="D84" s="112" t="s">
        <v>198</v>
      </c>
    </row>
    <row r="85" spans="1:4">
      <c r="A85" s="67">
        <v>46174</v>
      </c>
      <c r="B85" s="50">
        <v>46174</v>
      </c>
      <c r="C85" s="50">
        <v>46174</v>
      </c>
      <c r="D85" s="112" t="s">
        <v>199</v>
      </c>
    </row>
    <row r="86" spans="1:4">
      <c r="A86" s="67">
        <v>46204</v>
      </c>
      <c r="B86" s="50">
        <v>46204</v>
      </c>
      <c r="C86" s="50">
        <v>46204</v>
      </c>
      <c r="D86" s="112" t="s">
        <v>200</v>
      </c>
    </row>
    <row r="87" spans="1:4">
      <c r="A87" s="67">
        <v>46235</v>
      </c>
      <c r="B87" s="50">
        <v>46235</v>
      </c>
      <c r="C87" s="50">
        <v>46235</v>
      </c>
      <c r="D87" s="112" t="s">
        <v>201</v>
      </c>
    </row>
    <row r="88" spans="1:4">
      <c r="A88" s="67">
        <v>46266</v>
      </c>
      <c r="B88" s="50">
        <v>46266</v>
      </c>
      <c r="C88" s="50">
        <v>46266</v>
      </c>
      <c r="D88" s="112" t="s">
        <v>202</v>
      </c>
    </row>
    <row r="89" spans="1:4">
      <c r="A89" s="67">
        <v>46296</v>
      </c>
      <c r="B89" s="50">
        <v>46296</v>
      </c>
      <c r="C89" s="50">
        <v>46296</v>
      </c>
      <c r="D89" s="112" t="s">
        <v>203</v>
      </c>
    </row>
    <row r="90" spans="1:4">
      <c r="A90" s="67">
        <v>46327</v>
      </c>
      <c r="B90" s="50">
        <v>46327</v>
      </c>
      <c r="C90" s="50">
        <v>46327</v>
      </c>
      <c r="D90" s="112" t="s">
        <v>204</v>
      </c>
    </row>
    <row r="91" spans="1:4">
      <c r="A91" s="67">
        <v>46357</v>
      </c>
      <c r="B91" s="50">
        <v>46357</v>
      </c>
      <c r="C91" s="50">
        <v>46357</v>
      </c>
      <c r="D91" s="1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(A) FTC Recovery Schedule</vt:lpstr>
      <vt:lpstr>(B) FTC Sch_working</vt:lpstr>
      <vt:lpstr>(C) Detail Calculation</vt:lpstr>
      <vt:lpstr>Rates</vt:lpstr>
      <vt:lpstr>Dates</vt:lpstr>
      <vt:lpstr>'(A) FTC Recovery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Shavina Arora</dc:creator>
  <cp:lastModifiedBy>Mark Torres</cp:lastModifiedBy>
  <dcterms:created xsi:type="dcterms:W3CDTF">2022-07-13T00:46:39Z</dcterms:created>
  <dcterms:modified xsi:type="dcterms:W3CDTF">2024-02-23T01:13:16Z</dcterms:modified>
</cp:coreProperties>
</file>