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27930\Desktop\wj\"/>
    </mc:Choice>
  </mc:AlternateContent>
  <xr:revisionPtr revIDLastSave="0" documentId="13_ncr:1_{5F9D3862-CB41-4255-8D76-507493172248}" xr6:coauthVersionLast="47" xr6:coauthVersionMax="47" xr10:uidLastSave="{00000000-0000-0000-0000-000000000000}"/>
  <bookViews>
    <workbookView xWindow="-110" yWindow="-110" windowWidth="19420" windowHeight="10560" tabRatio="545" activeTab="4" xr2:uid="{00000000-000D-0000-FFFF-FFFF00000000}"/>
  </bookViews>
  <sheets>
    <sheet name="2022支出表单" sheetId="6" r:id="rId1"/>
    <sheet name="标准表" sheetId="1" r:id="rId2"/>
    <sheet name="药品表" sheetId="2" r:id="rId3"/>
    <sheet name="2023支出表" sheetId="3" r:id="rId4"/>
    <sheet name="2023详细表" sheetId="9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2" i="3" l="1"/>
  <c r="F133" i="3"/>
  <c r="L138" i="9" s="1"/>
  <c r="F131" i="3"/>
  <c r="F130" i="3"/>
  <c r="F129" i="3"/>
  <c r="F126" i="3"/>
  <c r="AG380" i="9"/>
  <c r="AG381" i="9"/>
  <c r="AG382" i="9"/>
  <c r="AG383" i="9"/>
  <c r="AG384" i="9"/>
  <c r="AG385" i="9"/>
  <c r="AG386" i="9"/>
  <c r="AG387" i="9"/>
  <c r="AG388" i="9"/>
  <c r="AG389" i="9"/>
  <c r="AG4" i="9"/>
  <c r="AG5" i="9"/>
  <c r="AG6" i="9"/>
  <c r="AG7" i="9"/>
  <c r="AG8" i="9"/>
  <c r="AG9" i="9"/>
  <c r="AG10" i="9"/>
  <c r="AG11" i="9"/>
  <c r="AG12" i="9"/>
  <c r="AG13" i="9"/>
  <c r="AG14" i="9"/>
  <c r="AG15" i="9"/>
  <c r="AG16" i="9"/>
  <c r="AG17" i="9"/>
  <c r="AG18" i="9"/>
  <c r="AG19" i="9"/>
  <c r="AG20" i="9"/>
  <c r="AG21" i="9"/>
  <c r="AG22" i="9"/>
  <c r="AG23" i="9"/>
  <c r="AG24" i="9"/>
  <c r="AG25" i="9"/>
  <c r="AG26" i="9"/>
  <c r="AG27" i="9"/>
  <c r="AG28" i="9"/>
  <c r="AG29" i="9"/>
  <c r="AG30" i="9"/>
  <c r="AG31" i="9"/>
  <c r="AG32" i="9"/>
  <c r="AG33" i="9"/>
  <c r="AG36" i="9"/>
  <c r="AG37" i="9"/>
  <c r="AG38" i="9"/>
  <c r="AG39" i="9"/>
  <c r="AG40" i="9"/>
  <c r="AG41" i="9"/>
  <c r="AG42" i="9"/>
  <c r="AG43" i="9"/>
  <c r="AG44" i="9"/>
  <c r="AG45" i="9"/>
  <c r="AG46" i="9"/>
  <c r="AG47" i="9"/>
  <c r="AG48" i="9"/>
  <c r="AG49" i="9"/>
  <c r="AG50" i="9"/>
  <c r="AG51" i="9"/>
  <c r="AG52" i="9"/>
  <c r="AG53" i="9"/>
  <c r="AG54" i="9"/>
  <c r="AG55" i="9"/>
  <c r="AG56" i="9"/>
  <c r="AG57" i="9"/>
  <c r="AG58" i="9"/>
  <c r="AG59" i="9"/>
  <c r="AG60" i="9"/>
  <c r="AG61" i="9"/>
  <c r="AG62" i="9"/>
  <c r="AG63" i="9"/>
  <c r="AG66" i="9"/>
  <c r="AG67" i="9"/>
  <c r="AG68" i="9"/>
  <c r="AG69" i="9"/>
  <c r="AG70" i="9"/>
  <c r="AG71" i="9"/>
  <c r="AG72" i="9"/>
  <c r="AG73" i="9"/>
  <c r="AG74" i="9"/>
  <c r="AG75" i="9"/>
  <c r="AG76" i="9"/>
  <c r="AG77" i="9"/>
  <c r="AG78" i="9"/>
  <c r="AG79" i="9"/>
  <c r="AG80" i="9"/>
  <c r="AG81" i="9"/>
  <c r="AG82" i="9"/>
  <c r="AG83" i="9"/>
  <c r="AG84" i="9"/>
  <c r="AG85" i="9"/>
  <c r="AG86" i="9"/>
  <c r="AG87" i="9"/>
  <c r="AG88" i="9"/>
  <c r="AG89" i="9"/>
  <c r="AG90" i="9"/>
  <c r="AG91" i="9"/>
  <c r="AG92" i="9"/>
  <c r="AG93" i="9"/>
  <c r="AG94" i="9"/>
  <c r="AG95" i="9"/>
  <c r="AG96" i="9"/>
  <c r="AG99" i="9"/>
  <c r="AG100" i="9"/>
  <c r="AG101" i="9"/>
  <c r="AG102" i="9"/>
  <c r="AG103" i="9"/>
  <c r="AG104" i="9"/>
  <c r="AG105" i="9"/>
  <c r="AG106" i="9"/>
  <c r="AG107" i="9"/>
  <c r="AG108" i="9"/>
  <c r="AG109" i="9"/>
  <c r="AG110" i="9"/>
  <c r="AG111" i="9"/>
  <c r="AG112" i="9"/>
  <c r="AG113" i="9"/>
  <c r="AG114" i="9"/>
  <c r="AG115" i="9"/>
  <c r="AG116" i="9"/>
  <c r="AG117" i="9"/>
  <c r="AG118" i="9"/>
  <c r="AG119" i="9"/>
  <c r="AG120" i="9"/>
  <c r="AG121" i="9"/>
  <c r="AG122" i="9"/>
  <c r="AG123" i="9"/>
  <c r="AG124" i="9"/>
  <c r="AG125" i="9"/>
  <c r="AG126" i="9"/>
  <c r="AG127" i="9"/>
  <c r="AG128" i="9"/>
  <c r="AG164" i="9"/>
  <c r="AG165" i="9"/>
  <c r="AG166" i="9"/>
  <c r="AG167" i="9"/>
  <c r="AG168" i="9"/>
  <c r="AG169" i="9"/>
  <c r="AG170" i="9"/>
  <c r="AG171" i="9"/>
  <c r="AG172" i="9"/>
  <c r="AG173" i="9"/>
  <c r="AG174" i="9"/>
  <c r="AG175" i="9"/>
  <c r="AG176" i="9"/>
  <c r="AG177" i="9"/>
  <c r="AG178" i="9"/>
  <c r="AG179" i="9"/>
  <c r="AG180" i="9"/>
  <c r="AG181" i="9"/>
  <c r="AG182" i="9"/>
  <c r="AG183" i="9"/>
  <c r="AG184" i="9"/>
  <c r="AG185" i="9"/>
  <c r="AG186" i="9"/>
  <c r="AG187" i="9"/>
  <c r="AG188" i="9"/>
  <c r="AG189" i="9"/>
  <c r="AG190" i="9"/>
  <c r="AG191" i="9"/>
  <c r="AG192" i="9"/>
  <c r="AG193" i="9"/>
  <c r="AG196" i="9"/>
  <c r="AG197" i="9"/>
  <c r="AG198" i="9"/>
  <c r="AG199" i="9"/>
  <c r="AG200" i="9"/>
  <c r="AG201" i="9"/>
  <c r="AG202" i="9"/>
  <c r="AG203" i="9"/>
  <c r="AG204" i="9"/>
  <c r="AG205" i="9"/>
  <c r="AG206" i="9"/>
  <c r="AG207" i="9"/>
  <c r="AG208" i="9"/>
  <c r="AG209" i="9"/>
  <c r="AG210" i="9"/>
  <c r="AG211" i="9"/>
  <c r="AG212" i="9"/>
  <c r="AG213" i="9"/>
  <c r="AG214" i="9"/>
  <c r="AG215" i="9"/>
  <c r="AG216" i="9"/>
  <c r="AG217" i="9"/>
  <c r="AG218" i="9"/>
  <c r="AG219" i="9"/>
  <c r="AG220" i="9"/>
  <c r="AG221" i="9"/>
  <c r="AG222" i="9"/>
  <c r="AG223" i="9"/>
  <c r="AG224" i="9"/>
  <c r="AG225" i="9"/>
  <c r="AG226" i="9"/>
  <c r="AG229" i="9"/>
  <c r="AG230" i="9"/>
  <c r="AG231" i="9"/>
  <c r="AG232" i="9"/>
  <c r="AG233" i="9"/>
  <c r="AG234" i="9"/>
  <c r="AG235" i="9"/>
  <c r="AG236" i="9"/>
  <c r="AG237" i="9"/>
  <c r="AG238" i="9"/>
  <c r="AG239" i="9"/>
  <c r="AG240" i="9"/>
  <c r="AG241" i="9"/>
  <c r="AG242" i="9"/>
  <c r="AG243" i="9"/>
  <c r="AG244" i="9"/>
  <c r="AG245" i="9"/>
  <c r="AG246" i="9"/>
  <c r="AG247" i="9"/>
  <c r="AG248" i="9"/>
  <c r="AG249" i="9"/>
  <c r="AG250" i="9"/>
  <c r="AG251" i="9"/>
  <c r="AG252" i="9"/>
  <c r="AG253" i="9"/>
  <c r="AG254" i="9"/>
  <c r="AG255" i="9"/>
  <c r="AG256" i="9"/>
  <c r="AG257" i="9"/>
  <c r="AG258" i="9"/>
  <c r="AG259" i="9"/>
  <c r="AG262" i="9"/>
  <c r="AG263" i="9"/>
  <c r="AG264" i="9"/>
  <c r="AG265" i="9"/>
  <c r="AG266" i="9"/>
  <c r="AG267" i="9"/>
  <c r="AG268" i="9"/>
  <c r="AG269" i="9"/>
  <c r="AG270" i="9"/>
  <c r="AG271" i="9"/>
  <c r="AG272" i="9"/>
  <c r="AG273" i="9"/>
  <c r="AG274" i="9"/>
  <c r="AG275" i="9"/>
  <c r="AG276" i="9"/>
  <c r="AG277" i="9"/>
  <c r="AG278" i="9"/>
  <c r="AG279" i="9"/>
  <c r="AG280" i="9"/>
  <c r="AG281" i="9"/>
  <c r="AG282" i="9"/>
  <c r="AG283" i="9"/>
  <c r="AG284" i="9"/>
  <c r="AG285" i="9"/>
  <c r="AG286" i="9"/>
  <c r="AG287" i="9"/>
  <c r="AG288" i="9"/>
  <c r="AG289" i="9"/>
  <c r="AG290" i="9"/>
  <c r="AG291" i="9"/>
  <c r="AG294" i="9"/>
  <c r="AG295" i="9"/>
  <c r="AG296" i="9"/>
  <c r="AG297" i="9"/>
  <c r="AG298" i="9"/>
  <c r="AG299" i="9"/>
  <c r="AG300" i="9"/>
  <c r="AG301" i="9"/>
  <c r="AG302" i="9"/>
  <c r="AG303" i="9"/>
  <c r="AG304" i="9"/>
  <c r="AG305" i="9"/>
  <c r="AG306" i="9"/>
  <c r="AG307" i="9"/>
  <c r="AG308" i="9"/>
  <c r="AG309" i="9"/>
  <c r="AG310" i="9"/>
  <c r="AG311" i="9"/>
  <c r="AG312" i="9"/>
  <c r="AG313" i="9"/>
  <c r="AG314" i="9"/>
  <c r="AG315" i="9"/>
  <c r="AG316" i="9"/>
  <c r="AG317" i="9"/>
  <c r="AG318" i="9"/>
  <c r="AG319" i="9"/>
  <c r="AG320" i="9"/>
  <c r="AG321" i="9"/>
  <c r="AG322" i="9"/>
  <c r="AG323" i="9"/>
  <c r="AG324" i="9"/>
  <c r="AG327" i="9"/>
  <c r="AG328" i="9"/>
  <c r="AG329" i="9"/>
  <c r="AG330" i="9"/>
  <c r="AG331" i="9"/>
  <c r="AG332" i="9"/>
  <c r="AG333" i="9"/>
  <c r="AG334" i="9"/>
  <c r="AG335" i="9"/>
  <c r="AG336" i="9"/>
  <c r="AG337" i="9"/>
  <c r="AG338" i="9"/>
  <c r="AG339" i="9"/>
  <c r="AG340" i="9"/>
  <c r="AG341" i="9"/>
  <c r="AG342" i="9"/>
  <c r="AG343" i="9"/>
  <c r="AG344" i="9"/>
  <c r="AG345" i="9"/>
  <c r="AG346" i="9"/>
  <c r="AG347" i="9"/>
  <c r="AG348" i="9"/>
  <c r="AG349" i="9"/>
  <c r="AG350" i="9"/>
  <c r="AG351" i="9"/>
  <c r="AG352" i="9"/>
  <c r="AG353" i="9"/>
  <c r="AG354" i="9"/>
  <c r="AG355" i="9"/>
  <c r="AG356" i="9"/>
  <c r="AG359" i="9"/>
  <c r="AG360" i="9"/>
  <c r="AG361" i="9"/>
  <c r="AG362" i="9"/>
  <c r="AG363" i="9"/>
  <c r="AG364" i="9"/>
  <c r="AG365" i="9"/>
  <c r="AG366" i="9"/>
  <c r="AG367" i="9"/>
  <c r="AG368" i="9"/>
  <c r="AG369" i="9"/>
  <c r="AG370" i="9"/>
  <c r="AG371" i="9"/>
  <c r="AG372" i="9"/>
  <c r="AG373" i="9"/>
  <c r="AG374" i="9"/>
  <c r="AG375" i="9"/>
  <c r="AG376" i="9"/>
  <c r="AG377" i="9"/>
  <c r="AG378" i="9"/>
  <c r="AG379" i="9"/>
  <c r="AG3" i="9"/>
  <c r="Y132" i="9"/>
  <c r="Y133" i="9"/>
  <c r="Y134" i="9"/>
  <c r="Y135" i="9"/>
  <c r="Y136" i="9"/>
  <c r="Y137" i="9"/>
  <c r="Y138" i="9"/>
  <c r="Y139" i="9"/>
  <c r="Y140" i="9"/>
  <c r="Y141" i="9"/>
  <c r="Y142" i="9"/>
  <c r="Y143" i="9"/>
  <c r="Y144" i="9"/>
  <c r="Y145" i="9"/>
  <c r="Y146" i="9"/>
  <c r="Y147" i="9"/>
  <c r="Y148" i="9"/>
  <c r="Y149" i="9"/>
  <c r="Y150" i="9"/>
  <c r="Y151" i="9"/>
  <c r="Y152" i="9"/>
  <c r="Y153" i="9"/>
  <c r="Y154" i="9"/>
  <c r="Y155" i="9"/>
  <c r="Y156" i="9"/>
  <c r="Y157" i="9"/>
  <c r="Y158" i="9"/>
  <c r="Y159" i="9"/>
  <c r="Y160" i="9"/>
  <c r="Y161" i="9"/>
  <c r="Y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AG153" i="9" s="1"/>
  <c r="F154" i="9"/>
  <c r="F155" i="9"/>
  <c r="F156" i="9"/>
  <c r="F157" i="9"/>
  <c r="F158" i="9"/>
  <c r="F159" i="9"/>
  <c r="F160" i="9"/>
  <c r="F161" i="9"/>
  <c r="AG161" i="9" s="1"/>
  <c r="F131" i="9"/>
  <c r="R132" i="9"/>
  <c r="R133" i="9"/>
  <c r="R134" i="9"/>
  <c r="R135" i="9"/>
  <c r="R136" i="9"/>
  <c r="R137" i="9"/>
  <c r="R138" i="9"/>
  <c r="R139" i="9"/>
  <c r="R140" i="9"/>
  <c r="R141" i="9"/>
  <c r="R142" i="9"/>
  <c r="R143" i="9"/>
  <c r="R144" i="9"/>
  <c r="R145" i="9"/>
  <c r="R146" i="9"/>
  <c r="R147" i="9"/>
  <c r="R148" i="9"/>
  <c r="R149" i="9"/>
  <c r="R150" i="9"/>
  <c r="R151" i="9"/>
  <c r="R152" i="9"/>
  <c r="R153" i="9"/>
  <c r="R154" i="9"/>
  <c r="R155" i="9"/>
  <c r="R156" i="9"/>
  <c r="R157" i="9"/>
  <c r="R158" i="9"/>
  <c r="R159" i="9"/>
  <c r="R160" i="9"/>
  <c r="R161" i="9"/>
  <c r="R131" i="9"/>
  <c r="S132" i="9"/>
  <c r="T132" i="9"/>
  <c r="S133" i="9"/>
  <c r="T133" i="9"/>
  <c r="S134" i="9"/>
  <c r="S135" i="9"/>
  <c r="T135" i="9"/>
  <c r="S136" i="9"/>
  <c r="T136" i="9"/>
  <c r="S137" i="9"/>
  <c r="T137" i="9"/>
  <c r="S138" i="9"/>
  <c r="T138" i="9"/>
  <c r="S139" i="9"/>
  <c r="T139" i="9"/>
  <c r="S140" i="9"/>
  <c r="T140" i="9"/>
  <c r="S141" i="9"/>
  <c r="T141" i="9"/>
  <c r="S142" i="9"/>
  <c r="T142" i="9"/>
  <c r="S143" i="9"/>
  <c r="T143" i="9"/>
  <c r="S144" i="9"/>
  <c r="T144" i="9"/>
  <c r="S145" i="9"/>
  <c r="T145" i="9"/>
  <c r="S146" i="9"/>
  <c r="T146" i="9"/>
  <c r="S147" i="9"/>
  <c r="T147" i="9"/>
  <c r="S148" i="9"/>
  <c r="T148" i="9"/>
  <c r="S149" i="9"/>
  <c r="T149" i="9"/>
  <c r="S150" i="9"/>
  <c r="T150" i="9"/>
  <c r="S151" i="9"/>
  <c r="T151" i="9"/>
  <c r="S152" i="9"/>
  <c r="T152" i="9"/>
  <c r="AG152" i="9" s="1"/>
  <c r="S153" i="9"/>
  <c r="T153" i="9"/>
  <c r="S154" i="9"/>
  <c r="T154" i="9"/>
  <c r="S155" i="9"/>
  <c r="T155" i="9"/>
  <c r="S156" i="9"/>
  <c r="T156" i="9"/>
  <c r="AG156" i="9" s="1"/>
  <c r="S157" i="9"/>
  <c r="T157" i="9"/>
  <c r="S158" i="9"/>
  <c r="T158" i="9"/>
  <c r="S159" i="9"/>
  <c r="T159" i="9"/>
  <c r="S160" i="9"/>
  <c r="T160" i="9"/>
  <c r="AG160" i="9" s="1"/>
  <c r="S161" i="9"/>
  <c r="T161" i="9"/>
  <c r="P132" i="9"/>
  <c r="P133" i="9"/>
  <c r="P134" i="9"/>
  <c r="P135" i="9"/>
  <c r="P136" i="9"/>
  <c r="P137" i="9"/>
  <c r="P138" i="9"/>
  <c r="P139" i="9"/>
  <c r="P140" i="9"/>
  <c r="P141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L132" i="9"/>
  <c r="L133" i="9"/>
  <c r="L134" i="9"/>
  <c r="L135" i="9"/>
  <c r="L136" i="9"/>
  <c r="L137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1" i="9"/>
  <c r="J152" i="9"/>
  <c r="J153" i="9"/>
  <c r="J154" i="9"/>
  <c r="J155" i="9"/>
  <c r="J156" i="9"/>
  <c r="J157" i="9"/>
  <c r="J158" i="9"/>
  <c r="J159" i="9"/>
  <c r="J160" i="9"/>
  <c r="J16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T131" i="9"/>
  <c r="S131" i="9"/>
  <c r="P131" i="9"/>
  <c r="L131" i="9"/>
  <c r="AG131" i="9" s="1"/>
  <c r="J131" i="9"/>
  <c r="H131" i="9"/>
  <c r="AZ10" i="9"/>
  <c r="AS26" i="9"/>
  <c r="AZ80" i="9"/>
  <c r="AR80" i="9"/>
  <c r="AY80" i="9"/>
  <c r="AX80" i="9"/>
  <c r="AW80" i="9"/>
  <c r="AV80" i="9"/>
  <c r="AU80" i="9"/>
  <c r="AT80" i="9"/>
  <c r="AS80" i="9"/>
  <c r="AQ80" i="9"/>
  <c r="AP80" i="9"/>
  <c r="AO80" i="9"/>
  <c r="AN80" i="9"/>
  <c r="AM80" i="9"/>
  <c r="AL80" i="9"/>
  <c r="AK80" i="9"/>
  <c r="AZ74" i="9"/>
  <c r="AR74" i="9"/>
  <c r="AY74" i="9"/>
  <c r="AX74" i="9"/>
  <c r="AW74" i="9"/>
  <c r="AV74" i="9"/>
  <c r="AU74" i="9"/>
  <c r="AT74" i="9"/>
  <c r="AS74" i="9"/>
  <c r="AQ74" i="9"/>
  <c r="AP74" i="9"/>
  <c r="AO74" i="9"/>
  <c r="AN74" i="9"/>
  <c r="AM74" i="9"/>
  <c r="AL74" i="9"/>
  <c r="AK74" i="9"/>
  <c r="AZ68" i="9"/>
  <c r="AR68" i="9"/>
  <c r="AY68" i="9"/>
  <c r="AX68" i="9"/>
  <c r="AW68" i="9"/>
  <c r="AV68" i="9"/>
  <c r="AU68" i="9"/>
  <c r="AT68" i="9"/>
  <c r="AS68" i="9"/>
  <c r="AQ68" i="9"/>
  <c r="AP68" i="9"/>
  <c r="AO68" i="9"/>
  <c r="AN68" i="9"/>
  <c r="AM68" i="9"/>
  <c r="AL68" i="9"/>
  <c r="AK68" i="9"/>
  <c r="AZ62" i="9"/>
  <c r="AR62" i="9"/>
  <c r="AY62" i="9"/>
  <c r="AX62" i="9"/>
  <c r="AW62" i="9"/>
  <c r="AV62" i="9"/>
  <c r="AU62" i="9"/>
  <c r="AT62" i="9"/>
  <c r="AS62" i="9"/>
  <c r="AQ62" i="9"/>
  <c r="AP62" i="9"/>
  <c r="AO62" i="9"/>
  <c r="AN62" i="9"/>
  <c r="AM62" i="9"/>
  <c r="AL62" i="9"/>
  <c r="AK62" i="9"/>
  <c r="AZ56" i="9"/>
  <c r="AR56" i="9"/>
  <c r="AY56" i="9"/>
  <c r="AX56" i="9"/>
  <c r="AW56" i="9"/>
  <c r="AV56" i="9"/>
  <c r="AU56" i="9"/>
  <c r="AT56" i="9"/>
  <c r="AS56" i="9"/>
  <c r="AQ56" i="9"/>
  <c r="AP56" i="9"/>
  <c r="AO56" i="9"/>
  <c r="AN56" i="9"/>
  <c r="AM56" i="9"/>
  <c r="AL56" i="9"/>
  <c r="AK56" i="9"/>
  <c r="AZ50" i="9"/>
  <c r="AR50" i="9"/>
  <c r="AY50" i="9"/>
  <c r="AX50" i="9"/>
  <c r="AW50" i="9"/>
  <c r="AV50" i="9"/>
  <c r="AU50" i="9"/>
  <c r="AT50" i="9"/>
  <c r="AS50" i="9"/>
  <c r="AQ50" i="9"/>
  <c r="AP50" i="9"/>
  <c r="AO50" i="9"/>
  <c r="AN50" i="9"/>
  <c r="AM50" i="9"/>
  <c r="AL50" i="9"/>
  <c r="AK50" i="9"/>
  <c r="AZ44" i="9"/>
  <c r="AR44" i="9"/>
  <c r="AY32" i="9"/>
  <c r="AX32" i="9"/>
  <c r="AW32" i="9"/>
  <c r="AV32" i="9"/>
  <c r="AU32" i="9"/>
  <c r="AT32" i="9"/>
  <c r="AS32" i="9"/>
  <c r="AQ32" i="9"/>
  <c r="AP32" i="9"/>
  <c r="AO32" i="9"/>
  <c r="AN32" i="9"/>
  <c r="AM32" i="9"/>
  <c r="AL32" i="9"/>
  <c r="AK32" i="9"/>
  <c r="AY44" i="9"/>
  <c r="AX44" i="9"/>
  <c r="AW44" i="9"/>
  <c r="AV44" i="9"/>
  <c r="AU44" i="9"/>
  <c r="AT44" i="9"/>
  <c r="AS44" i="9"/>
  <c r="AQ44" i="9"/>
  <c r="AP44" i="9"/>
  <c r="AO44" i="9"/>
  <c r="AN44" i="9"/>
  <c r="AM44" i="9"/>
  <c r="AL44" i="9"/>
  <c r="AK44" i="9"/>
  <c r="AY38" i="9"/>
  <c r="AW38" i="9"/>
  <c r="AV38" i="9"/>
  <c r="AU38" i="9"/>
  <c r="AT38" i="9"/>
  <c r="AO38" i="9"/>
  <c r="AY26" i="9"/>
  <c r="AX26" i="9"/>
  <c r="AW26" i="9"/>
  <c r="AV26" i="9"/>
  <c r="AU26" i="9"/>
  <c r="AT26" i="9"/>
  <c r="AQ26" i="9"/>
  <c r="AP26" i="9"/>
  <c r="AO26" i="9"/>
  <c r="AN26" i="9"/>
  <c r="AM26" i="9"/>
  <c r="AL26" i="9"/>
  <c r="AK26" i="9"/>
  <c r="AY20" i="9"/>
  <c r="AX20" i="9"/>
  <c r="AW20" i="9"/>
  <c r="AV20" i="9"/>
  <c r="AU20" i="9"/>
  <c r="AT20" i="9"/>
  <c r="AS20" i="9"/>
  <c r="AQ20" i="9"/>
  <c r="AP20" i="9"/>
  <c r="AO20" i="9"/>
  <c r="AN20" i="9"/>
  <c r="AM20" i="9"/>
  <c r="AL20" i="9"/>
  <c r="AK20" i="9"/>
  <c r="AY13" i="9"/>
  <c r="AX13" i="9"/>
  <c r="AW13" i="9"/>
  <c r="AV13" i="9"/>
  <c r="AU13" i="9"/>
  <c r="AT13" i="9"/>
  <c r="AS13" i="9"/>
  <c r="AQ13" i="9"/>
  <c r="AP13" i="9"/>
  <c r="AO13" i="9"/>
  <c r="AN13" i="9"/>
  <c r="AM13" i="9"/>
  <c r="AK13" i="9"/>
  <c r="AL13" i="9"/>
  <c r="AP5" i="9"/>
  <c r="T10" i="3"/>
  <c r="W21" i="3"/>
  <c r="W20" i="3"/>
  <c r="W19" i="3"/>
  <c r="W18" i="3"/>
  <c r="W17" i="3"/>
  <c r="W16" i="3"/>
  <c r="W15" i="3"/>
  <c r="O10" i="3"/>
  <c r="Z21" i="3"/>
  <c r="Z20" i="3"/>
  <c r="Z19" i="3"/>
  <c r="Z18" i="3"/>
  <c r="Z17" i="3"/>
  <c r="Z16" i="3"/>
  <c r="Z15" i="3"/>
  <c r="Z14" i="3"/>
  <c r="Z13" i="3"/>
  <c r="Z12" i="3"/>
  <c r="Z11" i="3"/>
  <c r="T11" i="3"/>
  <c r="Z10" i="3"/>
  <c r="O21" i="3"/>
  <c r="O20" i="3"/>
  <c r="O19" i="3"/>
  <c r="O18" i="3"/>
  <c r="O17" i="3"/>
  <c r="O16" i="3"/>
  <c r="O15" i="3"/>
  <c r="O14" i="3"/>
  <c r="O13" i="3"/>
  <c r="O12" i="3"/>
  <c r="O11" i="3"/>
  <c r="O23" i="6"/>
  <c r="T21" i="6"/>
  <c r="U21" i="6" s="1"/>
  <c r="Q21" i="6"/>
  <c r="R21" i="6" s="1"/>
  <c r="O21" i="6"/>
  <c r="T20" i="6"/>
  <c r="U20" i="6" s="1"/>
  <c r="Q20" i="6"/>
  <c r="R20" i="6" s="1"/>
  <c r="O20" i="6"/>
  <c r="T19" i="6"/>
  <c r="U19" i="6" s="1"/>
  <c r="Q19" i="6"/>
  <c r="R19" i="6" s="1"/>
  <c r="O19" i="6"/>
  <c r="T18" i="6"/>
  <c r="U18" i="6" s="1"/>
  <c r="Q18" i="6"/>
  <c r="R18" i="6" s="1"/>
  <c r="O18" i="6"/>
  <c r="W18" i="6" s="1"/>
  <c r="X18" i="6" s="1"/>
  <c r="T17" i="6"/>
  <c r="U17" i="6" s="1"/>
  <c r="Q17" i="6"/>
  <c r="R17" i="6" s="1"/>
  <c r="O17" i="6"/>
  <c r="W17" i="6" s="1"/>
  <c r="X17" i="6" s="1"/>
  <c r="T16" i="6"/>
  <c r="U16" i="6" s="1"/>
  <c r="Q16" i="6"/>
  <c r="R16" i="6" s="1"/>
  <c r="O16" i="6"/>
  <c r="T15" i="6"/>
  <c r="U15" i="6" s="1"/>
  <c r="R15" i="6"/>
  <c r="Q15" i="6"/>
  <c r="O15" i="6"/>
  <c r="T14" i="6"/>
  <c r="U14" i="6" s="1"/>
  <c r="Q14" i="6"/>
  <c r="R14" i="6" s="1"/>
  <c r="O14" i="6"/>
  <c r="T13" i="6"/>
  <c r="U13" i="6" s="1"/>
  <c r="Q13" i="6"/>
  <c r="R13" i="6" s="1"/>
  <c r="O13" i="6"/>
  <c r="T12" i="6"/>
  <c r="U12" i="6" s="1"/>
  <c r="Q12" i="6"/>
  <c r="R12" i="6" s="1"/>
  <c r="O12" i="6"/>
  <c r="T11" i="6"/>
  <c r="U11" i="6" s="1"/>
  <c r="Q11" i="6"/>
  <c r="R11" i="6" s="1"/>
  <c r="O11" i="6"/>
  <c r="T10" i="6"/>
  <c r="U10" i="6" s="1"/>
  <c r="Q10" i="6"/>
  <c r="R10" i="6" s="1"/>
  <c r="O10" i="6"/>
  <c r="O8" i="6"/>
  <c r="AG148" i="9" l="1"/>
  <c r="AG145" i="9"/>
  <c r="AG144" i="9"/>
  <c r="AG143" i="9"/>
  <c r="AG140" i="9"/>
  <c r="AG159" i="9"/>
  <c r="AG157" i="9"/>
  <c r="AG149" i="9"/>
  <c r="AG141" i="9"/>
  <c r="AG136" i="9"/>
  <c r="AG151" i="9"/>
  <c r="AG135" i="9"/>
  <c r="AG139" i="9"/>
  <c r="AG158" i="9"/>
  <c r="AG154" i="9"/>
  <c r="AG150" i="9"/>
  <c r="AG146" i="9"/>
  <c r="AG142" i="9"/>
  <c r="AG138" i="9"/>
  <c r="AG134" i="9"/>
  <c r="AG155" i="9"/>
  <c r="AG147" i="9"/>
  <c r="AG137" i="9"/>
  <c r="AS38" i="9"/>
  <c r="AG132" i="9"/>
  <c r="AG133" i="9"/>
  <c r="AX38" i="9"/>
  <c r="AK38" i="9"/>
  <c r="AP38" i="9"/>
  <c r="AQ38" i="9"/>
  <c r="AN38" i="9"/>
  <c r="AM38" i="9"/>
  <c r="AL38" i="9"/>
  <c r="AR32" i="9"/>
  <c r="AZ32" i="9" s="1"/>
  <c r="AR26" i="9"/>
  <c r="AZ26" i="9" s="1"/>
  <c r="AR20" i="9"/>
  <c r="AZ20" i="9" s="1"/>
  <c r="AR13" i="9"/>
  <c r="AZ13" i="9" s="1"/>
  <c r="W19" i="6"/>
  <c r="X19" i="6" s="1"/>
  <c r="W10" i="6"/>
  <c r="X10" i="6" s="1"/>
  <c r="W15" i="6"/>
  <c r="X15" i="6" s="1"/>
  <c r="W14" i="6"/>
  <c r="X14" i="6" s="1"/>
  <c r="W13" i="6"/>
  <c r="X13" i="6" s="1"/>
  <c r="W21" i="6"/>
  <c r="X21" i="6" s="1"/>
  <c r="W16" i="6"/>
  <c r="X16" i="6" s="1"/>
  <c r="W12" i="6"/>
  <c r="X12" i="6" s="1"/>
  <c r="W20" i="6"/>
  <c r="X20" i="6" s="1"/>
  <c r="W11" i="6"/>
  <c r="X11" i="6" s="1"/>
  <c r="O23" i="3"/>
  <c r="U15" i="3"/>
  <c r="U16" i="3"/>
  <c r="U17" i="3"/>
  <c r="U18" i="3"/>
  <c r="U19" i="3"/>
  <c r="U20" i="3"/>
  <c r="U21" i="3"/>
  <c r="R15" i="3"/>
  <c r="R16" i="3"/>
  <c r="R17" i="3"/>
  <c r="R18" i="3"/>
  <c r="R19" i="3"/>
  <c r="R20" i="3"/>
  <c r="R21" i="3"/>
  <c r="X15" i="3"/>
  <c r="X16" i="3"/>
  <c r="X17" i="3"/>
  <c r="X18" i="3"/>
  <c r="X19" i="3"/>
  <c r="X20" i="3"/>
  <c r="X21" i="3"/>
  <c r="T21" i="3"/>
  <c r="T20" i="3"/>
  <c r="T19" i="3"/>
  <c r="T18" i="3"/>
  <c r="T17" i="3"/>
  <c r="T16" i="3"/>
  <c r="T15" i="3"/>
  <c r="T14" i="3"/>
  <c r="U14" i="3" s="1"/>
  <c r="T13" i="3"/>
  <c r="U13" i="3" s="1"/>
  <c r="T12" i="3"/>
  <c r="U12" i="3" s="1"/>
  <c r="Q21" i="3"/>
  <c r="Q20" i="3"/>
  <c r="Q19" i="3"/>
  <c r="Q18" i="3"/>
  <c r="Q17" i="3"/>
  <c r="Q16" i="3"/>
  <c r="Q15" i="3"/>
  <c r="Q14" i="3"/>
  <c r="Q13" i="3"/>
  <c r="Q12" i="3"/>
  <c r="Q11" i="3"/>
  <c r="R11" i="3" s="1"/>
  <c r="U11" i="3"/>
  <c r="Q10" i="3"/>
  <c r="R10" i="3" s="1"/>
  <c r="B3" i="2"/>
  <c r="F18" i="1"/>
  <c r="I11" i="1"/>
  <c r="W14" i="3" l="1"/>
  <c r="X14" i="3" s="1"/>
  <c r="R14" i="3"/>
  <c r="AR38" i="9"/>
  <c r="AZ38" i="9" s="1"/>
  <c r="W13" i="3"/>
  <c r="X13" i="3" s="1"/>
  <c r="R13" i="3"/>
  <c r="W12" i="3"/>
  <c r="X12" i="3" s="1"/>
  <c r="R12" i="3"/>
  <c r="W10" i="3"/>
  <c r="W11" i="3"/>
  <c r="O24" i="6"/>
  <c r="U10" i="3"/>
  <c r="G8" i="1"/>
  <c r="H8" i="1"/>
  <c r="I8" i="1"/>
  <c r="J8" i="1"/>
  <c r="K8" i="1"/>
  <c r="L8" i="1"/>
  <c r="F8" i="1"/>
  <c r="AP6" i="9" l="1"/>
  <c r="AP7" i="9" s="1"/>
  <c r="AZ35" i="9"/>
  <c r="X11" i="3"/>
  <c r="O24" i="3"/>
  <c r="O25" i="3" s="1"/>
  <c r="O25" i="6"/>
  <c r="Q23" i="6"/>
  <c r="X10" i="3"/>
  <c r="F9" i="1"/>
  <c r="I9" i="1" s="1"/>
  <c r="G20" i="1" s="1"/>
</calcChain>
</file>

<file path=xl/sharedStrings.xml><?xml version="1.0" encoding="utf-8"?>
<sst xmlns="http://schemas.openxmlformats.org/spreadsheetml/2006/main" count="4979" uniqueCount="338">
  <si>
    <t>基本生活费</t>
    <phoneticPr fontId="6" type="noConversion"/>
  </si>
  <si>
    <t>收入表</t>
    <phoneticPr fontId="6" type="noConversion"/>
  </si>
  <si>
    <t>其他</t>
    <phoneticPr fontId="6" type="noConversion"/>
  </si>
  <si>
    <t>早餐</t>
    <phoneticPr fontId="6" type="noConversion"/>
  </si>
  <si>
    <t>日期</t>
    <phoneticPr fontId="6" type="noConversion"/>
  </si>
  <si>
    <t>星期一</t>
    <phoneticPr fontId="6" type="noConversion"/>
  </si>
  <si>
    <t>星期二</t>
  </si>
  <si>
    <t>星期三</t>
  </si>
  <si>
    <t>星期四</t>
  </si>
  <si>
    <t>星期五</t>
  </si>
  <si>
    <t>星期六</t>
  </si>
  <si>
    <t>星期日</t>
  </si>
  <si>
    <t>支出项目</t>
    <phoneticPr fontId="6" type="noConversion"/>
  </si>
  <si>
    <t>午餐</t>
    <phoneticPr fontId="6" type="noConversion"/>
  </si>
  <si>
    <t>晚餐</t>
    <phoneticPr fontId="6" type="noConversion"/>
  </si>
  <si>
    <t>下午茶</t>
    <phoneticPr fontId="6" type="noConversion"/>
  </si>
  <si>
    <t>夜宵</t>
    <phoneticPr fontId="6" type="noConversion"/>
  </si>
  <si>
    <t>支出餐费表</t>
    <phoneticPr fontId="6" type="noConversion"/>
  </si>
  <si>
    <t>饮料</t>
    <phoneticPr fontId="6" type="noConversion"/>
  </si>
  <si>
    <t>合计</t>
    <phoneticPr fontId="6" type="noConversion"/>
  </si>
  <si>
    <t>每月支出项目表</t>
    <phoneticPr fontId="6" type="noConversion"/>
  </si>
  <si>
    <t>电费</t>
    <phoneticPr fontId="6" type="noConversion"/>
  </si>
  <si>
    <t>水费</t>
    <phoneticPr fontId="6" type="noConversion"/>
  </si>
  <si>
    <t>话费1</t>
    <phoneticPr fontId="6" type="noConversion"/>
  </si>
  <si>
    <t>话费2</t>
    <phoneticPr fontId="6" type="noConversion"/>
  </si>
  <si>
    <t>校园网费</t>
    <phoneticPr fontId="6" type="noConversion"/>
  </si>
  <si>
    <t>购物费用</t>
    <phoneticPr fontId="6" type="noConversion"/>
  </si>
  <si>
    <t>星愿(3.5)</t>
    <phoneticPr fontId="6" type="noConversion"/>
  </si>
  <si>
    <t>总合计</t>
    <phoneticPr fontId="6" type="noConversion"/>
  </si>
  <si>
    <t>月合计</t>
    <phoneticPr fontId="6" type="noConversion"/>
  </si>
  <si>
    <t>支出总合计</t>
    <phoneticPr fontId="6" type="noConversion"/>
  </si>
  <si>
    <t>所需药品表</t>
    <phoneticPr fontId="6" type="noConversion"/>
  </si>
  <si>
    <t>名称</t>
    <phoneticPr fontId="6" type="noConversion"/>
  </si>
  <si>
    <t>金额</t>
    <phoneticPr fontId="6" type="noConversion"/>
  </si>
  <si>
    <t>藿香正气水（10支装）</t>
    <phoneticPr fontId="6" type="noConversion"/>
  </si>
  <si>
    <t>创可贴</t>
    <phoneticPr fontId="6" type="noConversion"/>
  </si>
  <si>
    <t>维生素C/B1/B2/B6</t>
    <phoneticPr fontId="6" type="noConversion"/>
  </si>
  <si>
    <t>清火片（10盒装）</t>
    <phoneticPr fontId="6" type="noConversion"/>
  </si>
  <si>
    <t>止咳灵</t>
    <phoneticPr fontId="6" type="noConversion"/>
  </si>
  <si>
    <t>白云山感冒灵</t>
    <phoneticPr fontId="6" type="noConversion"/>
  </si>
  <si>
    <t>999感冒灵颗粒</t>
    <phoneticPr fontId="6" type="noConversion"/>
  </si>
  <si>
    <t>头孢拉定胶囊</t>
    <phoneticPr fontId="6" type="noConversion"/>
  </si>
  <si>
    <t>人工牛黄甲硝唑胶囊</t>
    <phoneticPr fontId="6" type="noConversion"/>
  </si>
  <si>
    <t>速效止咳灵</t>
    <phoneticPr fontId="6" type="noConversion"/>
  </si>
  <si>
    <t>青草油</t>
    <phoneticPr fontId="6" type="noConversion"/>
  </si>
  <si>
    <t>眼药水</t>
    <phoneticPr fontId="6" type="noConversion"/>
  </si>
  <si>
    <t>酒精棉签</t>
    <phoneticPr fontId="6" type="noConversion"/>
  </si>
  <si>
    <t>碘伏棉签</t>
    <phoneticPr fontId="6" type="noConversion"/>
  </si>
  <si>
    <t>护肝片</t>
    <phoneticPr fontId="6" type="noConversion"/>
  </si>
  <si>
    <t>止痒药</t>
    <phoneticPr fontId="6" type="noConversion"/>
  </si>
  <si>
    <t>布洛芬</t>
    <phoneticPr fontId="6" type="noConversion"/>
  </si>
  <si>
    <t>晕车药</t>
    <phoneticPr fontId="6" type="noConversion"/>
  </si>
  <si>
    <t>总合计金额</t>
    <phoneticPr fontId="6" type="noConversion"/>
  </si>
  <si>
    <t>购物项目</t>
    <phoneticPr fontId="6" type="noConversion"/>
  </si>
  <si>
    <t>购物金额</t>
    <phoneticPr fontId="6" type="noConversion"/>
  </si>
  <si>
    <t>其他项目</t>
    <phoneticPr fontId="6" type="noConversion"/>
  </si>
  <si>
    <t>水费（不计入）</t>
    <phoneticPr fontId="6" type="noConversion"/>
  </si>
  <si>
    <t>每月固定支出</t>
    <phoneticPr fontId="6" type="noConversion"/>
  </si>
  <si>
    <t>其他金额</t>
    <phoneticPr fontId="6" type="noConversion"/>
  </si>
  <si>
    <t>购物金额（不计入）</t>
    <phoneticPr fontId="6" type="noConversion"/>
  </si>
  <si>
    <t>购物支出</t>
    <phoneticPr fontId="6" type="noConversion"/>
  </si>
  <si>
    <t>水费支出</t>
    <phoneticPr fontId="6" type="noConversion"/>
  </si>
  <si>
    <t>总支出</t>
    <phoneticPr fontId="6" type="noConversion"/>
  </si>
  <si>
    <t>是否超额</t>
    <phoneticPr fontId="6" type="noConversion"/>
  </si>
  <si>
    <t>全年总支出</t>
    <phoneticPr fontId="6" type="noConversion"/>
  </si>
  <si>
    <t>全年总收入</t>
    <phoneticPr fontId="6" type="noConversion"/>
  </si>
  <si>
    <t>每月收入表</t>
    <phoneticPr fontId="6" type="noConversion"/>
  </si>
  <si>
    <t>1月</t>
    <phoneticPr fontId="6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</si>
  <si>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</si>
  <si>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</si>
  <si>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</si>
  <si>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</si>
  <si>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</si>
  <si>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</si>
  <si>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</si>
  <si>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</si>
  <si>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</si>
  <si>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</si>
  <si>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</si>
  <si>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1月餐费总支出</t>
    <phoneticPr fontId="6" type="noConversion"/>
  </si>
  <si>
    <t>2月餐费总支出</t>
  </si>
  <si>
    <t>3月餐费总支出</t>
  </si>
  <si>
    <t>4月餐费总支出</t>
  </si>
  <si>
    <t>5月餐费总支出</t>
  </si>
  <si>
    <t>6月餐费总支出</t>
  </si>
  <si>
    <t>7月餐费总支出</t>
  </si>
  <si>
    <t>8月餐费总支出</t>
  </si>
  <si>
    <t>9月餐费总支出</t>
  </si>
  <si>
    <t>10月餐费总支出</t>
  </si>
  <si>
    <t>11月餐费总支出</t>
  </si>
  <si>
    <t>12月餐费总支出</t>
  </si>
  <si>
    <t>window密钥</t>
    <phoneticPr fontId="6" type="noConversion"/>
  </si>
  <si>
    <t>/</t>
    <phoneticPr fontId="6" type="noConversion"/>
  </si>
  <si>
    <t>office2021</t>
    <phoneticPr fontId="6" type="noConversion"/>
  </si>
  <si>
    <t>鼠标</t>
    <phoneticPr fontId="6" type="noConversion"/>
  </si>
  <si>
    <t>耳机</t>
    <phoneticPr fontId="6" type="noConversion"/>
  </si>
  <si>
    <t>严选会员</t>
    <phoneticPr fontId="6" type="noConversion"/>
  </si>
  <si>
    <t>主题</t>
    <phoneticPr fontId="6" type="noConversion"/>
  </si>
  <si>
    <t>键盘</t>
    <phoneticPr fontId="6" type="noConversion"/>
  </si>
  <si>
    <t>面巾纸</t>
    <phoneticPr fontId="6" type="noConversion"/>
  </si>
  <si>
    <t>有线耳机</t>
    <phoneticPr fontId="6" type="noConversion"/>
  </si>
  <si>
    <t>原神月卡</t>
    <phoneticPr fontId="6" type="noConversion"/>
  </si>
  <si>
    <t>分割线</t>
    <phoneticPr fontId="6" type="noConversion"/>
  </si>
  <si>
    <t>书本</t>
    <phoneticPr fontId="6" type="noConversion"/>
  </si>
  <si>
    <t>交通滴滴</t>
    <phoneticPr fontId="6" type="noConversion"/>
  </si>
  <si>
    <t>交通地铁</t>
    <phoneticPr fontId="6" type="noConversion"/>
  </si>
  <si>
    <t>洗面奶</t>
    <phoneticPr fontId="6" type="noConversion"/>
  </si>
  <si>
    <t>蓝情洗发水</t>
    <phoneticPr fontId="6" type="noConversion"/>
  </si>
  <si>
    <t>不计入按照实际</t>
    <phoneticPr fontId="6" type="noConversion"/>
  </si>
  <si>
    <t>固定费用</t>
  </si>
  <si>
    <t>固定费用</t>
    <phoneticPr fontId="6" type="noConversion"/>
  </si>
  <si>
    <t>地铁</t>
    <phoneticPr fontId="6" type="noConversion"/>
  </si>
  <si>
    <t>购物金额（计入）</t>
    <phoneticPr fontId="6" type="noConversion"/>
  </si>
  <si>
    <t>水费（计入）</t>
    <phoneticPr fontId="6" type="noConversion"/>
  </si>
  <si>
    <t>代码</t>
    <phoneticPr fontId="6" type="noConversion"/>
  </si>
  <si>
    <t>洗衣机</t>
    <phoneticPr fontId="6" type="noConversion"/>
  </si>
  <si>
    <t>洗衣粉</t>
    <phoneticPr fontId="6" type="noConversion"/>
  </si>
  <si>
    <t>沐浴露</t>
    <phoneticPr fontId="6" type="noConversion"/>
  </si>
  <si>
    <t>苹果醋</t>
    <phoneticPr fontId="6" type="noConversion"/>
  </si>
  <si>
    <t>大月卡</t>
    <phoneticPr fontId="6" type="noConversion"/>
  </si>
  <si>
    <t>纳米海绵</t>
    <phoneticPr fontId="6" type="noConversion"/>
  </si>
  <si>
    <t>卫衣</t>
    <phoneticPr fontId="6" type="noConversion"/>
  </si>
  <si>
    <t>杯子</t>
    <phoneticPr fontId="6" type="noConversion"/>
  </si>
  <si>
    <t>金铂天地</t>
    <phoneticPr fontId="6" type="noConversion"/>
  </si>
  <si>
    <t>团费</t>
    <phoneticPr fontId="6" type="noConversion"/>
  </si>
  <si>
    <t>衣服</t>
    <phoneticPr fontId="6" type="noConversion"/>
  </si>
  <si>
    <t>其他项目包括交通，学习，游戏</t>
    <phoneticPr fontId="6" type="noConversion"/>
  </si>
  <si>
    <t>购物项目包括网上购物，线下游玩费用，线下购物</t>
    <phoneticPr fontId="6" type="noConversion"/>
  </si>
  <si>
    <t>台灯</t>
    <phoneticPr fontId="6" type="noConversion"/>
  </si>
  <si>
    <t>金麦纤芙</t>
    <phoneticPr fontId="6" type="noConversion"/>
  </si>
  <si>
    <t>辣条</t>
    <phoneticPr fontId="6" type="noConversion"/>
  </si>
  <si>
    <t>眼镜</t>
    <phoneticPr fontId="6" type="noConversion"/>
  </si>
  <si>
    <t>收纳袋</t>
    <phoneticPr fontId="6" type="noConversion"/>
  </si>
  <si>
    <t>维生素</t>
    <phoneticPr fontId="6" type="noConversion"/>
  </si>
  <si>
    <t>年费</t>
    <phoneticPr fontId="6" type="noConversion"/>
  </si>
  <si>
    <t>果味茶</t>
    <phoneticPr fontId="6" type="noConversion"/>
  </si>
  <si>
    <t>百香果茶</t>
    <phoneticPr fontId="6" type="noConversion"/>
  </si>
  <si>
    <t>素材</t>
    <phoneticPr fontId="6" type="noConversion"/>
  </si>
  <si>
    <t>祛痘膏</t>
    <phoneticPr fontId="6" type="noConversion"/>
  </si>
  <si>
    <t>ter+2</t>
    <phoneticPr fontId="6" type="noConversion"/>
  </si>
  <si>
    <t>塑料夹子</t>
    <phoneticPr fontId="6" type="noConversion"/>
  </si>
  <si>
    <t>篮球</t>
    <phoneticPr fontId="6" type="noConversion"/>
  </si>
  <si>
    <t>酒精</t>
    <phoneticPr fontId="6" type="noConversion"/>
  </si>
  <si>
    <t>鸭腿</t>
    <phoneticPr fontId="6" type="noConversion"/>
  </si>
  <si>
    <t>水管</t>
    <phoneticPr fontId="6" type="noConversion"/>
  </si>
  <si>
    <t>手机支架</t>
    <phoneticPr fontId="6" type="noConversion"/>
  </si>
  <si>
    <t>知乎会员</t>
    <phoneticPr fontId="6" type="noConversion"/>
  </si>
  <si>
    <t>话费</t>
    <phoneticPr fontId="6" type="noConversion"/>
  </si>
  <si>
    <t>校园网</t>
    <phoneticPr fontId="6" type="noConversion"/>
  </si>
  <si>
    <t>扇热风扇</t>
    <phoneticPr fontId="6" type="noConversion"/>
  </si>
  <si>
    <t>苹果醋1,2</t>
    <phoneticPr fontId="6" type="noConversion"/>
  </si>
  <si>
    <t>账号</t>
    <phoneticPr fontId="6" type="noConversion"/>
  </si>
  <si>
    <t>驱蚊</t>
    <phoneticPr fontId="6" type="noConversion"/>
  </si>
  <si>
    <t>清洁套装</t>
    <phoneticPr fontId="6" type="noConversion"/>
  </si>
  <si>
    <t>增高架</t>
    <phoneticPr fontId="6" type="noConversion"/>
  </si>
  <si>
    <t>手机壳</t>
    <phoneticPr fontId="6" type="noConversion"/>
  </si>
  <si>
    <t>驱蚊水</t>
    <phoneticPr fontId="6" type="noConversion"/>
  </si>
  <si>
    <t>多多买菜</t>
    <phoneticPr fontId="6" type="noConversion"/>
  </si>
  <si>
    <t>蚊帐</t>
    <phoneticPr fontId="6" type="noConversion"/>
  </si>
  <si>
    <t>键盘膜</t>
    <phoneticPr fontId="6" type="noConversion"/>
  </si>
  <si>
    <t>备注</t>
    <phoneticPr fontId="6" type="noConversion"/>
  </si>
  <si>
    <t>键帽</t>
    <phoneticPr fontId="6" type="noConversion"/>
  </si>
  <si>
    <t>塑料罐</t>
    <phoneticPr fontId="6" type="noConversion"/>
  </si>
  <si>
    <t>眼镜布</t>
    <phoneticPr fontId="6" type="noConversion"/>
  </si>
  <si>
    <t>魔芋爽</t>
    <phoneticPr fontId="6" type="noConversion"/>
  </si>
  <si>
    <t>蟹肉棒</t>
    <phoneticPr fontId="6" type="noConversion"/>
  </si>
  <si>
    <t>理发</t>
    <phoneticPr fontId="6" type="noConversion"/>
  </si>
  <si>
    <t>星期一</t>
  </si>
  <si>
    <t>星期三</t>
    <phoneticPr fontId="6" type="noConversion"/>
  </si>
  <si>
    <t>星期日/元旦</t>
    <phoneticPr fontId="6" type="noConversion"/>
  </si>
  <si>
    <t>星期二/中元</t>
    <phoneticPr fontId="6" type="noConversion"/>
  </si>
  <si>
    <t>星期六/除夕</t>
    <phoneticPr fontId="6" type="noConversion"/>
  </si>
  <si>
    <t>星期日/春节</t>
    <phoneticPr fontId="6" type="noConversion"/>
  </si>
  <si>
    <t>星期日/元宵</t>
    <phoneticPr fontId="6" type="noConversion"/>
  </si>
  <si>
    <t>星期二/情人节</t>
    <phoneticPr fontId="6" type="noConversion"/>
  </si>
  <si>
    <t>星期三/妇女节</t>
    <phoneticPr fontId="6" type="noConversion"/>
  </si>
  <si>
    <t>星期日/植树节</t>
    <phoneticPr fontId="6" type="noConversion"/>
  </si>
  <si>
    <t>星期六/愚人节</t>
    <phoneticPr fontId="6" type="noConversion"/>
  </si>
  <si>
    <t>星期三/清明节</t>
    <phoneticPr fontId="6" type="noConversion"/>
  </si>
  <si>
    <t>星期六-开学</t>
    <phoneticPr fontId="6" type="noConversion"/>
  </si>
  <si>
    <t>星期四.小寒</t>
    <phoneticPr fontId="6" type="noConversion"/>
  </si>
  <si>
    <t>星期五.大寒</t>
    <phoneticPr fontId="6" type="noConversion"/>
  </si>
  <si>
    <t>星期六.立春</t>
    <phoneticPr fontId="6" type="noConversion"/>
  </si>
  <si>
    <t>星期日.雨水</t>
    <phoneticPr fontId="6" type="noConversion"/>
  </si>
  <si>
    <t>星期一.惊蛰</t>
    <phoneticPr fontId="6" type="noConversion"/>
  </si>
  <si>
    <t>星期二.春分</t>
    <phoneticPr fontId="6" type="noConversion"/>
  </si>
  <si>
    <t>星期四.谷雨</t>
    <phoneticPr fontId="6" type="noConversion"/>
  </si>
  <si>
    <t>星期日-体测</t>
    <phoneticPr fontId="6" type="noConversion"/>
  </si>
  <si>
    <t>星期五-传统考试</t>
    <phoneticPr fontId="6" type="noConversion"/>
  </si>
  <si>
    <t>原</t>
    <phoneticPr fontId="6" type="noConversion"/>
  </si>
  <si>
    <t>王</t>
    <phoneticPr fontId="6" type="noConversion"/>
  </si>
  <si>
    <t>感冒灵</t>
    <phoneticPr fontId="6" type="noConversion"/>
  </si>
  <si>
    <t>牙线</t>
    <phoneticPr fontId="6" type="noConversion"/>
  </si>
  <si>
    <t>快递费</t>
    <phoneticPr fontId="6" type="noConversion"/>
  </si>
  <si>
    <t>星期日-补星期二</t>
    <phoneticPr fontId="6" type="noConversion"/>
  </si>
  <si>
    <t>下午茶</t>
  </si>
  <si>
    <t>星铁</t>
    <phoneticPr fontId="6" type="noConversion"/>
  </si>
  <si>
    <t>胶带</t>
    <phoneticPr fontId="6" type="noConversion"/>
  </si>
  <si>
    <t>二级考试</t>
    <phoneticPr fontId="6" type="noConversion"/>
  </si>
  <si>
    <t>星期</t>
    <phoneticPr fontId="6" type="noConversion"/>
  </si>
  <si>
    <t>上午茶</t>
    <phoneticPr fontId="6" type="noConversion"/>
  </si>
  <si>
    <t>时间</t>
    <phoneticPr fontId="6" type="noConversion"/>
  </si>
  <si>
    <t>餐饮支出</t>
    <phoneticPr fontId="6" type="noConversion"/>
  </si>
  <si>
    <t>购物项目1</t>
    <phoneticPr fontId="6" type="noConversion"/>
  </si>
  <si>
    <t>购物1金额</t>
    <phoneticPr fontId="6" type="noConversion"/>
  </si>
  <si>
    <t>购物项目2</t>
    <phoneticPr fontId="6" type="noConversion"/>
  </si>
  <si>
    <t>购物2金额</t>
    <phoneticPr fontId="6" type="noConversion"/>
  </si>
  <si>
    <t>其他支出</t>
    <phoneticPr fontId="6" type="noConversion"/>
  </si>
  <si>
    <t>交通支出</t>
    <phoneticPr fontId="6" type="noConversion"/>
  </si>
  <si>
    <t>学习支出</t>
    <phoneticPr fontId="6" type="noConversion"/>
  </si>
  <si>
    <t>住房支出</t>
    <phoneticPr fontId="6" type="noConversion"/>
  </si>
  <si>
    <t>学习项目</t>
    <phoneticPr fontId="6" type="noConversion"/>
  </si>
  <si>
    <t>交通项目</t>
    <phoneticPr fontId="6" type="noConversion"/>
  </si>
  <si>
    <t>住房项目</t>
    <phoneticPr fontId="6" type="noConversion"/>
  </si>
  <si>
    <t>实际水费金额（不计入总金额）</t>
    <phoneticPr fontId="6" type="noConversion"/>
  </si>
  <si>
    <t>星期日</t>
    <phoneticPr fontId="6" type="noConversion"/>
  </si>
  <si>
    <t>星期六</t>
    <phoneticPr fontId="6" type="noConversion"/>
  </si>
  <si>
    <t>星期四</t>
    <phoneticPr fontId="6" type="noConversion"/>
  </si>
  <si>
    <t>星期二</t>
    <phoneticPr fontId="6" type="noConversion"/>
  </si>
  <si>
    <t>星期五</t>
    <phoneticPr fontId="6" type="noConversion"/>
  </si>
  <si>
    <t>时间/2023年</t>
    <phoneticPr fontId="6" type="noConversion"/>
  </si>
  <si>
    <t>情人节</t>
    <phoneticPr fontId="6" type="noConversion"/>
  </si>
  <si>
    <t>开学</t>
    <phoneticPr fontId="6" type="noConversion"/>
  </si>
  <si>
    <t>妇女节</t>
    <phoneticPr fontId="6" type="noConversion"/>
  </si>
  <si>
    <t>中元节</t>
    <phoneticPr fontId="6" type="noConversion"/>
  </si>
  <si>
    <t>植树节</t>
    <phoneticPr fontId="6" type="noConversion"/>
  </si>
  <si>
    <t>体测</t>
    <phoneticPr fontId="6" type="noConversion"/>
  </si>
  <si>
    <t>愚人节</t>
    <phoneticPr fontId="6" type="noConversion"/>
  </si>
  <si>
    <t>传统文化考试</t>
    <phoneticPr fontId="6" type="noConversion"/>
  </si>
  <si>
    <t>补星期二课</t>
    <phoneticPr fontId="6" type="noConversion"/>
  </si>
  <si>
    <t>节日</t>
    <phoneticPr fontId="6" type="noConversion"/>
  </si>
  <si>
    <t>a小寒</t>
    <phoneticPr fontId="6" type="noConversion"/>
  </si>
  <si>
    <t>a大寒</t>
    <phoneticPr fontId="6" type="noConversion"/>
  </si>
  <si>
    <t>a立春</t>
    <phoneticPr fontId="6" type="noConversion"/>
  </si>
  <si>
    <t>a雨水</t>
    <phoneticPr fontId="6" type="noConversion"/>
  </si>
  <si>
    <t>a惊蛰</t>
    <phoneticPr fontId="6" type="noConversion"/>
  </si>
  <si>
    <t>a春分</t>
    <phoneticPr fontId="6" type="noConversion"/>
  </si>
  <si>
    <t>a谷雨</t>
    <phoneticPr fontId="6" type="noConversion"/>
  </si>
  <si>
    <t>j元旦</t>
    <phoneticPr fontId="6" type="noConversion"/>
  </si>
  <si>
    <t>j除夕</t>
    <phoneticPr fontId="6" type="noConversion"/>
  </si>
  <si>
    <t>j春节</t>
    <phoneticPr fontId="6" type="noConversion"/>
  </si>
  <si>
    <t>j元宵节</t>
    <phoneticPr fontId="6" type="noConversion"/>
  </si>
  <si>
    <t>j清明节</t>
    <phoneticPr fontId="6" type="noConversion"/>
  </si>
  <si>
    <t>无</t>
    <phoneticPr fontId="6" type="noConversion"/>
  </si>
  <si>
    <t>月份：</t>
    <phoneticPr fontId="6" type="noConversion"/>
  </si>
  <si>
    <t>金额：</t>
    <phoneticPr fontId="6" type="noConversion"/>
  </si>
  <si>
    <t>1月份支出表</t>
    <phoneticPr fontId="6" type="noConversion"/>
  </si>
  <si>
    <t>餐费</t>
    <phoneticPr fontId="6" type="noConversion"/>
  </si>
  <si>
    <t>住房金额</t>
    <phoneticPr fontId="6" type="noConversion"/>
  </si>
  <si>
    <t>交通金额</t>
    <phoneticPr fontId="6" type="noConversion"/>
  </si>
  <si>
    <t>学习金额</t>
    <phoneticPr fontId="6" type="noConversion"/>
  </si>
  <si>
    <t>实际住房水费（不计入）</t>
    <phoneticPr fontId="6" type="noConversion"/>
  </si>
  <si>
    <t>项目</t>
    <phoneticPr fontId="6" type="noConversion"/>
  </si>
  <si>
    <t>支出金额</t>
    <phoneticPr fontId="6" type="noConversion"/>
  </si>
  <si>
    <t>是否超标</t>
    <phoneticPr fontId="6" type="noConversion"/>
  </si>
  <si>
    <t>支出表预计金额</t>
    <phoneticPr fontId="6" type="noConversion"/>
  </si>
  <si>
    <t>星愿</t>
    <phoneticPr fontId="6" type="noConversion"/>
  </si>
  <si>
    <t>星愿支出</t>
    <phoneticPr fontId="6" type="noConversion"/>
  </si>
  <si>
    <t>总</t>
    <phoneticPr fontId="6" type="noConversion"/>
  </si>
  <si>
    <t>2月份支出表</t>
    <phoneticPr fontId="6" type="noConversion"/>
  </si>
  <si>
    <t>3月份支出表</t>
    <phoneticPr fontId="6" type="noConversion"/>
  </si>
  <si>
    <t>4月份支出表</t>
    <phoneticPr fontId="6" type="noConversion"/>
  </si>
  <si>
    <t>5月份支出表</t>
    <phoneticPr fontId="6" type="noConversion"/>
  </si>
  <si>
    <t>6月份支出表</t>
    <phoneticPr fontId="6" type="noConversion"/>
  </si>
  <si>
    <t>7月份支出表</t>
    <phoneticPr fontId="6" type="noConversion"/>
  </si>
  <si>
    <t>8月份支出表</t>
    <phoneticPr fontId="6" type="noConversion"/>
  </si>
  <si>
    <t>9月份支出表</t>
    <phoneticPr fontId="6" type="noConversion"/>
  </si>
  <si>
    <t>10月份支出表</t>
    <phoneticPr fontId="6" type="noConversion"/>
  </si>
  <si>
    <t>11月份支出表</t>
    <phoneticPr fontId="6" type="noConversion"/>
  </si>
  <si>
    <t>12月份支出表</t>
    <phoneticPr fontId="6" type="noConversion"/>
  </si>
  <si>
    <t>总支出金额</t>
    <phoneticPr fontId="6" type="noConversion"/>
  </si>
  <si>
    <t>总收入金额</t>
    <phoneticPr fontId="6" type="noConversion"/>
  </si>
  <si>
    <t>饮料金额</t>
    <phoneticPr fontId="6" type="noConversion"/>
  </si>
  <si>
    <t>晚餐金额</t>
    <phoneticPr fontId="6" type="noConversion"/>
  </si>
  <si>
    <t>午餐金额</t>
    <phoneticPr fontId="6" type="noConversion"/>
  </si>
  <si>
    <t>早餐金额</t>
    <phoneticPr fontId="6" type="noConversion"/>
  </si>
  <si>
    <t>上午茶金额</t>
    <phoneticPr fontId="6" type="noConversion"/>
  </si>
  <si>
    <t>下午茶金额</t>
    <phoneticPr fontId="6" type="noConversion"/>
  </si>
  <si>
    <t>夜宵金额</t>
    <phoneticPr fontId="6" type="noConversion"/>
  </si>
  <si>
    <t>餐费金额</t>
    <phoneticPr fontId="6" type="noConversion"/>
  </si>
  <si>
    <t>/</t>
  </si>
  <si>
    <t>滴滴</t>
    <phoneticPr fontId="6" type="noConversion"/>
  </si>
  <si>
    <t>滴滴56.24</t>
    <phoneticPr fontId="6" type="noConversion"/>
  </si>
  <si>
    <t>知乎</t>
    <phoneticPr fontId="6" type="noConversion"/>
  </si>
  <si>
    <t>插座</t>
    <phoneticPr fontId="6" type="noConversion"/>
  </si>
  <si>
    <t>食堂鸡腿青菜</t>
    <phoneticPr fontId="6" type="noConversion"/>
  </si>
  <si>
    <t>鸭屎香+辣条</t>
    <phoneticPr fontId="6" type="noConversion"/>
  </si>
  <si>
    <t>j五一劳动节</t>
    <phoneticPr fontId="6" type="noConversion"/>
  </si>
  <si>
    <t>魔方插座</t>
    <phoneticPr fontId="6" type="noConversion"/>
  </si>
  <si>
    <t>叉烧炒米粉</t>
    <phoneticPr fontId="6" type="noConversion"/>
  </si>
  <si>
    <t>百度网盘</t>
    <phoneticPr fontId="6" type="noConversion"/>
  </si>
  <si>
    <t>网易云音乐</t>
    <phoneticPr fontId="6" type="noConversion"/>
  </si>
  <si>
    <t>销魂烤肉饭</t>
    <phoneticPr fontId="6" type="noConversion"/>
  </si>
  <si>
    <t>乳酸菌</t>
    <phoneticPr fontId="6" type="noConversion"/>
  </si>
  <si>
    <t>餐饮支出（备注：金额会同步）</t>
    <phoneticPr fontId="6" type="noConversion"/>
  </si>
  <si>
    <t>购物支出（购物项目1及金额会同步）</t>
    <phoneticPr fontId="6" type="noConversion"/>
  </si>
  <si>
    <t>住房支出（实际水费会同步）</t>
    <phoneticPr fontId="6" type="noConversion"/>
  </si>
  <si>
    <t>食堂鸡腿菜花</t>
    <phoneticPr fontId="6" type="noConversion"/>
  </si>
  <si>
    <t>食堂青菜鸡排</t>
    <phoneticPr fontId="6" type="noConversion"/>
  </si>
  <si>
    <t>泡面</t>
    <phoneticPr fontId="6" type="noConversion"/>
  </si>
  <si>
    <t>蜜雪冰城柠檬水+双萃鸭屎香</t>
    <phoneticPr fontId="6" type="noConversion"/>
  </si>
  <si>
    <t>炸鸡</t>
    <phoneticPr fontId="6" type="noConversion"/>
  </si>
  <si>
    <t>猪杂汤河粉</t>
    <phoneticPr fontId="6" type="noConversion"/>
  </si>
  <si>
    <t>龙强烤肉饭</t>
    <phoneticPr fontId="6" type="noConversion"/>
  </si>
  <si>
    <t>乳酸菌+瞎扯淡辣条5</t>
    <phoneticPr fontId="6" type="noConversion"/>
  </si>
  <si>
    <t>食堂豆腐青菜</t>
    <phoneticPr fontId="6" type="noConversion"/>
  </si>
  <si>
    <t>辣条+绿茶</t>
    <phoneticPr fontId="6" type="noConversion"/>
  </si>
  <si>
    <t>泡面碗</t>
    <phoneticPr fontId="6" type="noConversion"/>
  </si>
  <si>
    <t>热水壶</t>
    <phoneticPr fontId="6" type="noConversion"/>
  </si>
  <si>
    <t>拌面</t>
    <phoneticPr fontId="6" type="noConversion"/>
  </si>
  <si>
    <t>烤肉饭</t>
    <phoneticPr fontId="6" type="noConversion"/>
  </si>
  <si>
    <t>食堂鸡块腐竹条</t>
    <phoneticPr fontId="6" type="noConversion"/>
  </si>
  <si>
    <t>辣条+劲凉+绿茶</t>
    <phoneticPr fontId="6" type="noConversion"/>
  </si>
  <si>
    <t>充电线</t>
    <phoneticPr fontId="6" type="noConversion"/>
  </si>
  <si>
    <t>袜子</t>
    <phoneticPr fontId="6" type="noConversion"/>
  </si>
  <si>
    <t>红茶+辣条</t>
    <phoneticPr fontId="6" type="noConversion"/>
  </si>
  <si>
    <t>食堂鸡排豆腐</t>
    <phoneticPr fontId="6" type="noConversion"/>
  </si>
  <si>
    <t>橙汁+乳酸菌+辣条+烤肠</t>
    <phoneticPr fontId="6" type="noConversion"/>
  </si>
  <si>
    <t>火腿肠</t>
    <phoneticPr fontId="6" type="noConversion"/>
  </si>
  <si>
    <t>炸串+泡面</t>
    <phoneticPr fontId="6" type="noConversion"/>
  </si>
  <si>
    <t>水蜜桃+辣条</t>
    <phoneticPr fontId="6" type="noConversion"/>
  </si>
  <si>
    <t>食堂青菜菜花</t>
    <phoneticPr fontId="6" type="noConversion"/>
  </si>
  <si>
    <t>炸串</t>
    <phoneticPr fontId="6" type="noConversion"/>
  </si>
  <si>
    <t>食堂鸡排青菜</t>
    <phoneticPr fontId="6" type="noConversion"/>
  </si>
  <si>
    <t>短裤</t>
    <phoneticPr fontId="6" type="noConversion"/>
  </si>
  <si>
    <t>其他红包</t>
    <phoneticPr fontId="6" type="noConversion"/>
  </si>
  <si>
    <t>红包</t>
    <phoneticPr fontId="6" type="noConversion"/>
  </si>
  <si>
    <t>花露水</t>
    <phoneticPr fontId="6" type="noConversion"/>
  </si>
  <si>
    <t>手抓饼</t>
    <phoneticPr fontId="6" type="noConversion"/>
  </si>
  <si>
    <t>橙汁</t>
    <phoneticPr fontId="6" type="noConversion"/>
  </si>
  <si>
    <t>烤肠</t>
    <phoneticPr fontId="6" type="noConversion"/>
  </si>
  <si>
    <t>食堂鸡块白菜</t>
    <phoneticPr fontId="6" type="noConversion"/>
  </si>
  <si>
    <t>绿茶</t>
    <phoneticPr fontId="6" type="noConversion"/>
  </si>
  <si>
    <t>可乐+柠檬茶</t>
    <phoneticPr fontId="6" type="noConversion"/>
  </si>
  <si>
    <t>食堂土豆鸡块青菜</t>
    <phoneticPr fontId="6" type="noConversion"/>
  </si>
  <si>
    <t>辣条+柠檬茶</t>
    <phoneticPr fontId="6" type="noConversion"/>
  </si>
  <si>
    <t>食堂鸡肉青菜</t>
    <phoneticPr fontId="6" type="noConversion"/>
  </si>
  <si>
    <t>柠檬茶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</si>
</sst>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¥&quot;#,##0.00;&quot;¥&quot;\-#,##0.00"/>
    <numFmt numFmtId="44" formatCode="_ &quot;¥&quot;* #,##0.00_ ;_ &quot;¥&quot;* \-#,##0.00_ ;_ &quot;¥&quot;* &quot;-&quot;??_ ;_ @_ "/>
    <numFmt numFmtId="176" formatCode="&quot;¥&quot;#,##0.00;[Red]&quot;¥&quot;#,##0.00"/>
  </numFmts>
  <fonts count="11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9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/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 style="thin">
        <color rgb="FFB2B2B2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" fillId="7" borderId="5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</cellStyleXfs>
  <cellXfs count="42">
    <xf numFmtId="0" fontId="0" fillId="0" borderId="0" xfId="0"/>
    <xf numFmtId="0" fontId="0" fillId="0" borderId="0" xfId="0" applyAlignment="1">
      <alignment horizontal="center"/>
    </xf>
    <xf numFmtId="0" fontId="4" fillId="4" borderId="1" xfId="4" applyAlignment="1"/>
    <xf numFmtId="44" fontId="5" fillId="5" borderId="2" xfId="1" applyFont="1" applyFill="1" applyBorder="1" applyAlignment="1"/>
    <xf numFmtId="0" fontId="3" fillId="3" borderId="1" xfId="3" applyBorder="1" applyAlignment="1"/>
    <xf numFmtId="0" fontId="3" fillId="3" borderId="0" xfId="3" applyAlignment="1"/>
    <xf numFmtId="44" fontId="5" fillId="5" borderId="2" xfId="5" applyNumberFormat="1" applyAlignment="1"/>
    <xf numFmtId="0" fontId="4" fillId="4" borderId="1" xfId="4" applyAlignment="1">
      <alignment horizontal="center"/>
    </xf>
    <xf numFmtId="58" fontId="4" fillId="4" borderId="1" xfId="4" applyNumberFormat="1" applyAlignment="1">
      <alignment horizontal="center"/>
    </xf>
    <xf numFmtId="7" fontId="0" fillId="0" borderId="0" xfId="0" applyNumberFormat="1" applyAlignment="1">
      <alignment horizontal="center"/>
    </xf>
    <xf numFmtId="44" fontId="5" fillId="5" borderId="2" xfId="1" applyFont="1" applyFill="1" applyBorder="1" applyAlignment="1">
      <alignment horizontal="center"/>
    </xf>
    <xf numFmtId="0" fontId="2" fillId="2" borderId="0" xfId="2" applyAlignment="1">
      <alignment horizontal="center"/>
    </xf>
    <xf numFmtId="0" fontId="4" fillId="4" borderId="0" xfId="4" applyBorder="1" applyAlignment="1">
      <alignment horizontal="center"/>
    </xf>
    <xf numFmtId="7" fontId="5" fillId="5" borderId="2" xfId="5" applyNumberFormat="1" applyAlignment="1">
      <alignment horizontal="center"/>
    </xf>
    <xf numFmtId="44" fontId="5" fillId="5" borderId="2" xfId="5" applyNumberFormat="1" applyAlignment="1">
      <alignment horizontal="center"/>
    </xf>
    <xf numFmtId="0" fontId="5" fillId="5" borderId="2" xfId="5" applyAlignment="1">
      <alignment horizontal="center"/>
    </xf>
    <xf numFmtId="44" fontId="3" fillId="3" borderId="0" xfId="3" applyNumberFormat="1" applyAlignment="1">
      <alignment horizontal="center"/>
    </xf>
    <xf numFmtId="7" fontId="0" fillId="0" borderId="0" xfId="0" applyNumberFormat="1" applyAlignment="1">
      <alignment horizontal="center" vertical="center"/>
    </xf>
    <xf numFmtId="0" fontId="4" fillId="4" borderId="4" xfId="4" applyBorder="1" applyAlignment="1">
      <alignment horizontal="center"/>
    </xf>
    <xf numFmtId="58" fontId="0" fillId="0" borderId="0" xfId="0" applyNumberFormat="1" applyAlignment="1">
      <alignment horizontal="center"/>
    </xf>
    <xf numFmtId="0" fontId="0" fillId="7" borderId="5" xfId="7" applyFont="1" applyAlignment="1">
      <alignment horizontal="center"/>
    </xf>
    <xf numFmtId="0" fontId="8" fillId="8" borderId="0" xfId="8" applyAlignment="1">
      <alignment horizontal="center"/>
    </xf>
    <xf numFmtId="176" fontId="4" fillId="4" borderId="1" xfId="4" applyNumberFormat="1" applyAlignment="1">
      <alignment horizontal="center"/>
    </xf>
    <xf numFmtId="176" fontId="0" fillId="0" borderId="0" xfId="0" applyNumberFormat="1" applyAlignment="1">
      <alignment horizontal="center"/>
    </xf>
    <xf numFmtId="176" fontId="3" fillId="3" borderId="0" xfId="3" applyNumberFormat="1" applyAlignment="1">
      <alignment horizontal="center"/>
    </xf>
    <xf numFmtId="7" fontId="3" fillId="3" borderId="0" xfId="3" applyNumberFormat="1" applyAlignment="1">
      <alignment horizontal="center"/>
    </xf>
    <xf numFmtId="7" fontId="4" fillId="4" borderId="1" xfId="4" applyNumberFormat="1" applyAlignment="1">
      <alignment horizontal="center"/>
    </xf>
    <xf numFmtId="7" fontId="0" fillId="0" borderId="0" xfId="0" applyNumberFormat="1"/>
    <xf numFmtId="176" fontId="5" fillId="5" borderId="2" xfId="5" applyNumberFormat="1" applyAlignment="1">
      <alignment horizontal="center"/>
    </xf>
    <xf numFmtId="0" fontId="9" fillId="4" borderId="1" xfId="4" applyFont="1" applyAlignment="1">
      <alignment horizontal="center"/>
    </xf>
    <xf numFmtId="0" fontId="10" fillId="0" borderId="0" xfId="0" applyFont="1" applyAlignment="1">
      <alignment horizontal="center"/>
    </xf>
    <xf numFmtId="7" fontId="10" fillId="0" borderId="0" xfId="0" applyNumberFormat="1" applyFont="1" applyAlignment="1">
      <alignment horizontal="center"/>
    </xf>
    <xf numFmtId="0" fontId="3" fillId="3" borderId="0" xfId="3" applyAlignment="1">
      <alignment horizontal="center"/>
    </xf>
    <xf numFmtId="0" fontId="2" fillId="2" borderId="0" xfId="2" applyAlignment="1">
      <alignment horizontal="center"/>
    </xf>
    <xf numFmtId="0" fontId="4" fillId="4" borderId="3" xfId="4" applyBorder="1" applyAlignment="1">
      <alignment horizontal="center"/>
    </xf>
    <xf numFmtId="0" fontId="4" fillId="4" borderId="0" xfId="4" applyBorder="1" applyAlignment="1">
      <alignment horizontal="center"/>
    </xf>
    <xf numFmtId="0" fontId="7" fillId="6" borderId="0" xfId="6" applyAlignment="1">
      <alignment horizontal="center"/>
    </xf>
    <xf numFmtId="0" fontId="3" fillId="3" borderId="0" xfId="3" applyAlignment="1">
      <alignment horizontal="center"/>
    </xf>
    <xf numFmtId="44" fontId="3" fillId="3" borderId="0" xfId="3" applyNumberFormat="1" applyAlignment="1">
      <alignment horizontal="center"/>
    </xf>
    <xf numFmtId="0" fontId="0" fillId="0" borderId="0" xfId="0" applyAlignment="1">
      <alignment horizontal="center"/>
    </xf>
    <xf numFmtId="0" fontId="3" fillId="3" borderId="7" xfId="3" applyBorder="1" applyAlignment="1">
      <alignment horizontal="center"/>
    </xf>
    <xf numFmtId="0" fontId="3" fillId="3" borderId="6" xfId="3" applyBorder="1" applyAlignment="1">
      <alignment horizontal="center"/>
    </xf>
  </cellXfs>
  <cellStyles count="9">
    <cellStyle name="20% - 着色 1" xfId="8" builtinId="30"/>
    <cellStyle name="差" xfId="3" builtinId="27"/>
    <cellStyle name="常规" xfId="0" builtinId="0"/>
    <cellStyle name="好" xfId="2" builtinId="26"/>
    <cellStyle name="货币" xfId="1" builtinId="4"/>
    <cellStyle name="输出" xfId="5" builtinId="21"/>
    <cellStyle name="输入" xfId="4" builtinId="20"/>
    <cellStyle name="着色 6" xfId="6" builtinId="49"/>
    <cellStyle name="注释" xfId="7" builtinId="10"/>
  </cellStyles>
  <dxfs count="3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strike val="0"/>
        <color rgb="FFFF0000"/>
      </font>
    </dxf>
    <dxf>
      <font>
        <strike val="0"/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strike val="0"/>
        <color rgb="FFFF0000"/>
      </font>
    </dxf>
    <dxf>
      <font>
        <strike val="0"/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AE168-208D-443D-B406-FFA340253277}">
  <dimension ref="A1:AB379"/>
  <sheetViews>
    <sheetView topLeftCell="H11" zoomScale="85" zoomScaleNormal="85" workbookViewId="0">
      <selection activeCell="W6" sqref="W6"/>
    </sheetView>
  </sheetViews>
  <sheetFormatPr defaultRowHeight="14" x14ac:dyDescent="0.3"/>
  <cols>
    <col min="1" max="1" width="9" style="7" bestFit="1" customWidth="1"/>
    <col min="2" max="2" width="5.6640625" style="1" bestFit="1" customWidth="1"/>
    <col min="3" max="3" width="6.6640625" style="1" bestFit="1" customWidth="1"/>
    <col min="4" max="4" width="6.9140625" style="1" bestFit="1" customWidth="1"/>
    <col min="5" max="5" width="6.6640625" style="1" bestFit="1" customWidth="1"/>
    <col min="6" max="6" width="5.6640625" style="1" bestFit="1" customWidth="1"/>
    <col min="7" max="7" width="6.6640625" style="1" bestFit="1" customWidth="1"/>
    <col min="8" max="9" width="8.83203125" style="1" bestFit="1" customWidth="1"/>
    <col min="10" max="10" width="11.25" style="1" bestFit="1" customWidth="1"/>
    <col min="11" max="11" width="18.83203125" style="1" bestFit="1" customWidth="1"/>
    <col min="12" max="12" width="14.75" style="1" bestFit="1" customWidth="1"/>
    <col min="14" max="14" width="14.9140625" style="1" bestFit="1" customWidth="1"/>
    <col min="15" max="15" width="10" style="1" bestFit="1" customWidth="1"/>
    <col min="16" max="16" width="8.83203125" style="1" bestFit="1" customWidth="1"/>
    <col min="17" max="17" width="8.33203125" style="1" bestFit="1" customWidth="1"/>
    <col min="18" max="19" width="8.83203125" style="1" bestFit="1" customWidth="1"/>
    <col min="20" max="20" width="6.1640625" style="1" bestFit="1" customWidth="1"/>
    <col min="21" max="21" width="8.83203125" style="1" bestFit="1" customWidth="1"/>
    <col min="22" max="22" width="6.9140625" style="1" bestFit="1" customWidth="1"/>
    <col min="23" max="23" width="13.6640625" style="1" bestFit="1" customWidth="1"/>
    <col min="24" max="24" width="8.83203125" style="1" bestFit="1" customWidth="1"/>
    <col min="25" max="28" width="6.1640625" style="1" bestFit="1" customWidth="1"/>
  </cols>
  <sheetData>
    <row r="1" spans="1:28" x14ac:dyDescent="0.3">
      <c r="A1" s="7" t="s">
        <v>4</v>
      </c>
      <c r="B1" s="7" t="s">
        <v>3</v>
      </c>
      <c r="C1" s="7" t="s">
        <v>13</v>
      </c>
      <c r="D1" s="7" t="s">
        <v>15</v>
      </c>
      <c r="E1" s="7" t="s">
        <v>14</v>
      </c>
      <c r="F1" s="7" t="s">
        <v>18</v>
      </c>
      <c r="G1" s="7" t="s">
        <v>16</v>
      </c>
      <c r="H1" s="7" t="s">
        <v>55</v>
      </c>
      <c r="I1" s="7" t="s">
        <v>58</v>
      </c>
      <c r="J1" s="7" t="s">
        <v>53</v>
      </c>
      <c r="K1" s="7" t="s">
        <v>59</v>
      </c>
      <c r="L1" s="7" t="s">
        <v>56</v>
      </c>
      <c r="N1" s="33" t="s">
        <v>57</v>
      </c>
      <c r="O1" s="33"/>
      <c r="Q1" s="33" t="s">
        <v>66</v>
      </c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</row>
    <row r="2" spans="1:28" x14ac:dyDescent="0.3">
      <c r="A2" s="8">
        <v>44562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 t="s">
        <v>92</v>
      </c>
      <c r="I2" s="9">
        <v>0</v>
      </c>
      <c r="J2" s="9" t="s">
        <v>92</v>
      </c>
      <c r="K2" s="9">
        <v>0</v>
      </c>
      <c r="L2" s="9">
        <v>0</v>
      </c>
      <c r="N2" s="7" t="s">
        <v>21</v>
      </c>
      <c r="O2" s="10">
        <v>40</v>
      </c>
      <c r="Q2" s="7" t="s">
        <v>67</v>
      </c>
      <c r="R2" s="7" t="s">
        <v>68</v>
      </c>
      <c r="S2" s="7" t="s">
        <v>69</v>
      </c>
      <c r="T2" s="7" t="s">
        <v>70</v>
      </c>
      <c r="U2" s="7" t="s">
        <v>71</v>
      </c>
      <c r="V2" s="7" t="s">
        <v>72</v>
      </c>
      <c r="W2" s="7" t="s">
        <v>73</v>
      </c>
      <c r="X2" s="7" t="s">
        <v>74</v>
      </c>
      <c r="Y2" s="7" t="s">
        <v>75</v>
      </c>
      <c r="Z2" s="7" t="s">
        <v>76</v>
      </c>
      <c r="AA2" s="7" t="s">
        <v>77</v>
      </c>
      <c r="AB2" s="7" t="s">
        <v>78</v>
      </c>
    </row>
    <row r="3" spans="1:28" x14ac:dyDescent="0.3">
      <c r="A3" s="8">
        <v>44563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 t="s">
        <v>92</v>
      </c>
      <c r="I3" s="9">
        <v>0</v>
      </c>
      <c r="J3" s="9" t="s">
        <v>92</v>
      </c>
      <c r="K3" s="9">
        <v>0</v>
      </c>
      <c r="L3" s="9">
        <v>0</v>
      </c>
      <c r="N3" s="7" t="s">
        <v>22</v>
      </c>
      <c r="O3" s="10">
        <v>20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/>
      <c r="X3" s="13">
        <v>0</v>
      </c>
      <c r="Y3" s="13">
        <v>0</v>
      </c>
      <c r="Z3" s="13">
        <v>0</v>
      </c>
      <c r="AA3" s="13">
        <v>0</v>
      </c>
      <c r="AB3" s="13">
        <v>0</v>
      </c>
    </row>
    <row r="4" spans="1:28" x14ac:dyDescent="0.3">
      <c r="A4" s="8">
        <v>44564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 t="s">
        <v>92</v>
      </c>
      <c r="I4" s="9">
        <v>0</v>
      </c>
      <c r="J4" s="9" t="s">
        <v>92</v>
      </c>
      <c r="K4" s="9">
        <v>0</v>
      </c>
      <c r="L4" s="9">
        <v>0</v>
      </c>
      <c r="N4" s="7" t="s">
        <v>23</v>
      </c>
      <c r="O4" s="10">
        <v>40</v>
      </c>
    </row>
    <row r="5" spans="1:28" x14ac:dyDescent="0.3">
      <c r="A5" s="8">
        <v>44565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 t="s">
        <v>92</v>
      </c>
      <c r="I5" s="9">
        <v>0</v>
      </c>
      <c r="J5" s="9" t="s">
        <v>92</v>
      </c>
      <c r="K5" s="9">
        <v>0</v>
      </c>
      <c r="L5" s="9">
        <v>0</v>
      </c>
      <c r="N5" s="7" t="s">
        <v>24</v>
      </c>
      <c r="O5" s="10">
        <v>30</v>
      </c>
    </row>
    <row r="6" spans="1:28" x14ac:dyDescent="0.3">
      <c r="A6" s="8">
        <v>44566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 t="s">
        <v>92</v>
      </c>
      <c r="I6" s="9">
        <v>0</v>
      </c>
      <c r="J6" s="9" t="s">
        <v>92</v>
      </c>
      <c r="K6" s="9">
        <v>0</v>
      </c>
      <c r="L6" s="9">
        <v>0</v>
      </c>
      <c r="N6" s="7" t="s">
        <v>25</v>
      </c>
      <c r="O6" s="10">
        <v>30</v>
      </c>
    </row>
    <row r="7" spans="1:28" x14ac:dyDescent="0.3">
      <c r="A7" s="8">
        <v>44567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 t="s">
        <v>92</v>
      </c>
      <c r="I7" s="9">
        <v>0</v>
      </c>
      <c r="J7" s="9" t="s">
        <v>92</v>
      </c>
      <c r="K7" s="9">
        <v>0</v>
      </c>
      <c r="L7" s="9">
        <v>0</v>
      </c>
      <c r="N7" s="7" t="s">
        <v>54</v>
      </c>
      <c r="O7" s="10">
        <v>200</v>
      </c>
    </row>
    <row r="8" spans="1:28" x14ac:dyDescent="0.3">
      <c r="A8" s="8">
        <v>44568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 t="s">
        <v>92</v>
      </c>
      <c r="I8" s="9">
        <v>0</v>
      </c>
      <c r="J8" s="9" t="s">
        <v>92</v>
      </c>
      <c r="K8" s="9">
        <v>0</v>
      </c>
      <c r="L8" s="9">
        <v>0</v>
      </c>
      <c r="N8" s="7" t="s">
        <v>27</v>
      </c>
      <c r="O8" s="10">
        <f>3*30</f>
        <v>90</v>
      </c>
    </row>
    <row r="9" spans="1:28" x14ac:dyDescent="0.3">
      <c r="A9" s="8">
        <v>44569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 t="s">
        <v>92</v>
      </c>
      <c r="I9" s="9">
        <v>0</v>
      </c>
      <c r="J9" s="9" t="s">
        <v>92</v>
      </c>
      <c r="K9" s="9">
        <v>0</v>
      </c>
      <c r="L9" s="9">
        <v>0</v>
      </c>
      <c r="N9" s="11"/>
      <c r="O9" s="11"/>
      <c r="P9" s="11"/>
      <c r="Q9" s="11"/>
      <c r="R9" s="11" t="s">
        <v>63</v>
      </c>
      <c r="S9" s="11"/>
      <c r="T9" s="11"/>
      <c r="U9" s="11" t="s">
        <v>63</v>
      </c>
      <c r="V9" s="11"/>
      <c r="W9" s="11"/>
      <c r="X9" s="11" t="s">
        <v>63</v>
      </c>
    </row>
    <row r="10" spans="1:28" x14ac:dyDescent="0.3">
      <c r="A10" s="8">
        <v>44570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 t="s">
        <v>92</v>
      </c>
      <c r="I10" s="9">
        <v>0</v>
      </c>
      <c r="J10" s="9" t="s">
        <v>92</v>
      </c>
      <c r="K10" s="9">
        <v>0</v>
      </c>
      <c r="L10" s="9">
        <v>0</v>
      </c>
      <c r="N10" s="12" t="s">
        <v>79</v>
      </c>
      <c r="O10" s="13">
        <f>SUM($B$2:$J$32)</f>
        <v>0</v>
      </c>
      <c r="P10" s="7" t="s">
        <v>60</v>
      </c>
      <c r="Q10" s="13">
        <f>SUM($K$2:$K$32)</f>
        <v>0</v>
      </c>
      <c r="R10" s="13" t="str">
        <f>IF(Q10&gt;=$O$7,"超额","不超额")</f>
        <v>不超额</v>
      </c>
      <c r="S10" s="7" t="s">
        <v>61</v>
      </c>
      <c r="T10" s="13">
        <f>SUM(L2:L32)</f>
        <v>0</v>
      </c>
      <c r="U10" s="13" t="str">
        <f>IF(T10&gt;=$O$3,"超额","不超额")</f>
        <v>不超额</v>
      </c>
      <c r="V10" s="7" t="s">
        <v>62</v>
      </c>
      <c r="W10" s="14">
        <f>$O$2+$O$4+$O$5+$O$6+$O$8+O10+Q10+T10</f>
        <v>230</v>
      </c>
      <c r="X10" s="15" t="str">
        <f>IF($W$10&gt;=$Q$3,"超额","不超额")</f>
        <v>超额</v>
      </c>
    </row>
    <row r="11" spans="1:28" x14ac:dyDescent="0.3">
      <c r="A11" s="8">
        <v>44571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 t="s">
        <v>92</v>
      </c>
      <c r="I11" s="9">
        <v>0</v>
      </c>
      <c r="J11" s="9" t="s">
        <v>92</v>
      </c>
      <c r="K11" s="9">
        <v>0</v>
      </c>
      <c r="L11" s="9">
        <v>0</v>
      </c>
      <c r="N11" s="12" t="s">
        <v>80</v>
      </c>
      <c r="O11" s="13">
        <f>SUM($B$34:$J$61)</f>
        <v>0</v>
      </c>
      <c r="P11" s="7" t="s">
        <v>60</v>
      </c>
      <c r="Q11" s="13">
        <f>SUM($K$34:$K$61)</f>
        <v>0</v>
      </c>
      <c r="R11" s="13" t="str">
        <f t="shared" ref="R11:R21" si="0">IF(Q11&gt;=$O$7,"超额","不超额")</f>
        <v>不超额</v>
      </c>
      <c r="S11" s="7" t="s">
        <v>61</v>
      </c>
      <c r="T11" s="13">
        <f>SUM($L$34:$L$61)</f>
        <v>0</v>
      </c>
      <c r="U11" s="13" t="str">
        <f t="shared" ref="U11:U21" si="1">IF(T11&gt;=$O$3,"超额","不超额")</f>
        <v>不超额</v>
      </c>
      <c r="V11" s="7" t="s">
        <v>62</v>
      </c>
      <c r="W11" s="14">
        <f t="shared" ref="W11:W21" si="2">$O$2+$O$4+$O$5+$O$6+$O$8+O11+Q11+T11</f>
        <v>230</v>
      </c>
      <c r="X11" s="15" t="str">
        <f>IF($W$11&gt;=$R$3,"超额","不超额")</f>
        <v>超额</v>
      </c>
    </row>
    <row r="12" spans="1:28" x14ac:dyDescent="0.3">
      <c r="A12" s="8">
        <v>44572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 t="s">
        <v>92</v>
      </c>
      <c r="I12" s="9">
        <v>0</v>
      </c>
      <c r="J12" s="9" t="s">
        <v>92</v>
      </c>
      <c r="K12" s="9">
        <v>0</v>
      </c>
      <c r="L12" s="9">
        <v>0</v>
      </c>
      <c r="N12" s="12" t="s">
        <v>81</v>
      </c>
      <c r="O12" s="13">
        <f>SUM($B$63:$J$93)</f>
        <v>0</v>
      </c>
      <c r="P12" s="7" t="s">
        <v>60</v>
      </c>
      <c r="Q12" s="13">
        <f>SUM($K$63:$K$93)</f>
        <v>0</v>
      </c>
      <c r="R12" s="13" t="str">
        <f t="shared" si="0"/>
        <v>不超额</v>
      </c>
      <c r="S12" s="7" t="s">
        <v>61</v>
      </c>
      <c r="T12" s="13">
        <f>SUM($L$63:$L$93)</f>
        <v>0</v>
      </c>
      <c r="U12" s="13" t="str">
        <f t="shared" si="1"/>
        <v>不超额</v>
      </c>
      <c r="V12" s="7" t="s">
        <v>62</v>
      </c>
      <c r="W12" s="14">
        <f t="shared" si="2"/>
        <v>230</v>
      </c>
      <c r="X12" s="15" t="str">
        <f>IF($W$12&gt;=$S$3,"超额","不超额")</f>
        <v>超额</v>
      </c>
    </row>
    <row r="13" spans="1:28" x14ac:dyDescent="0.3">
      <c r="A13" s="8">
        <v>44573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 t="s">
        <v>92</v>
      </c>
      <c r="I13" s="9">
        <v>0</v>
      </c>
      <c r="J13" s="9" t="s">
        <v>92</v>
      </c>
      <c r="K13" s="9">
        <v>0</v>
      </c>
      <c r="L13" s="9">
        <v>0</v>
      </c>
      <c r="N13" s="12" t="s">
        <v>82</v>
      </c>
      <c r="O13" s="13">
        <f>SUM($B$95:$J$124)</f>
        <v>0</v>
      </c>
      <c r="P13" s="7" t="s">
        <v>60</v>
      </c>
      <c r="Q13" s="13">
        <f>SUM($K$95:$K$124)</f>
        <v>0</v>
      </c>
      <c r="R13" s="13" t="str">
        <f t="shared" si="0"/>
        <v>不超额</v>
      </c>
      <c r="S13" s="7" t="s">
        <v>61</v>
      </c>
      <c r="T13" s="13">
        <f>SUM($L$95:$L$124)</f>
        <v>0</v>
      </c>
      <c r="U13" s="13" t="str">
        <f t="shared" si="1"/>
        <v>不超额</v>
      </c>
      <c r="V13" s="7" t="s">
        <v>62</v>
      </c>
      <c r="W13" s="14">
        <f t="shared" si="2"/>
        <v>230</v>
      </c>
      <c r="X13" s="15" t="str">
        <f>IF($W$13&gt;=$T$3,"超额","不超额")</f>
        <v>超额</v>
      </c>
    </row>
    <row r="14" spans="1:28" x14ac:dyDescent="0.3">
      <c r="A14" s="8">
        <v>44574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 t="s">
        <v>92</v>
      </c>
      <c r="I14" s="9">
        <v>0</v>
      </c>
      <c r="J14" s="9" t="s">
        <v>92</v>
      </c>
      <c r="K14" s="9">
        <v>0</v>
      </c>
      <c r="L14" s="9">
        <v>0</v>
      </c>
      <c r="N14" s="12" t="s">
        <v>83</v>
      </c>
      <c r="O14" s="13">
        <f>SUM($B$126:$J$156)</f>
        <v>0</v>
      </c>
      <c r="P14" s="7" t="s">
        <v>60</v>
      </c>
      <c r="Q14" s="13">
        <f>SUM($K$126:$K$156)</f>
        <v>0</v>
      </c>
      <c r="R14" s="13" t="str">
        <f t="shared" si="0"/>
        <v>不超额</v>
      </c>
      <c r="S14" s="7" t="s">
        <v>61</v>
      </c>
      <c r="T14" s="13">
        <f>SUM($L$126:$L$156)</f>
        <v>0</v>
      </c>
      <c r="U14" s="13" t="str">
        <f t="shared" si="1"/>
        <v>不超额</v>
      </c>
      <c r="V14" s="7" t="s">
        <v>62</v>
      </c>
      <c r="W14" s="14">
        <f t="shared" si="2"/>
        <v>230</v>
      </c>
      <c r="X14" s="15" t="str">
        <f>IF($W$14&gt;=$U$3,"超额","不超额")</f>
        <v>超额</v>
      </c>
    </row>
    <row r="15" spans="1:28" x14ac:dyDescent="0.3">
      <c r="A15" s="8">
        <v>44575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 t="s">
        <v>92</v>
      </c>
      <c r="I15" s="9">
        <v>0</v>
      </c>
      <c r="J15" s="9" t="s">
        <v>92</v>
      </c>
      <c r="K15" s="9">
        <v>0</v>
      </c>
      <c r="L15" s="9">
        <v>0</v>
      </c>
      <c r="N15" s="12" t="s">
        <v>84</v>
      </c>
      <c r="O15" s="13">
        <f>SUM($B$158:$J$187)</f>
        <v>0</v>
      </c>
      <c r="P15" s="7" t="s">
        <v>60</v>
      </c>
      <c r="Q15" s="13">
        <f>SUM($K$158:$K$187)</f>
        <v>0</v>
      </c>
      <c r="R15" s="13" t="str">
        <f t="shared" si="0"/>
        <v>不超额</v>
      </c>
      <c r="S15" s="7" t="s">
        <v>61</v>
      </c>
      <c r="T15" s="13">
        <f>SUM($L$158:$L$187)</f>
        <v>0</v>
      </c>
      <c r="U15" s="13" t="str">
        <f t="shared" si="1"/>
        <v>不超额</v>
      </c>
      <c r="V15" s="7" t="s">
        <v>62</v>
      </c>
      <c r="W15" s="14">
        <f t="shared" si="2"/>
        <v>230</v>
      </c>
      <c r="X15" s="15" t="str">
        <f>IF($W$15&gt;=$V$3,"超额","不超额")</f>
        <v>超额</v>
      </c>
    </row>
    <row r="16" spans="1:28" x14ac:dyDescent="0.3">
      <c r="A16" s="8">
        <v>44576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 t="s">
        <v>92</v>
      </c>
      <c r="I16" s="9">
        <v>0</v>
      </c>
      <c r="J16" s="9" t="s">
        <v>92</v>
      </c>
      <c r="K16" s="9">
        <v>0</v>
      </c>
      <c r="L16" s="9">
        <v>0</v>
      </c>
      <c r="N16" s="12" t="s">
        <v>85</v>
      </c>
      <c r="O16" s="13">
        <f>SUM($B$189:$J$219)</f>
        <v>0</v>
      </c>
      <c r="P16" s="7" t="s">
        <v>60</v>
      </c>
      <c r="Q16" s="13">
        <f>SUM($K$189:$K$219)</f>
        <v>0</v>
      </c>
      <c r="R16" s="13" t="str">
        <f t="shared" si="0"/>
        <v>不超额</v>
      </c>
      <c r="S16" s="7" t="s">
        <v>61</v>
      </c>
      <c r="T16" s="13">
        <f>SUM($L$189:$L$219)</f>
        <v>0</v>
      </c>
      <c r="U16" s="13" t="str">
        <f t="shared" si="1"/>
        <v>不超额</v>
      </c>
      <c r="V16" s="7" t="s">
        <v>62</v>
      </c>
      <c r="W16" s="14">
        <f t="shared" si="2"/>
        <v>230</v>
      </c>
      <c r="X16" s="15" t="str">
        <f>IF($W$16&gt;=$W$3,"超额","不超额")</f>
        <v>超额</v>
      </c>
    </row>
    <row r="17" spans="1:24" x14ac:dyDescent="0.3">
      <c r="A17" s="8">
        <v>44577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 t="s">
        <v>92</v>
      </c>
      <c r="I17" s="9">
        <v>0</v>
      </c>
      <c r="J17" s="9" t="s">
        <v>92</v>
      </c>
      <c r="K17" s="9">
        <v>0</v>
      </c>
      <c r="L17" s="9">
        <v>0</v>
      </c>
      <c r="N17" s="12" t="s">
        <v>86</v>
      </c>
      <c r="O17" s="13">
        <f>SUM($B$221:$J$251)</f>
        <v>0</v>
      </c>
      <c r="P17" s="7" t="s">
        <v>60</v>
      </c>
      <c r="Q17" s="13">
        <f>SUM($K$221:$K$251)</f>
        <v>0</v>
      </c>
      <c r="R17" s="13" t="str">
        <f t="shared" si="0"/>
        <v>不超额</v>
      </c>
      <c r="S17" s="7" t="s">
        <v>61</v>
      </c>
      <c r="T17" s="13">
        <f>SUM($L$221:$L$251)</f>
        <v>0</v>
      </c>
      <c r="U17" s="13" t="str">
        <f t="shared" si="1"/>
        <v>不超额</v>
      </c>
      <c r="V17" s="7" t="s">
        <v>62</v>
      </c>
      <c r="W17" s="14">
        <f t="shared" si="2"/>
        <v>230</v>
      </c>
      <c r="X17" s="15" t="str">
        <f>IF($W$17&gt;=$X$3,"超额","不超额")</f>
        <v>超额</v>
      </c>
    </row>
    <row r="18" spans="1:24" x14ac:dyDescent="0.3">
      <c r="A18" s="8">
        <v>44578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 t="s">
        <v>92</v>
      </c>
      <c r="I18" s="9">
        <v>0</v>
      </c>
      <c r="J18" s="9" t="s">
        <v>92</v>
      </c>
      <c r="K18" s="9">
        <v>0</v>
      </c>
      <c r="L18" s="9">
        <v>0</v>
      </c>
      <c r="N18" s="12" t="s">
        <v>87</v>
      </c>
      <c r="O18" s="13">
        <f>SUM($B$253:$J$282)</f>
        <v>0</v>
      </c>
      <c r="P18" s="7" t="s">
        <v>60</v>
      </c>
      <c r="Q18" s="13">
        <f>SUM($K$253:$K$282)</f>
        <v>0</v>
      </c>
      <c r="R18" s="13" t="str">
        <f t="shared" si="0"/>
        <v>不超额</v>
      </c>
      <c r="S18" s="7" t="s">
        <v>61</v>
      </c>
      <c r="T18" s="13">
        <f>SUM($L$253:$L$282)</f>
        <v>0</v>
      </c>
      <c r="U18" s="13" t="str">
        <f t="shared" si="1"/>
        <v>不超额</v>
      </c>
      <c r="V18" s="7" t="s">
        <v>62</v>
      </c>
      <c r="W18" s="14">
        <f t="shared" si="2"/>
        <v>230</v>
      </c>
      <c r="X18" s="15" t="str">
        <f>IF($W$18&gt;=$Y$3,"超额","不超额")</f>
        <v>超额</v>
      </c>
    </row>
    <row r="19" spans="1:24" x14ac:dyDescent="0.3">
      <c r="A19" s="8">
        <v>44579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 t="s">
        <v>92</v>
      </c>
      <c r="I19" s="9">
        <v>0</v>
      </c>
      <c r="J19" s="9" t="s">
        <v>92</v>
      </c>
      <c r="K19" s="9">
        <v>0</v>
      </c>
      <c r="L19" s="9">
        <v>0</v>
      </c>
      <c r="N19" s="12" t="s">
        <v>88</v>
      </c>
      <c r="O19" s="13">
        <f>SUM($B$284:$J$314)</f>
        <v>0</v>
      </c>
      <c r="P19" s="7" t="s">
        <v>60</v>
      </c>
      <c r="Q19" s="13">
        <f>SUM($K$284:$K$314)</f>
        <v>0</v>
      </c>
      <c r="R19" s="13" t="str">
        <f t="shared" si="0"/>
        <v>不超额</v>
      </c>
      <c r="S19" s="7" t="s">
        <v>61</v>
      </c>
      <c r="T19" s="13">
        <f>SUM($L$284:$L$314)</f>
        <v>0</v>
      </c>
      <c r="U19" s="13" t="str">
        <f t="shared" si="1"/>
        <v>不超额</v>
      </c>
      <c r="V19" s="7" t="s">
        <v>62</v>
      </c>
      <c r="W19" s="14">
        <f t="shared" si="2"/>
        <v>230</v>
      </c>
      <c r="X19" s="15" t="str">
        <f>IF($W$19&gt;=$Z$3,"超额","不超额")</f>
        <v>超额</v>
      </c>
    </row>
    <row r="20" spans="1:24" x14ac:dyDescent="0.3">
      <c r="A20" s="8">
        <v>44580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 t="s">
        <v>92</v>
      </c>
      <c r="I20" s="9">
        <v>0</v>
      </c>
      <c r="J20" s="9" t="s">
        <v>92</v>
      </c>
      <c r="K20" s="9">
        <v>0</v>
      </c>
      <c r="L20" s="9">
        <v>0</v>
      </c>
      <c r="N20" s="12" t="s">
        <v>89</v>
      </c>
      <c r="O20" s="13">
        <f>SUM($B$316:$J$345)</f>
        <v>266.74</v>
      </c>
      <c r="P20" s="7" t="s">
        <v>60</v>
      </c>
      <c r="Q20" s="13">
        <f>SUM($K$316:$K$345)</f>
        <v>325.56</v>
      </c>
      <c r="R20" s="13" t="str">
        <f t="shared" si="0"/>
        <v>超额</v>
      </c>
      <c r="S20" s="7" t="s">
        <v>61</v>
      </c>
      <c r="T20" s="13">
        <f>SUM($L$316:$L$345)</f>
        <v>5.74</v>
      </c>
      <c r="U20" s="13" t="str">
        <f t="shared" si="1"/>
        <v>不超额</v>
      </c>
      <c r="V20" s="7" t="s">
        <v>62</v>
      </c>
      <c r="W20" s="14">
        <f t="shared" si="2"/>
        <v>828.04</v>
      </c>
      <c r="X20" s="15" t="str">
        <f>IF($W$20&gt;=$AA$3,"超额","不超额")</f>
        <v>超额</v>
      </c>
    </row>
    <row r="21" spans="1:24" x14ac:dyDescent="0.3">
      <c r="A21" s="8">
        <v>44581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 t="s">
        <v>92</v>
      </c>
      <c r="I21" s="9">
        <v>0</v>
      </c>
      <c r="J21" s="9" t="s">
        <v>92</v>
      </c>
      <c r="K21" s="9">
        <v>0</v>
      </c>
      <c r="L21" s="9">
        <v>0</v>
      </c>
      <c r="N21" s="12" t="s">
        <v>90</v>
      </c>
      <c r="O21" s="13">
        <f>SUM($B$347:$J$377)</f>
        <v>0</v>
      </c>
      <c r="P21" s="7" t="s">
        <v>60</v>
      </c>
      <c r="Q21" s="13">
        <f>SUM($K$347:$K$377)</f>
        <v>0</v>
      </c>
      <c r="R21" s="13" t="str">
        <f t="shared" si="0"/>
        <v>不超额</v>
      </c>
      <c r="S21" s="7" t="s">
        <v>61</v>
      </c>
      <c r="T21" s="13">
        <f>SUM($L$347:$L$377)</f>
        <v>0</v>
      </c>
      <c r="U21" s="13" t="str">
        <f t="shared" si="1"/>
        <v>不超额</v>
      </c>
      <c r="V21" s="7" t="s">
        <v>62</v>
      </c>
      <c r="W21" s="14">
        <f t="shared" si="2"/>
        <v>230</v>
      </c>
      <c r="X21" s="15" t="str">
        <f>IF($W$21&gt;=$AB$3,"超额","不超额")</f>
        <v>超额</v>
      </c>
    </row>
    <row r="22" spans="1:24" x14ac:dyDescent="0.3">
      <c r="A22" s="8">
        <v>44582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 t="s">
        <v>92</v>
      </c>
      <c r="I22" s="9">
        <v>0</v>
      </c>
      <c r="J22" s="9" t="s">
        <v>92</v>
      </c>
      <c r="K22" s="9">
        <v>0</v>
      </c>
      <c r="L22" s="9">
        <v>0</v>
      </c>
    </row>
    <row r="23" spans="1:24" x14ac:dyDescent="0.3">
      <c r="A23" s="8">
        <v>44583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 t="s">
        <v>92</v>
      </c>
      <c r="I23" s="9">
        <v>0</v>
      </c>
      <c r="J23" s="9" t="s">
        <v>92</v>
      </c>
      <c r="K23" s="9">
        <v>0</v>
      </c>
      <c r="L23" s="9">
        <v>0</v>
      </c>
      <c r="N23" s="12" t="s">
        <v>65</v>
      </c>
      <c r="O23" s="16">
        <f>SUM(Q3:AB3)</f>
        <v>0</v>
      </c>
      <c r="Q23" s="36" t="str">
        <f>"大学悲惨生活支出总"&amp;O24&amp;"共元"</f>
        <v>大学悲惨生活支出总3358.04共元</v>
      </c>
      <c r="R23" s="36"/>
      <c r="S23" s="36"/>
      <c r="T23" s="36"/>
    </row>
    <row r="24" spans="1:24" x14ac:dyDescent="0.3">
      <c r="A24" s="8">
        <v>44584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 t="s">
        <v>92</v>
      </c>
      <c r="I24" s="9">
        <v>0</v>
      </c>
      <c r="J24" s="9" t="s">
        <v>92</v>
      </c>
      <c r="K24" s="9">
        <v>0</v>
      </c>
      <c r="L24" s="9">
        <v>0</v>
      </c>
      <c r="N24" s="12" t="s">
        <v>64</v>
      </c>
      <c r="O24" s="16">
        <f>SUM($W$10:$W$21)</f>
        <v>3358.04</v>
      </c>
    </row>
    <row r="25" spans="1:24" x14ac:dyDescent="0.3">
      <c r="A25" s="8">
        <v>44585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 t="s">
        <v>92</v>
      </c>
      <c r="I25" s="9">
        <v>0</v>
      </c>
      <c r="J25" s="9" t="s">
        <v>92</v>
      </c>
      <c r="K25" s="9">
        <v>0</v>
      </c>
      <c r="L25" s="9">
        <v>0</v>
      </c>
      <c r="N25" s="12" t="s">
        <v>63</v>
      </c>
      <c r="O25" s="15" t="str">
        <f>IF($O$23&gt;=$O$24,"不超额","超额")</f>
        <v>超额</v>
      </c>
    </row>
    <row r="26" spans="1:24" x14ac:dyDescent="0.3">
      <c r="A26" s="8">
        <v>44586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 t="s">
        <v>92</v>
      </c>
      <c r="I26" s="9">
        <v>0</v>
      </c>
      <c r="J26" s="9" t="s">
        <v>92</v>
      </c>
      <c r="K26" s="9">
        <v>0</v>
      </c>
      <c r="L26" s="9">
        <v>0</v>
      </c>
    </row>
    <row r="27" spans="1:24" x14ac:dyDescent="0.3">
      <c r="A27" s="8">
        <v>44587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 t="s">
        <v>92</v>
      </c>
      <c r="I27" s="9">
        <v>0</v>
      </c>
      <c r="J27" s="9" t="s">
        <v>92</v>
      </c>
      <c r="K27" s="9">
        <v>0</v>
      </c>
      <c r="L27" s="9">
        <v>0</v>
      </c>
    </row>
    <row r="28" spans="1:24" x14ac:dyDescent="0.3">
      <c r="A28" s="8">
        <v>44588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 t="s">
        <v>92</v>
      </c>
      <c r="I28" s="9">
        <v>0</v>
      </c>
      <c r="J28" s="9" t="s">
        <v>92</v>
      </c>
      <c r="K28" s="9">
        <v>0</v>
      </c>
      <c r="L28" s="9">
        <v>0</v>
      </c>
    </row>
    <row r="29" spans="1:24" x14ac:dyDescent="0.3">
      <c r="A29" s="8">
        <v>44589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 t="s">
        <v>92</v>
      </c>
      <c r="I29" s="9">
        <v>0</v>
      </c>
      <c r="J29" s="9" t="s">
        <v>92</v>
      </c>
      <c r="K29" s="9">
        <v>0</v>
      </c>
      <c r="L29" s="9">
        <v>0</v>
      </c>
    </row>
    <row r="30" spans="1:24" x14ac:dyDescent="0.3">
      <c r="A30" s="8">
        <v>44590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 t="s">
        <v>92</v>
      </c>
      <c r="I30" s="9">
        <v>0</v>
      </c>
      <c r="J30" s="9" t="s">
        <v>92</v>
      </c>
      <c r="K30" s="9">
        <v>0</v>
      </c>
      <c r="L30" s="9">
        <v>0</v>
      </c>
    </row>
    <row r="31" spans="1:24" x14ac:dyDescent="0.3">
      <c r="A31" s="8">
        <v>44591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 t="s">
        <v>92</v>
      </c>
      <c r="I31" s="9">
        <v>0</v>
      </c>
      <c r="J31" s="9" t="s">
        <v>92</v>
      </c>
      <c r="K31" s="9">
        <v>0</v>
      </c>
      <c r="L31" s="9">
        <v>0</v>
      </c>
    </row>
    <row r="32" spans="1:24" x14ac:dyDescent="0.3">
      <c r="A32" s="8">
        <v>44592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 t="s">
        <v>92</v>
      </c>
      <c r="I32" s="9">
        <v>0</v>
      </c>
      <c r="J32" s="9" t="s">
        <v>92</v>
      </c>
      <c r="K32" s="9">
        <v>0</v>
      </c>
      <c r="L32" s="9">
        <v>0</v>
      </c>
    </row>
    <row r="33" spans="1:12" x14ac:dyDescent="0.3">
      <c r="A33" s="7" t="s">
        <v>4</v>
      </c>
      <c r="B33" s="7" t="s">
        <v>3</v>
      </c>
      <c r="C33" s="7" t="s">
        <v>13</v>
      </c>
      <c r="D33" s="7" t="s">
        <v>15</v>
      </c>
      <c r="E33" s="7" t="s">
        <v>14</v>
      </c>
      <c r="F33" s="7" t="s">
        <v>18</v>
      </c>
      <c r="G33" s="7" t="s">
        <v>16</v>
      </c>
      <c r="H33" s="7" t="s">
        <v>55</v>
      </c>
      <c r="I33" s="7" t="s">
        <v>58</v>
      </c>
      <c r="J33" s="7" t="s">
        <v>53</v>
      </c>
      <c r="K33" s="7" t="s">
        <v>59</v>
      </c>
      <c r="L33" s="7" t="s">
        <v>56</v>
      </c>
    </row>
    <row r="34" spans="1:12" x14ac:dyDescent="0.3">
      <c r="A34" s="8">
        <v>44593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 t="s">
        <v>92</v>
      </c>
      <c r="I34" s="9">
        <v>0</v>
      </c>
      <c r="J34" s="9" t="s">
        <v>92</v>
      </c>
      <c r="K34" s="9">
        <v>0</v>
      </c>
      <c r="L34" s="9">
        <v>0</v>
      </c>
    </row>
    <row r="35" spans="1:12" x14ac:dyDescent="0.3">
      <c r="A35" s="8">
        <v>44594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 t="s">
        <v>92</v>
      </c>
      <c r="I35" s="9">
        <v>0</v>
      </c>
      <c r="J35" s="9" t="s">
        <v>92</v>
      </c>
      <c r="K35" s="9">
        <v>0</v>
      </c>
      <c r="L35" s="9">
        <v>0</v>
      </c>
    </row>
    <row r="36" spans="1:12" x14ac:dyDescent="0.3">
      <c r="A36" s="8">
        <v>44595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 t="s">
        <v>92</v>
      </c>
      <c r="I36" s="9">
        <v>0</v>
      </c>
      <c r="J36" s="9" t="s">
        <v>92</v>
      </c>
      <c r="K36" s="9">
        <v>0</v>
      </c>
      <c r="L36" s="9">
        <v>0</v>
      </c>
    </row>
    <row r="37" spans="1:12" x14ac:dyDescent="0.3">
      <c r="A37" s="8">
        <v>44596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 t="s">
        <v>92</v>
      </c>
      <c r="I37" s="9">
        <v>0</v>
      </c>
      <c r="J37" s="9" t="s">
        <v>92</v>
      </c>
      <c r="K37" s="9">
        <v>0</v>
      </c>
      <c r="L37" s="9">
        <v>0</v>
      </c>
    </row>
    <row r="38" spans="1:12" x14ac:dyDescent="0.3">
      <c r="A38" s="8">
        <v>44597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 t="s">
        <v>92</v>
      </c>
      <c r="I38" s="9">
        <v>0</v>
      </c>
      <c r="J38" s="9" t="s">
        <v>92</v>
      </c>
      <c r="K38" s="9">
        <v>0</v>
      </c>
      <c r="L38" s="9">
        <v>0</v>
      </c>
    </row>
    <row r="39" spans="1:12" x14ac:dyDescent="0.3">
      <c r="A39" s="8">
        <v>44598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 t="s">
        <v>92</v>
      </c>
      <c r="I39" s="9">
        <v>0</v>
      </c>
      <c r="J39" s="9" t="s">
        <v>92</v>
      </c>
      <c r="K39" s="9">
        <v>0</v>
      </c>
      <c r="L39" s="9">
        <v>0</v>
      </c>
    </row>
    <row r="40" spans="1:12" x14ac:dyDescent="0.3">
      <c r="A40" s="8">
        <v>44599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 t="s">
        <v>92</v>
      </c>
      <c r="I40" s="9">
        <v>0</v>
      </c>
      <c r="J40" s="9" t="s">
        <v>92</v>
      </c>
      <c r="K40" s="9">
        <v>0</v>
      </c>
      <c r="L40" s="9">
        <v>0</v>
      </c>
    </row>
    <row r="41" spans="1:12" x14ac:dyDescent="0.3">
      <c r="A41" s="8">
        <v>44600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 t="s">
        <v>92</v>
      </c>
      <c r="I41" s="9">
        <v>0</v>
      </c>
      <c r="J41" s="9" t="s">
        <v>92</v>
      </c>
      <c r="K41" s="9">
        <v>0</v>
      </c>
      <c r="L41" s="9">
        <v>0</v>
      </c>
    </row>
    <row r="42" spans="1:12" x14ac:dyDescent="0.3">
      <c r="A42" s="8">
        <v>44601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 t="s">
        <v>92</v>
      </c>
      <c r="I42" s="9">
        <v>0</v>
      </c>
      <c r="J42" s="9" t="s">
        <v>92</v>
      </c>
      <c r="K42" s="9">
        <v>0</v>
      </c>
      <c r="L42" s="9">
        <v>0</v>
      </c>
    </row>
    <row r="43" spans="1:12" x14ac:dyDescent="0.3">
      <c r="A43" s="8">
        <v>44602</v>
      </c>
      <c r="B43" s="9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 t="s">
        <v>92</v>
      </c>
      <c r="I43" s="9">
        <v>0</v>
      </c>
      <c r="J43" s="9" t="s">
        <v>92</v>
      </c>
      <c r="K43" s="9">
        <v>0</v>
      </c>
      <c r="L43" s="9">
        <v>0</v>
      </c>
    </row>
    <row r="44" spans="1:12" x14ac:dyDescent="0.3">
      <c r="A44" s="8">
        <v>44603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 t="s">
        <v>92</v>
      </c>
      <c r="I44" s="9">
        <v>0</v>
      </c>
      <c r="J44" s="9" t="s">
        <v>92</v>
      </c>
      <c r="K44" s="9">
        <v>0</v>
      </c>
      <c r="L44" s="9">
        <v>0</v>
      </c>
    </row>
    <row r="45" spans="1:12" x14ac:dyDescent="0.3">
      <c r="A45" s="8">
        <v>44604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 t="s">
        <v>92</v>
      </c>
      <c r="I45" s="9">
        <v>0</v>
      </c>
      <c r="J45" s="9" t="s">
        <v>92</v>
      </c>
      <c r="K45" s="9">
        <v>0</v>
      </c>
      <c r="L45" s="9">
        <v>0</v>
      </c>
    </row>
    <row r="46" spans="1:12" x14ac:dyDescent="0.3">
      <c r="A46" s="8">
        <v>44605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 t="s">
        <v>92</v>
      </c>
      <c r="I46" s="9">
        <v>0</v>
      </c>
      <c r="J46" s="9" t="s">
        <v>92</v>
      </c>
      <c r="K46" s="9">
        <v>0</v>
      </c>
      <c r="L46" s="9">
        <v>0</v>
      </c>
    </row>
    <row r="47" spans="1:12" x14ac:dyDescent="0.3">
      <c r="A47" s="8">
        <v>44606</v>
      </c>
      <c r="B47" s="9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 t="s">
        <v>92</v>
      </c>
      <c r="I47" s="9">
        <v>0</v>
      </c>
      <c r="J47" s="9" t="s">
        <v>92</v>
      </c>
      <c r="K47" s="9">
        <v>0</v>
      </c>
      <c r="L47" s="9">
        <v>0</v>
      </c>
    </row>
    <row r="48" spans="1:12" x14ac:dyDescent="0.3">
      <c r="A48" s="8">
        <v>44607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 t="s">
        <v>92</v>
      </c>
      <c r="I48" s="9">
        <v>0</v>
      </c>
      <c r="J48" s="9" t="s">
        <v>92</v>
      </c>
      <c r="K48" s="9">
        <v>0</v>
      </c>
      <c r="L48" s="9">
        <v>0</v>
      </c>
    </row>
    <row r="49" spans="1:12" x14ac:dyDescent="0.3">
      <c r="A49" s="8">
        <v>44608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 t="s">
        <v>92</v>
      </c>
      <c r="I49" s="9">
        <v>0</v>
      </c>
      <c r="J49" s="9" t="s">
        <v>92</v>
      </c>
      <c r="K49" s="9">
        <v>0</v>
      </c>
      <c r="L49" s="9">
        <v>0</v>
      </c>
    </row>
    <row r="50" spans="1:12" x14ac:dyDescent="0.3">
      <c r="A50" s="8">
        <v>44609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 t="s">
        <v>92</v>
      </c>
      <c r="I50" s="9">
        <v>0</v>
      </c>
      <c r="J50" s="9" t="s">
        <v>92</v>
      </c>
      <c r="K50" s="9">
        <v>0</v>
      </c>
      <c r="L50" s="9">
        <v>0</v>
      </c>
    </row>
    <row r="51" spans="1:12" x14ac:dyDescent="0.3">
      <c r="A51" s="8">
        <v>44610</v>
      </c>
      <c r="B51" s="9">
        <v>0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 t="s">
        <v>92</v>
      </c>
      <c r="I51" s="9">
        <v>0</v>
      </c>
      <c r="J51" s="9" t="s">
        <v>92</v>
      </c>
      <c r="K51" s="9">
        <v>0</v>
      </c>
      <c r="L51" s="9">
        <v>0</v>
      </c>
    </row>
    <row r="52" spans="1:12" x14ac:dyDescent="0.3">
      <c r="A52" s="8">
        <v>44611</v>
      </c>
      <c r="B52" s="9">
        <v>0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 t="s">
        <v>92</v>
      </c>
      <c r="I52" s="9">
        <v>0</v>
      </c>
      <c r="J52" s="9" t="s">
        <v>92</v>
      </c>
      <c r="K52" s="9">
        <v>0</v>
      </c>
      <c r="L52" s="9">
        <v>0</v>
      </c>
    </row>
    <row r="53" spans="1:12" x14ac:dyDescent="0.3">
      <c r="A53" s="8">
        <v>44612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 t="s">
        <v>92</v>
      </c>
      <c r="I53" s="9">
        <v>0</v>
      </c>
      <c r="J53" s="9" t="s">
        <v>92</v>
      </c>
      <c r="K53" s="9">
        <v>0</v>
      </c>
      <c r="L53" s="9">
        <v>0</v>
      </c>
    </row>
    <row r="54" spans="1:12" x14ac:dyDescent="0.3">
      <c r="A54" s="8">
        <v>44613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 t="s">
        <v>92</v>
      </c>
      <c r="I54" s="9">
        <v>0</v>
      </c>
      <c r="J54" s="9" t="s">
        <v>92</v>
      </c>
      <c r="K54" s="9">
        <v>0</v>
      </c>
      <c r="L54" s="9">
        <v>0</v>
      </c>
    </row>
    <row r="55" spans="1:12" x14ac:dyDescent="0.3">
      <c r="A55" s="8">
        <v>44614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 t="s">
        <v>92</v>
      </c>
      <c r="I55" s="9">
        <v>0</v>
      </c>
      <c r="J55" s="9" t="s">
        <v>92</v>
      </c>
      <c r="K55" s="9">
        <v>0</v>
      </c>
      <c r="L55" s="9">
        <v>0</v>
      </c>
    </row>
    <row r="56" spans="1:12" x14ac:dyDescent="0.3">
      <c r="A56" s="8">
        <v>44615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 t="s">
        <v>92</v>
      </c>
      <c r="I56" s="9">
        <v>0</v>
      </c>
      <c r="J56" s="9" t="s">
        <v>92</v>
      </c>
      <c r="K56" s="9">
        <v>0</v>
      </c>
      <c r="L56" s="9">
        <v>0</v>
      </c>
    </row>
    <row r="57" spans="1:12" x14ac:dyDescent="0.3">
      <c r="A57" s="8">
        <v>44616</v>
      </c>
      <c r="B57" s="9">
        <v>0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 t="s">
        <v>92</v>
      </c>
      <c r="I57" s="9">
        <v>0</v>
      </c>
      <c r="J57" s="9" t="s">
        <v>92</v>
      </c>
      <c r="K57" s="9">
        <v>0</v>
      </c>
      <c r="L57" s="9">
        <v>0</v>
      </c>
    </row>
    <row r="58" spans="1:12" x14ac:dyDescent="0.3">
      <c r="A58" s="8">
        <v>44617</v>
      </c>
      <c r="B58" s="9">
        <v>0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 t="s">
        <v>92</v>
      </c>
      <c r="I58" s="9">
        <v>0</v>
      </c>
      <c r="J58" s="9" t="s">
        <v>92</v>
      </c>
      <c r="K58" s="9">
        <v>0</v>
      </c>
      <c r="L58" s="9">
        <v>0</v>
      </c>
    </row>
    <row r="59" spans="1:12" x14ac:dyDescent="0.3">
      <c r="A59" s="8">
        <v>44618</v>
      </c>
      <c r="B59" s="9">
        <v>0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 t="s">
        <v>92</v>
      </c>
      <c r="I59" s="9">
        <v>0</v>
      </c>
      <c r="J59" s="9" t="s">
        <v>92</v>
      </c>
      <c r="K59" s="9">
        <v>0</v>
      </c>
      <c r="L59" s="9">
        <v>0</v>
      </c>
    </row>
    <row r="60" spans="1:12" x14ac:dyDescent="0.3">
      <c r="A60" s="8">
        <v>44619</v>
      </c>
      <c r="B60" s="9">
        <v>0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 t="s">
        <v>92</v>
      </c>
      <c r="I60" s="9">
        <v>0</v>
      </c>
      <c r="J60" s="9" t="s">
        <v>92</v>
      </c>
      <c r="K60" s="9">
        <v>0</v>
      </c>
      <c r="L60" s="9">
        <v>0</v>
      </c>
    </row>
    <row r="61" spans="1:12" x14ac:dyDescent="0.3">
      <c r="A61" s="8">
        <v>44620</v>
      </c>
      <c r="B61" s="9">
        <v>0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 t="s">
        <v>92</v>
      </c>
      <c r="I61" s="9">
        <v>0</v>
      </c>
      <c r="J61" s="9" t="s">
        <v>92</v>
      </c>
      <c r="K61" s="9">
        <v>0</v>
      </c>
      <c r="L61" s="9">
        <v>0</v>
      </c>
    </row>
    <row r="62" spans="1:12" x14ac:dyDescent="0.3">
      <c r="A62" s="7" t="s">
        <v>4</v>
      </c>
      <c r="B62" s="7" t="s">
        <v>3</v>
      </c>
      <c r="C62" s="7" t="s">
        <v>13</v>
      </c>
      <c r="D62" s="7" t="s">
        <v>15</v>
      </c>
      <c r="E62" s="7" t="s">
        <v>14</v>
      </c>
      <c r="F62" s="7" t="s">
        <v>18</v>
      </c>
      <c r="G62" s="7" t="s">
        <v>16</v>
      </c>
      <c r="H62" s="7" t="s">
        <v>55</v>
      </c>
      <c r="I62" s="7" t="s">
        <v>58</v>
      </c>
      <c r="J62" s="7" t="s">
        <v>53</v>
      </c>
      <c r="K62" s="7" t="s">
        <v>59</v>
      </c>
      <c r="L62" s="7" t="s">
        <v>56</v>
      </c>
    </row>
    <row r="63" spans="1:12" x14ac:dyDescent="0.3">
      <c r="A63" s="8">
        <v>44621</v>
      </c>
      <c r="B63" s="9">
        <v>0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 t="s">
        <v>92</v>
      </c>
      <c r="I63" s="9">
        <v>0</v>
      </c>
      <c r="J63" s="9" t="s">
        <v>92</v>
      </c>
      <c r="K63" s="9">
        <v>0</v>
      </c>
      <c r="L63" s="9">
        <v>0</v>
      </c>
    </row>
    <row r="64" spans="1:12" x14ac:dyDescent="0.3">
      <c r="A64" s="8">
        <v>44622</v>
      </c>
      <c r="B64" s="9">
        <v>0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 t="s">
        <v>92</v>
      </c>
      <c r="I64" s="9">
        <v>0</v>
      </c>
      <c r="J64" s="9" t="s">
        <v>92</v>
      </c>
      <c r="K64" s="9">
        <v>0</v>
      </c>
      <c r="L64" s="9">
        <v>0</v>
      </c>
    </row>
    <row r="65" spans="1:12" x14ac:dyDescent="0.3">
      <c r="A65" s="8">
        <v>44623</v>
      </c>
      <c r="B65" s="9">
        <v>0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 t="s">
        <v>92</v>
      </c>
      <c r="I65" s="9">
        <v>0</v>
      </c>
      <c r="J65" s="9" t="s">
        <v>92</v>
      </c>
      <c r="K65" s="9">
        <v>0</v>
      </c>
      <c r="L65" s="9">
        <v>0</v>
      </c>
    </row>
    <row r="66" spans="1:12" x14ac:dyDescent="0.3">
      <c r="A66" s="8">
        <v>44624</v>
      </c>
      <c r="B66" s="9">
        <v>0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  <c r="H66" s="9" t="s">
        <v>92</v>
      </c>
      <c r="I66" s="9">
        <v>0</v>
      </c>
      <c r="J66" s="9" t="s">
        <v>92</v>
      </c>
      <c r="K66" s="9">
        <v>0</v>
      </c>
      <c r="L66" s="9">
        <v>0</v>
      </c>
    </row>
    <row r="67" spans="1:12" x14ac:dyDescent="0.3">
      <c r="A67" s="8">
        <v>44625</v>
      </c>
      <c r="B67" s="9">
        <v>0</v>
      </c>
      <c r="C67" s="9">
        <v>0</v>
      </c>
      <c r="D67" s="9">
        <v>0</v>
      </c>
      <c r="E67" s="9">
        <v>0</v>
      </c>
      <c r="F67" s="9">
        <v>0</v>
      </c>
      <c r="G67" s="9">
        <v>0</v>
      </c>
      <c r="H67" s="9" t="s">
        <v>92</v>
      </c>
      <c r="I67" s="9">
        <v>0</v>
      </c>
      <c r="J67" s="9" t="s">
        <v>92</v>
      </c>
      <c r="K67" s="9">
        <v>0</v>
      </c>
      <c r="L67" s="9">
        <v>0</v>
      </c>
    </row>
    <row r="68" spans="1:12" x14ac:dyDescent="0.3">
      <c r="A68" s="8">
        <v>44626</v>
      </c>
      <c r="B68" s="9">
        <v>0</v>
      </c>
      <c r="C68" s="9">
        <v>0</v>
      </c>
      <c r="D68" s="9">
        <v>0</v>
      </c>
      <c r="E68" s="9">
        <v>0</v>
      </c>
      <c r="F68" s="9">
        <v>0</v>
      </c>
      <c r="G68" s="9">
        <v>0</v>
      </c>
      <c r="H68" s="9" t="s">
        <v>92</v>
      </c>
      <c r="I68" s="9">
        <v>0</v>
      </c>
      <c r="J68" s="9" t="s">
        <v>92</v>
      </c>
      <c r="K68" s="9">
        <v>0</v>
      </c>
      <c r="L68" s="9">
        <v>0</v>
      </c>
    </row>
    <row r="69" spans="1:12" x14ac:dyDescent="0.3">
      <c r="A69" s="8">
        <v>44627</v>
      </c>
      <c r="B69" s="9">
        <v>0</v>
      </c>
      <c r="C69" s="9">
        <v>0</v>
      </c>
      <c r="D69" s="9">
        <v>0</v>
      </c>
      <c r="E69" s="9">
        <v>0</v>
      </c>
      <c r="F69" s="9">
        <v>0</v>
      </c>
      <c r="G69" s="9">
        <v>0</v>
      </c>
      <c r="H69" s="9" t="s">
        <v>92</v>
      </c>
      <c r="I69" s="9">
        <v>0</v>
      </c>
      <c r="J69" s="9" t="s">
        <v>92</v>
      </c>
      <c r="K69" s="9">
        <v>0</v>
      </c>
      <c r="L69" s="9">
        <v>0</v>
      </c>
    </row>
    <row r="70" spans="1:12" x14ac:dyDescent="0.3">
      <c r="A70" s="8">
        <v>44628</v>
      </c>
      <c r="B70" s="9">
        <v>0</v>
      </c>
      <c r="C70" s="9">
        <v>0</v>
      </c>
      <c r="D70" s="9">
        <v>0</v>
      </c>
      <c r="E70" s="9">
        <v>0</v>
      </c>
      <c r="F70" s="9">
        <v>0</v>
      </c>
      <c r="G70" s="9">
        <v>0</v>
      </c>
      <c r="H70" s="9" t="s">
        <v>92</v>
      </c>
      <c r="I70" s="9">
        <v>0</v>
      </c>
      <c r="J70" s="9" t="s">
        <v>92</v>
      </c>
      <c r="K70" s="9">
        <v>0</v>
      </c>
      <c r="L70" s="9">
        <v>0</v>
      </c>
    </row>
    <row r="71" spans="1:12" x14ac:dyDescent="0.3">
      <c r="A71" s="8">
        <v>44629</v>
      </c>
      <c r="B71" s="9">
        <v>0</v>
      </c>
      <c r="C71" s="9">
        <v>0</v>
      </c>
      <c r="D71" s="9">
        <v>0</v>
      </c>
      <c r="E71" s="9">
        <v>0</v>
      </c>
      <c r="F71" s="9">
        <v>0</v>
      </c>
      <c r="G71" s="9">
        <v>0</v>
      </c>
      <c r="H71" s="9" t="s">
        <v>92</v>
      </c>
      <c r="I71" s="9">
        <v>0</v>
      </c>
      <c r="J71" s="9" t="s">
        <v>92</v>
      </c>
      <c r="K71" s="9">
        <v>0</v>
      </c>
      <c r="L71" s="9">
        <v>0</v>
      </c>
    </row>
    <row r="72" spans="1:12" x14ac:dyDescent="0.3">
      <c r="A72" s="8">
        <v>44630</v>
      </c>
      <c r="B72" s="9">
        <v>0</v>
      </c>
      <c r="C72" s="9">
        <v>0</v>
      </c>
      <c r="D72" s="9">
        <v>0</v>
      </c>
      <c r="E72" s="9">
        <v>0</v>
      </c>
      <c r="F72" s="9">
        <v>0</v>
      </c>
      <c r="G72" s="9">
        <v>0</v>
      </c>
      <c r="H72" s="9" t="s">
        <v>92</v>
      </c>
      <c r="I72" s="9">
        <v>0</v>
      </c>
      <c r="J72" s="9" t="s">
        <v>92</v>
      </c>
      <c r="K72" s="9">
        <v>0</v>
      </c>
      <c r="L72" s="9">
        <v>0</v>
      </c>
    </row>
    <row r="73" spans="1:12" x14ac:dyDescent="0.3">
      <c r="A73" s="8">
        <v>44631</v>
      </c>
      <c r="B73" s="9">
        <v>0</v>
      </c>
      <c r="C73" s="9">
        <v>0</v>
      </c>
      <c r="D73" s="9">
        <v>0</v>
      </c>
      <c r="E73" s="9">
        <v>0</v>
      </c>
      <c r="F73" s="9">
        <v>0</v>
      </c>
      <c r="G73" s="9">
        <v>0</v>
      </c>
      <c r="H73" s="9" t="s">
        <v>92</v>
      </c>
      <c r="I73" s="9">
        <v>0</v>
      </c>
      <c r="J73" s="9" t="s">
        <v>92</v>
      </c>
      <c r="K73" s="9">
        <v>0</v>
      </c>
      <c r="L73" s="9">
        <v>0</v>
      </c>
    </row>
    <row r="74" spans="1:12" x14ac:dyDescent="0.3">
      <c r="A74" s="8">
        <v>44632</v>
      </c>
      <c r="B74" s="9">
        <v>0</v>
      </c>
      <c r="C74" s="9">
        <v>0</v>
      </c>
      <c r="D74" s="9">
        <v>0</v>
      </c>
      <c r="E74" s="9">
        <v>0</v>
      </c>
      <c r="F74" s="9">
        <v>0</v>
      </c>
      <c r="G74" s="9">
        <v>0</v>
      </c>
      <c r="H74" s="9" t="s">
        <v>92</v>
      </c>
      <c r="I74" s="9">
        <v>0</v>
      </c>
      <c r="J74" s="9" t="s">
        <v>92</v>
      </c>
      <c r="K74" s="9">
        <v>0</v>
      </c>
      <c r="L74" s="9">
        <v>0</v>
      </c>
    </row>
    <row r="75" spans="1:12" x14ac:dyDescent="0.3">
      <c r="A75" s="8">
        <v>44633</v>
      </c>
      <c r="B75" s="9">
        <v>0</v>
      </c>
      <c r="C75" s="9">
        <v>0</v>
      </c>
      <c r="D75" s="9">
        <v>0</v>
      </c>
      <c r="E75" s="9">
        <v>0</v>
      </c>
      <c r="F75" s="9">
        <v>0</v>
      </c>
      <c r="G75" s="9">
        <v>0</v>
      </c>
      <c r="H75" s="9" t="s">
        <v>92</v>
      </c>
      <c r="I75" s="9">
        <v>0</v>
      </c>
      <c r="J75" s="9" t="s">
        <v>92</v>
      </c>
      <c r="K75" s="9">
        <v>0</v>
      </c>
      <c r="L75" s="9">
        <v>0</v>
      </c>
    </row>
    <row r="76" spans="1:12" x14ac:dyDescent="0.3">
      <c r="A76" s="8">
        <v>44634</v>
      </c>
      <c r="B76" s="9">
        <v>0</v>
      </c>
      <c r="C76" s="9">
        <v>0</v>
      </c>
      <c r="D76" s="9">
        <v>0</v>
      </c>
      <c r="E76" s="9">
        <v>0</v>
      </c>
      <c r="F76" s="9">
        <v>0</v>
      </c>
      <c r="G76" s="9">
        <v>0</v>
      </c>
      <c r="H76" s="9" t="s">
        <v>92</v>
      </c>
      <c r="I76" s="9">
        <v>0</v>
      </c>
      <c r="J76" s="9" t="s">
        <v>92</v>
      </c>
      <c r="K76" s="9">
        <v>0</v>
      </c>
      <c r="L76" s="9">
        <v>0</v>
      </c>
    </row>
    <row r="77" spans="1:12" x14ac:dyDescent="0.3">
      <c r="A77" s="8">
        <v>44635</v>
      </c>
      <c r="B77" s="9">
        <v>0</v>
      </c>
      <c r="C77" s="9">
        <v>0</v>
      </c>
      <c r="D77" s="9">
        <v>0</v>
      </c>
      <c r="E77" s="9">
        <v>0</v>
      </c>
      <c r="F77" s="9">
        <v>0</v>
      </c>
      <c r="G77" s="9">
        <v>0</v>
      </c>
      <c r="H77" s="9" t="s">
        <v>92</v>
      </c>
      <c r="I77" s="9">
        <v>0</v>
      </c>
      <c r="J77" s="9" t="s">
        <v>92</v>
      </c>
      <c r="K77" s="9">
        <v>0</v>
      </c>
      <c r="L77" s="9">
        <v>0</v>
      </c>
    </row>
    <row r="78" spans="1:12" x14ac:dyDescent="0.3">
      <c r="A78" s="8">
        <v>44636</v>
      </c>
      <c r="B78" s="9">
        <v>0</v>
      </c>
      <c r="C78" s="9">
        <v>0</v>
      </c>
      <c r="D78" s="9">
        <v>0</v>
      </c>
      <c r="E78" s="9">
        <v>0</v>
      </c>
      <c r="F78" s="9">
        <v>0</v>
      </c>
      <c r="G78" s="9">
        <v>0</v>
      </c>
      <c r="H78" s="9" t="s">
        <v>92</v>
      </c>
      <c r="I78" s="9">
        <v>0</v>
      </c>
      <c r="J78" s="9" t="s">
        <v>92</v>
      </c>
      <c r="K78" s="9">
        <v>0</v>
      </c>
      <c r="L78" s="9">
        <v>0</v>
      </c>
    </row>
    <row r="79" spans="1:12" x14ac:dyDescent="0.3">
      <c r="A79" s="8">
        <v>44637</v>
      </c>
      <c r="B79" s="9">
        <v>0</v>
      </c>
      <c r="C79" s="9">
        <v>0</v>
      </c>
      <c r="D79" s="9">
        <v>0</v>
      </c>
      <c r="E79" s="9">
        <v>0</v>
      </c>
      <c r="F79" s="9">
        <v>0</v>
      </c>
      <c r="G79" s="9">
        <v>0</v>
      </c>
      <c r="H79" s="9" t="s">
        <v>92</v>
      </c>
      <c r="I79" s="9">
        <v>0</v>
      </c>
      <c r="J79" s="9" t="s">
        <v>92</v>
      </c>
      <c r="K79" s="9">
        <v>0</v>
      </c>
      <c r="L79" s="9">
        <v>0</v>
      </c>
    </row>
    <row r="80" spans="1:12" x14ac:dyDescent="0.3">
      <c r="A80" s="8">
        <v>44638</v>
      </c>
      <c r="B80" s="9">
        <v>0</v>
      </c>
      <c r="C80" s="9">
        <v>0</v>
      </c>
      <c r="D80" s="9">
        <v>0</v>
      </c>
      <c r="E80" s="9">
        <v>0</v>
      </c>
      <c r="F80" s="9">
        <v>0</v>
      </c>
      <c r="G80" s="9">
        <v>0</v>
      </c>
      <c r="H80" s="9" t="s">
        <v>92</v>
      </c>
      <c r="I80" s="9">
        <v>0</v>
      </c>
      <c r="J80" s="9" t="s">
        <v>92</v>
      </c>
      <c r="K80" s="9">
        <v>0</v>
      </c>
      <c r="L80" s="9">
        <v>0</v>
      </c>
    </row>
    <row r="81" spans="1:12" x14ac:dyDescent="0.3">
      <c r="A81" s="8">
        <v>44639</v>
      </c>
      <c r="B81" s="9">
        <v>0</v>
      </c>
      <c r="C81" s="9">
        <v>0</v>
      </c>
      <c r="D81" s="9">
        <v>0</v>
      </c>
      <c r="E81" s="9">
        <v>0</v>
      </c>
      <c r="F81" s="9">
        <v>0</v>
      </c>
      <c r="G81" s="9">
        <v>0</v>
      </c>
      <c r="H81" s="9" t="s">
        <v>92</v>
      </c>
      <c r="I81" s="9">
        <v>0</v>
      </c>
      <c r="J81" s="9" t="s">
        <v>92</v>
      </c>
      <c r="K81" s="9">
        <v>0</v>
      </c>
      <c r="L81" s="9">
        <v>0</v>
      </c>
    </row>
    <row r="82" spans="1:12" x14ac:dyDescent="0.3">
      <c r="A82" s="8">
        <v>44640</v>
      </c>
      <c r="B82" s="9">
        <v>0</v>
      </c>
      <c r="C82" s="9">
        <v>0</v>
      </c>
      <c r="D82" s="9">
        <v>0</v>
      </c>
      <c r="E82" s="9">
        <v>0</v>
      </c>
      <c r="F82" s="9">
        <v>0</v>
      </c>
      <c r="G82" s="9">
        <v>0</v>
      </c>
      <c r="H82" s="9" t="s">
        <v>92</v>
      </c>
      <c r="I82" s="9">
        <v>0</v>
      </c>
      <c r="J82" s="9" t="s">
        <v>92</v>
      </c>
      <c r="K82" s="9">
        <v>0</v>
      </c>
      <c r="L82" s="9">
        <v>0</v>
      </c>
    </row>
    <row r="83" spans="1:12" x14ac:dyDescent="0.3">
      <c r="A83" s="8">
        <v>44641</v>
      </c>
      <c r="B83" s="9">
        <v>0</v>
      </c>
      <c r="C83" s="9">
        <v>0</v>
      </c>
      <c r="D83" s="9">
        <v>0</v>
      </c>
      <c r="E83" s="9">
        <v>0</v>
      </c>
      <c r="F83" s="9">
        <v>0</v>
      </c>
      <c r="G83" s="9">
        <v>0</v>
      </c>
      <c r="H83" s="9" t="s">
        <v>92</v>
      </c>
      <c r="I83" s="9">
        <v>0</v>
      </c>
      <c r="J83" s="9" t="s">
        <v>92</v>
      </c>
      <c r="K83" s="9">
        <v>0</v>
      </c>
      <c r="L83" s="9">
        <v>0</v>
      </c>
    </row>
    <row r="84" spans="1:12" x14ac:dyDescent="0.3">
      <c r="A84" s="8">
        <v>44642</v>
      </c>
      <c r="B84" s="9">
        <v>0</v>
      </c>
      <c r="C84" s="9">
        <v>0</v>
      </c>
      <c r="D84" s="9">
        <v>0</v>
      </c>
      <c r="E84" s="9">
        <v>0</v>
      </c>
      <c r="F84" s="9">
        <v>0</v>
      </c>
      <c r="G84" s="9">
        <v>0</v>
      </c>
      <c r="H84" s="9" t="s">
        <v>92</v>
      </c>
      <c r="I84" s="9">
        <v>0</v>
      </c>
      <c r="J84" s="9" t="s">
        <v>92</v>
      </c>
      <c r="K84" s="9">
        <v>0</v>
      </c>
      <c r="L84" s="9">
        <v>0</v>
      </c>
    </row>
    <row r="85" spans="1:12" x14ac:dyDescent="0.3">
      <c r="A85" s="8">
        <v>44643</v>
      </c>
      <c r="B85" s="9">
        <v>0</v>
      </c>
      <c r="C85" s="9">
        <v>0</v>
      </c>
      <c r="D85" s="9">
        <v>0</v>
      </c>
      <c r="E85" s="9">
        <v>0</v>
      </c>
      <c r="F85" s="9">
        <v>0</v>
      </c>
      <c r="G85" s="9">
        <v>0</v>
      </c>
      <c r="H85" s="9" t="s">
        <v>92</v>
      </c>
      <c r="I85" s="9">
        <v>0</v>
      </c>
      <c r="J85" s="9" t="s">
        <v>92</v>
      </c>
      <c r="K85" s="9">
        <v>0</v>
      </c>
      <c r="L85" s="9">
        <v>0</v>
      </c>
    </row>
    <row r="86" spans="1:12" x14ac:dyDescent="0.3">
      <c r="A86" s="8">
        <v>44644</v>
      </c>
      <c r="B86" s="9">
        <v>0</v>
      </c>
      <c r="C86" s="9">
        <v>0</v>
      </c>
      <c r="D86" s="9">
        <v>0</v>
      </c>
      <c r="E86" s="9">
        <v>0</v>
      </c>
      <c r="F86" s="9">
        <v>0</v>
      </c>
      <c r="G86" s="9">
        <v>0</v>
      </c>
      <c r="H86" s="9" t="s">
        <v>92</v>
      </c>
      <c r="I86" s="9">
        <v>0</v>
      </c>
      <c r="J86" s="9" t="s">
        <v>92</v>
      </c>
      <c r="K86" s="9">
        <v>0</v>
      </c>
      <c r="L86" s="9">
        <v>0</v>
      </c>
    </row>
    <row r="87" spans="1:12" x14ac:dyDescent="0.3">
      <c r="A87" s="8">
        <v>44645</v>
      </c>
      <c r="B87" s="9">
        <v>0</v>
      </c>
      <c r="C87" s="9">
        <v>0</v>
      </c>
      <c r="D87" s="9">
        <v>0</v>
      </c>
      <c r="E87" s="9">
        <v>0</v>
      </c>
      <c r="F87" s="9">
        <v>0</v>
      </c>
      <c r="G87" s="9">
        <v>0</v>
      </c>
      <c r="H87" s="9" t="s">
        <v>92</v>
      </c>
      <c r="I87" s="9">
        <v>0</v>
      </c>
      <c r="J87" s="9" t="s">
        <v>92</v>
      </c>
      <c r="K87" s="9">
        <v>0</v>
      </c>
      <c r="L87" s="9">
        <v>0</v>
      </c>
    </row>
    <row r="88" spans="1:12" x14ac:dyDescent="0.3">
      <c r="A88" s="8">
        <v>44646</v>
      </c>
      <c r="B88" s="9">
        <v>0</v>
      </c>
      <c r="C88" s="9">
        <v>0</v>
      </c>
      <c r="D88" s="9">
        <v>0</v>
      </c>
      <c r="E88" s="9">
        <v>0</v>
      </c>
      <c r="F88" s="9">
        <v>0</v>
      </c>
      <c r="G88" s="9">
        <v>0</v>
      </c>
      <c r="H88" s="9" t="s">
        <v>92</v>
      </c>
      <c r="I88" s="9">
        <v>0</v>
      </c>
      <c r="J88" s="9" t="s">
        <v>92</v>
      </c>
      <c r="K88" s="9">
        <v>0</v>
      </c>
      <c r="L88" s="9">
        <v>0</v>
      </c>
    </row>
    <row r="89" spans="1:12" x14ac:dyDescent="0.3">
      <c r="A89" s="8">
        <v>44647</v>
      </c>
      <c r="B89" s="9">
        <v>0</v>
      </c>
      <c r="C89" s="9">
        <v>0</v>
      </c>
      <c r="D89" s="9">
        <v>0</v>
      </c>
      <c r="E89" s="9">
        <v>0</v>
      </c>
      <c r="F89" s="9">
        <v>0</v>
      </c>
      <c r="G89" s="9">
        <v>0</v>
      </c>
      <c r="H89" s="9" t="s">
        <v>92</v>
      </c>
      <c r="I89" s="9">
        <v>0</v>
      </c>
      <c r="J89" s="9" t="s">
        <v>92</v>
      </c>
      <c r="K89" s="9">
        <v>0</v>
      </c>
      <c r="L89" s="9">
        <v>0</v>
      </c>
    </row>
    <row r="90" spans="1:12" x14ac:dyDescent="0.3">
      <c r="A90" s="8">
        <v>44648</v>
      </c>
      <c r="B90" s="9">
        <v>0</v>
      </c>
      <c r="C90" s="9">
        <v>0</v>
      </c>
      <c r="D90" s="9">
        <v>0</v>
      </c>
      <c r="E90" s="9">
        <v>0</v>
      </c>
      <c r="F90" s="9">
        <v>0</v>
      </c>
      <c r="G90" s="9">
        <v>0</v>
      </c>
      <c r="H90" s="9" t="s">
        <v>92</v>
      </c>
      <c r="I90" s="9">
        <v>0</v>
      </c>
      <c r="J90" s="9" t="s">
        <v>92</v>
      </c>
      <c r="K90" s="9">
        <v>0</v>
      </c>
      <c r="L90" s="9">
        <v>0</v>
      </c>
    </row>
    <row r="91" spans="1:12" x14ac:dyDescent="0.3">
      <c r="A91" s="8">
        <v>44649</v>
      </c>
      <c r="B91" s="9">
        <v>0</v>
      </c>
      <c r="C91" s="9">
        <v>0</v>
      </c>
      <c r="D91" s="9">
        <v>0</v>
      </c>
      <c r="E91" s="9">
        <v>0</v>
      </c>
      <c r="F91" s="9">
        <v>0</v>
      </c>
      <c r="G91" s="9">
        <v>0</v>
      </c>
      <c r="H91" s="9" t="s">
        <v>92</v>
      </c>
      <c r="I91" s="9">
        <v>0</v>
      </c>
      <c r="J91" s="9" t="s">
        <v>92</v>
      </c>
      <c r="K91" s="9">
        <v>0</v>
      </c>
      <c r="L91" s="9">
        <v>0</v>
      </c>
    </row>
    <row r="92" spans="1:12" x14ac:dyDescent="0.3">
      <c r="A92" s="8">
        <v>44650</v>
      </c>
      <c r="B92" s="9">
        <v>0</v>
      </c>
      <c r="C92" s="9">
        <v>0</v>
      </c>
      <c r="D92" s="9">
        <v>0</v>
      </c>
      <c r="E92" s="9">
        <v>0</v>
      </c>
      <c r="F92" s="9">
        <v>0</v>
      </c>
      <c r="G92" s="9">
        <v>0</v>
      </c>
      <c r="H92" s="9" t="s">
        <v>92</v>
      </c>
      <c r="I92" s="9">
        <v>0</v>
      </c>
      <c r="J92" s="9" t="s">
        <v>92</v>
      </c>
      <c r="K92" s="9">
        <v>0</v>
      </c>
      <c r="L92" s="9">
        <v>0</v>
      </c>
    </row>
    <row r="93" spans="1:12" x14ac:dyDescent="0.3">
      <c r="A93" s="8">
        <v>44651</v>
      </c>
      <c r="B93" s="9">
        <v>0</v>
      </c>
      <c r="C93" s="9">
        <v>0</v>
      </c>
      <c r="D93" s="9">
        <v>0</v>
      </c>
      <c r="E93" s="9">
        <v>0</v>
      </c>
      <c r="F93" s="9">
        <v>0</v>
      </c>
      <c r="G93" s="9">
        <v>0</v>
      </c>
      <c r="H93" s="9" t="s">
        <v>92</v>
      </c>
      <c r="I93" s="9">
        <v>0</v>
      </c>
      <c r="J93" s="9" t="s">
        <v>92</v>
      </c>
      <c r="K93" s="9">
        <v>0</v>
      </c>
      <c r="L93" s="9">
        <v>0</v>
      </c>
    </row>
    <row r="94" spans="1:12" x14ac:dyDescent="0.3">
      <c r="A94" s="7" t="s">
        <v>4</v>
      </c>
      <c r="B94" s="7" t="s">
        <v>3</v>
      </c>
      <c r="C94" s="7" t="s">
        <v>13</v>
      </c>
      <c r="D94" s="7" t="s">
        <v>15</v>
      </c>
      <c r="E94" s="7" t="s">
        <v>14</v>
      </c>
      <c r="F94" s="7" t="s">
        <v>18</v>
      </c>
      <c r="G94" s="7" t="s">
        <v>16</v>
      </c>
      <c r="H94" s="7" t="s">
        <v>55</v>
      </c>
      <c r="I94" s="7" t="s">
        <v>58</v>
      </c>
      <c r="J94" s="7" t="s">
        <v>53</v>
      </c>
      <c r="K94" s="7" t="s">
        <v>59</v>
      </c>
      <c r="L94" s="7" t="s">
        <v>56</v>
      </c>
    </row>
    <row r="95" spans="1:12" x14ac:dyDescent="0.3">
      <c r="A95" s="8">
        <v>44652</v>
      </c>
      <c r="B95" s="9">
        <v>0</v>
      </c>
      <c r="C95" s="9">
        <v>0</v>
      </c>
      <c r="D95" s="9">
        <v>0</v>
      </c>
      <c r="E95" s="9">
        <v>0</v>
      </c>
      <c r="F95" s="9">
        <v>0</v>
      </c>
      <c r="G95" s="9">
        <v>0</v>
      </c>
      <c r="H95" s="9" t="s">
        <v>92</v>
      </c>
      <c r="I95" s="9">
        <v>0</v>
      </c>
      <c r="J95" s="9" t="s">
        <v>92</v>
      </c>
      <c r="K95" s="9">
        <v>0</v>
      </c>
      <c r="L95" s="9">
        <v>0</v>
      </c>
    </row>
    <row r="96" spans="1:12" x14ac:dyDescent="0.3">
      <c r="A96" s="8">
        <v>44653</v>
      </c>
      <c r="B96" s="9">
        <v>0</v>
      </c>
      <c r="C96" s="9">
        <v>0</v>
      </c>
      <c r="D96" s="9">
        <v>0</v>
      </c>
      <c r="E96" s="9">
        <v>0</v>
      </c>
      <c r="F96" s="9">
        <v>0</v>
      </c>
      <c r="G96" s="9">
        <v>0</v>
      </c>
      <c r="H96" s="9" t="s">
        <v>92</v>
      </c>
      <c r="I96" s="9">
        <v>0</v>
      </c>
      <c r="J96" s="9" t="s">
        <v>92</v>
      </c>
      <c r="K96" s="9">
        <v>0</v>
      </c>
      <c r="L96" s="9">
        <v>0</v>
      </c>
    </row>
    <row r="97" spans="1:12" x14ac:dyDescent="0.3">
      <c r="A97" s="8">
        <v>44654</v>
      </c>
      <c r="B97" s="9">
        <v>0</v>
      </c>
      <c r="C97" s="9">
        <v>0</v>
      </c>
      <c r="D97" s="9">
        <v>0</v>
      </c>
      <c r="E97" s="9">
        <v>0</v>
      </c>
      <c r="F97" s="9">
        <v>0</v>
      </c>
      <c r="G97" s="9">
        <v>0</v>
      </c>
      <c r="H97" s="9" t="s">
        <v>92</v>
      </c>
      <c r="I97" s="9">
        <v>0</v>
      </c>
      <c r="J97" s="9" t="s">
        <v>92</v>
      </c>
      <c r="K97" s="9">
        <v>0</v>
      </c>
      <c r="L97" s="9">
        <v>0</v>
      </c>
    </row>
    <row r="98" spans="1:12" x14ac:dyDescent="0.3">
      <c r="A98" s="8">
        <v>44655</v>
      </c>
      <c r="B98" s="9">
        <v>0</v>
      </c>
      <c r="C98" s="9">
        <v>0</v>
      </c>
      <c r="D98" s="9">
        <v>0</v>
      </c>
      <c r="E98" s="9">
        <v>0</v>
      </c>
      <c r="F98" s="9">
        <v>0</v>
      </c>
      <c r="G98" s="9">
        <v>0</v>
      </c>
      <c r="H98" s="9" t="s">
        <v>92</v>
      </c>
      <c r="I98" s="9">
        <v>0</v>
      </c>
      <c r="J98" s="9" t="s">
        <v>92</v>
      </c>
      <c r="K98" s="9">
        <v>0</v>
      </c>
      <c r="L98" s="9">
        <v>0</v>
      </c>
    </row>
    <row r="99" spans="1:12" x14ac:dyDescent="0.3">
      <c r="A99" s="8">
        <v>44656</v>
      </c>
      <c r="B99" s="9">
        <v>0</v>
      </c>
      <c r="C99" s="9">
        <v>0</v>
      </c>
      <c r="D99" s="9">
        <v>0</v>
      </c>
      <c r="E99" s="9">
        <v>0</v>
      </c>
      <c r="F99" s="9">
        <v>0</v>
      </c>
      <c r="G99" s="9">
        <v>0</v>
      </c>
      <c r="H99" s="9" t="s">
        <v>92</v>
      </c>
      <c r="I99" s="9">
        <v>0</v>
      </c>
      <c r="J99" s="9" t="s">
        <v>92</v>
      </c>
      <c r="K99" s="9">
        <v>0</v>
      </c>
      <c r="L99" s="9">
        <v>0</v>
      </c>
    </row>
    <row r="100" spans="1:12" x14ac:dyDescent="0.3">
      <c r="A100" s="8">
        <v>44657</v>
      </c>
      <c r="B100" s="9">
        <v>0</v>
      </c>
      <c r="C100" s="9">
        <v>0</v>
      </c>
      <c r="D100" s="9">
        <v>0</v>
      </c>
      <c r="E100" s="9">
        <v>0</v>
      </c>
      <c r="F100" s="9">
        <v>0</v>
      </c>
      <c r="G100" s="9">
        <v>0</v>
      </c>
      <c r="H100" s="9" t="s">
        <v>92</v>
      </c>
      <c r="I100" s="9">
        <v>0</v>
      </c>
      <c r="J100" s="9" t="s">
        <v>92</v>
      </c>
      <c r="K100" s="9">
        <v>0</v>
      </c>
      <c r="L100" s="9">
        <v>0</v>
      </c>
    </row>
    <row r="101" spans="1:12" x14ac:dyDescent="0.3">
      <c r="A101" s="8">
        <v>44658</v>
      </c>
      <c r="B101" s="9">
        <v>0</v>
      </c>
      <c r="C101" s="9">
        <v>0</v>
      </c>
      <c r="D101" s="9">
        <v>0</v>
      </c>
      <c r="E101" s="9">
        <v>0</v>
      </c>
      <c r="F101" s="9">
        <v>0</v>
      </c>
      <c r="G101" s="9">
        <v>0</v>
      </c>
      <c r="H101" s="9" t="s">
        <v>92</v>
      </c>
      <c r="I101" s="9">
        <v>0</v>
      </c>
      <c r="J101" s="9" t="s">
        <v>92</v>
      </c>
      <c r="K101" s="9">
        <v>0</v>
      </c>
      <c r="L101" s="9">
        <v>0</v>
      </c>
    </row>
    <row r="102" spans="1:12" x14ac:dyDescent="0.3">
      <c r="A102" s="8">
        <v>44659</v>
      </c>
      <c r="B102" s="9">
        <v>0</v>
      </c>
      <c r="C102" s="9">
        <v>0</v>
      </c>
      <c r="D102" s="9">
        <v>0</v>
      </c>
      <c r="E102" s="9">
        <v>0</v>
      </c>
      <c r="F102" s="9">
        <v>0</v>
      </c>
      <c r="G102" s="9">
        <v>0</v>
      </c>
      <c r="H102" s="9" t="s">
        <v>92</v>
      </c>
      <c r="I102" s="9">
        <v>0</v>
      </c>
      <c r="J102" s="9" t="s">
        <v>92</v>
      </c>
      <c r="K102" s="9">
        <v>0</v>
      </c>
      <c r="L102" s="9">
        <v>0</v>
      </c>
    </row>
    <row r="103" spans="1:12" x14ac:dyDescent="0.3">
      <c r="A103" s="8">
        <v>44660</v>
      </c>
      <c r="B103" s="9">
        <v>0</v>
      </c>
      <c r="C103" s="9">
        <v>0</v>
      </c>
      <c r="D103" s="9">
        <v>0</v>
      </c>
      <c r="E103" s="9">
        <v>0</v>
      </c>
      <c r="F103" s="9">
        <v>0</v>
      </c>
      <c r="G103" s="9">
        <v>0</v>
      </c>
      <c r="H103" s="9" t="s">
        <v>92</v>
      </c>
      <c r="I103" s="9">
        <v>0</v>
      </c>
      <c r="J103" s="9" t="s">
        <v>92</v>
      </c>
      <c r="K103" s="9">
        <v>0</v>
      </c>
      <c r="L103" s="9">
        <v>0</v>
      </c>
    </row>
    <row r="104" spans="1:12" x14ac:dyDescent="0.3">
      <c r="A104" s="8">
        <v>44661</v>
      </c>
      <c r="B104" s="9">
        <v>0</v>
      </c>
      <c r="C104" s="9">
        <v>0</v>
      </c>
      <c r="D104" s="9">
        <v>0</v>
      </c>
      <c r="E104" s="9">
        <v>0</v>
      </c>
      <c r="F104" s="9">
        <v>0</v>
      </c>
      <c r="G104" s="9">
        <v>0</v>
      </c>
      <c r="H104" s="9" t="s">
        <v>92</v>
      </c>
      <c r="I104" s="9">
        <v>0</v>
      </c>
      <c r="J104" s="9" t="s">
        <v>92</v>
      </c>
      <c r="K104" s="9">
        <v>0</v>
      </c>
      <c r="L104" s="9">
        <v>0</v>
      </c>
    </row>
    <row r="105" spans="1:12" x14ac:dyDescent="0.3">
      <c r="A105" s="8">
        <v>44662</v>
      </c>
      <c r="B105" s="9">
        <v>0</v>
      </c>
      <c r="C105" s="9">
        <v>0</v>
      </c>
      <c r="D105" s="9">
        <v>0</v>
      </c>
      <c r="E105" s="9">
        <v>0</v>
      </c>
      <c r="F105" s="9">
        <v>0</v>
      </c>
      <c r="G105" s="9">
        <v>0</v>
      </c>
      <c r="H105" s="9" t="s">
        <v>92</v>
      </c>
      <c r="I105" s="9">
        <v>0</v>
      </c>
      <c r="J105" s="9" t="s">
        <v>92</v>
      </c>
      <c r="K105" s="9">
        <v>0</v>
      </c>
      <c r="L105" s="9">
        <v>0</v>
      </c>
    </row>
    <row r="106" spans="1:12" x14ac:dyDescent="0.3">
      <c r="A106" s="8">
        <v>44663</v>
      </c>
      <c r="B106" s="9">
        <v>0</v>
      </c>
      <c r="C106" s="9">
        <v>0</v>
      </c>
      <c r="D106" s="9">
        <v>0</v>
      </c>
      <c r="E106" s="9">
        <v>0</v>
      </c>
      <c r="F106" s="9">
        <v>0</v>
      </c>
      <c r="G106" s="9">
        <v>0</v>
      </c>
      <c r="H106" s="9" t="s">
        <v>92</v>
      </c>
      <c r="I106" s="9">
        <v>0</v>
      </c>
      <c r="J106" s="9" t="s">
        <v>92</v>
      </c>
      <c r="K106" s="9">
        <v>0</v>
      </c>
      <c r="L106" s="9">
        <v>0</v>
      </c>
    </row>
    <row r="107" spans="1:12" x14ac:dyDescent="0.3">
      <c r="A107" s="8">
        <v>44664</v>
      </c>
      <c r="B107" s="9">
        <v>0</v>
      </c>
      <c r="C107" s="9">
        <v>0</v>
      </c>
      <c r="D107" s="9">
        <v>0</v>
      </c>
      <c r="E107" s="9">
        <v>0</v>
      </c>
      <c r="F107" s="9">
        <v>0</v>
      </c>
      <c r="G107" s="9">
        <v>0</v>
      </c>
      <c r="H107" s="9" t="s">
        <v>92</v>
      </c>
      <c r="I107" s="9">
        <v>0</v>
      </c>
      <c r="J107" s="9" t="s">
        <v>92</v>
      </c>
      <c r="K107" s="9">
        <v>0</v>
      </c>
      <c r="L107" s="9">
        <v>0</v>
      </c>
    </row>
    <row r="108" spans="1:12" x14ac:dyDescent="0.3">
      <c r="A108" s="8">
        <v>44665</v>
      </c>
      <c r="B108" s="9">
        <v>0</v>
      </c>
      <c r="C108" s="9">
        <v>0</v>
      </c>
      <c r="D108" s="9">
        <v>0</v>
      </c>
      <c r="E108" s="9">
        <v>0</v>
      </c>
      <c r="F108" s="9">
        <v>0</v>
      </c>
      <c r="G108" s="9">
        <v>0</v>
      </c>
      <c r="H108" s="9" t="s">
        <v>92</v>
      </c>
      <c r="I108" s="9">
        <v>0</v>
      </c>
      <c r="J108" s="9" t="s">
        <v>92</v>
      </c>
      <c r="K108" s="9">
        <v>0</v>
      </c>
      <c r="L108" s="9">
        <v>0</v>
      </c>
    </row>
    <row r="109" spans="1:12" x14ac:dyDescent="0.3">
      <c r="A109" s="8">
        <v>44666</v>
      </c>
      <c r="B109" s="9">
        <v>0</v>
      </c>
      <c r="C109" s="9">
        <v>0</v>
      </c>
      <c r="D109" s="9">
        <v>0</v>
      </c>
      <c r="E109" s="9">
        <v>0</v>
      </c>
      <c r="F109" s="9">
        <v>0</v>
      </c>
      <c r="G109" s="9">
        <v>0</v>
      </c>
      <c r="H109" s="9" t="s">
        <v>92</v>
      </c>
      <c r="I109" s="9">
        <v>0</v>
      </c>
      <c r="J109" s="9" t="s">
        <v>92</v>
      </c>
      <c r="K109" s="9">
        <v>0</v>
      </c>
      <c r="L109" s="9">
        <v>0</v>
      </c>
    </row>
    <row r="110" spans="1:12" x14ac:dyDescent="0.3">
      <c r="A110" s="8">
        <v>44667</v>
      </c>
      <c r="B110" s="9">
        <v>0</v>
      </c>
      <c r="C110" s="9">
        <v>0</v>
      </c>
      <c r="D110" s="9">
        <v>0</v>
      </c>
      <c r="E110" s="9">
        <v>0</v>
      </c>
      <c r="F110" s="9">
        <v>0</v>
      </c>
      <c r="G110" s="9">
        <v>0</v>
      </c>
      <c r="H110" s="9" t="s">
        <v>92</v>
      </c>
      <c r="I110" s="9">
        <v>0</v>
      </c>
      <c r="J110" s="9" t="s">
        <v>92</v>
      </c>
      <c r="K110" s="9">
        <v>0</v>
      </c>
      <c r="L110" s="9">
        <v>0</v>
      </c>
    </row>
    <row r="111" spans="1:12" x14ac:dyDescent="0.3">
      <c r="A111" s="8">
        <v>44668</v>
      </c>
      <c r="B111" s="9">
        <v>0</v>
      </c>
      <c r="C111" s="9">
        <v>0</v>
      </c>
      <c r="D111" s="9">
        <v>0</v>
      </c>
      <c r="E111" s="9">
        <v>0</v>
      </c>
      <c r="F111" s="9">
        <v>0</v>
      </c>
      <c r="G111" s="9">
        <v>0</v>
      </c>
      <c r="H111" s="9" t="s">
        <v>92</v>
      </c>
      <c r="I111" s="9">
        <v>0</v>
      </c>
      <c r="J111" s="9" t="s">
        <v>92</v>
      </c>
      <c r="K111" s="9">
        <v>0</v>
      </c>
      <c r="L111" s="9">
        <v>0</v>
      </c>
    </row>
    <row r="112" spans="1:12" x14ac:dyDescent="0.3">
      <c r="A112" s="8">
        <v>44669</v>
      </c>
      <c r="B112" s="9">
        <v>0</v>
      </c>
      <c r="C112" s="9">
        <v>0</v>
      </c>
      <c r="D112" s="9">
        <v>0</v>
      </c>
      <c r="E112" s="9">
        <v>0</v>
      </c>
      <c r="F112" s="9">
        <v>0</v>
      </c>
      <c r="G112" s="9">
        <v>0</v>
      </c>
      <c r="H112" s="9" t="s">
        <v>92</v>
      </c>
      <c r="I112" s="9">
        <v>0</v>
      </c>
      <c r="J112" s="9" t="s">
        <v>92</v>
      </c>
      <c r="K112" s="9">
        <v>0</v>
      </c>
      <c r="L112" s="9">
        <v>0</v>
      </c>
    </row>
    <row r="113" spans="1:12" x14ac:dyDescent="0.3">
      <c r="A113" s="8">
        <v>44670</v>
      </c>
      <c r="B113" s="9">
        <v>0</v>
      </c>
      <c r="C113" s="9">
        <v>0</v>
      </c>
      <c r="D113" s="9">
        <v>0</v>
      </c>
      <c r="E113" s="9">
        <v>0</v>
      </c>
      <c r="F113" s="9">
        <v>0</v>
      </c>
      <c r="G113" s="9">
        <v>0</v>
      </c>
      <c r="H113" s="9" t="s">
        <v>92</v>
      </c>
      <c r="I113" s="9">
        <v>0</v>
      </c>
      <c r="J113" s="9" t="s">
        <v>92</v>
      </c>
      <c r="K113" s="9">
        <v>0</v>
      </c>
      <c r="L113" s="9">
        <v>0</v>
      </c>
    </row>
    <row r="114" spans="1:12" x14ac:dyDescent="0.3">
      <c r="A114" s="8">
        <v>44671</v>
      </c>
      <c r="B114" s="9">
        <v>0</v>
      </c>
      <c r="C114" s="9">
        <v>0</v>
      </c>
      <c r="D114" s="9">
        <v>0</v>
      </c>
      <c r="E114" s="9">
        <v>0</v>
      </c>
      <c r="F114" s="9">
        <v>0</v>
      </c>
      <c r="G114" s="9">
        <v>0</v>
      </c>
      <c r="H114" s="9" t="s">
        <v>92</v>
      </c>
      <c r="I114" s="9">
        <v>0</v>
      </c>
      <c r="J114" s="9" t="s">
        <v>92</v>
      </c>
      <c r="K114" s="9">
        <v>0</v>
      </c>
      <c r="L114" s="9">
        <v>0</v>
      </c>
    </row>
    <row r="115" spans="1:12" x14ac:dyDescent="0.3">
      <c r="A115" s="8">
        <v>44672</v>
      </c>
      <c r="B115" s="9">
        <v>0</v>
      </c>
      <c r="C115" s="9">
        <v>0</v>
      </c>
      <c r="D115" s="9">
        <v>0</v>
      </c>
      <c r="E115" s="9">
        <v>0</v>
      </c>
      <c r="F115" s="9">
        <v>0</v>
      </c>
      <c r="G115" s="9">
        <v>0</v>
      </c>
      <c r="H115" s="9" t="s">
        <v>92</v>
      </c>
      <c r="I115" s="9">
        <v>0</v>
      </c>
      <c r="J115" s="9" t="s">
        <v>92</v>
      </c>
      <c r="K115" s="9">
        <v>0</v>
      </c>
      <c r="L115" s="9">
        <v>0</v>
      </c>
    </row>
    <row r="116" spans="1:12" x14ac:dyDescent="0.3">
      <c r="A116" s="8">
        <v>44673</v>
      </c>
      <c r="B116" s="9">
        <v>0</v>
      </c>
      <c r="C116" s="9">
        <v>0</v>
      </c>
      <c r="D116" s="9">
        <v>0</v>
      </c>
      <c r="E116" s="9">
        <v>0</v>
      </c>
      <c r="F116" s="9">
        <v>0</v>
      </c>
      <c r="G116" s="9">
        <v>0</v>
      </c>
      <c r="H116" s="9" t="s">
        <v>92</v>
      </c>
      <c r="I116" s="9">
        <v>0</v>
      </c>
      <c r="J116" s="9" t="s">
        <v>92</v>
      </c>
      <c r="K116" s="9">
        <v>0</v>
      </c>
      <c r="L116" s="9">
        <v>0</v>
      </c>
    </row>
    <row r="117" spans="1:12" x14ac:dyDescent="0.3">
      <c r="A117" s="8">
        <v>44674</v>
      </c>
      <c r="B117" s="9">
        <v>0</v>
      </c>
      <c r="C117" s="9">
        <v>0</v>
      </c>
      <c r="D117" s="9">
        <v>0</v>
      </c>
      <c r="E117" s="9">
        <v>0</v>
      </c>
      <c r="F117" s="9">
        <v>0</v>
      </c>
      <c r="G117" s="9">
        <v>0</v>
      </c>
      <c r="H117" s="9" t="s">
        <v>92</v>
      </c>
      <c r="I117" s="9">
        <v>0</v>
      </c>
      <c r="J117" s="9" t="s">
        <v>92</v>
      </c>
      <c r="K117" s="9">
        <v>0</v>
      </c>
      <c r="L117" s="9">
        <v>0</v>
      </c>
    </row>
    <row r="118" spans="1:12" x14ac:dyDescent="0.3">
      <c r="A118" s="8">
        <v>44675</v>
      </c>
      <c r="B118" s="9">
        <v>0</v>
      </c>
      <c r="C118" s="9">
        <v>0</v>
      </c>
      <c r="D118" s="9">
        <v>0</v>
      </c>
      <c r="E118" s="9">
        <v>0</v>
      </c>
      <c r="F118" s="9">
        <v>0</v>
      </c>
      <c r="G118" s="9">
        <v>0</v>
      </c>
      <c r="H118" s="9" t="s">
        <v>92</v>
      </c>
      <c r="I118" s="9">
        <v>0</v>
      </c>
      <c r="J118" s="9" t="s">
        <v>92</v>
      </c>
      <c r="K118" s="9">
        <v>0</v>
      </c>
      <c r="L118" s="9">
        <v>0</v>
      </c>
    </row>
    <row r="119" spans="1:12" x14ac:dyDescent="0.3">
      <c r="A119" s="8">
        <v>44676</v>
      </c>
      <c r="B119" s="9">
        <v>0</v>
      </c>
      <c r="C119" s="9">
        <v>0</v>
      </c>
      <c r="D119" s="9">
        <v>0</v>
      </c>
      <c r="E119" s="9">
        <v>0</v>
      </c>
      <c r="F119" s="9">
        <v>0</v>
      </c>
      <c r="G119" s="9">
        <v>0</v>
      </c>
      <c r="H119" s="9" t="s">
        <v>92</v>
      </c>
      <c r="I119" s="9">
        <v>0</v>
      </c>
      <c r="J119" s="9" t="s">
        <v>92</v>
      </c>
      <c r="K119" s="9">
        <v>0</v>
      </c>
      <c r="L119" s="9">
        <v>0</v>
      </c>
    </row>
    <row r="120" spans="1:12" x14ac:dyDescent="0.3">
      <c r="A120" s="8">
        <v>44677</v>
      </c>
      <c r="B120" s="9">
        <v>0</v>
      </c>
      <c r="C120" s="9">
        <v>0</v>
      </c>
      <c r="D120" s="9">
        <v>0</v>
      </c>
      <c r="E120" s="9">
        <v>0</v>
      </c>
      <c r="F120" s="9">
        <v>0</v>
      </c>
      <c r="G120" s="9">
        <v>0</v>
      </c>
      <c r="H120" s="9" t="s">
        <v>92</v>
      </c>
      <c r="I120" s="9">
        <v>0</v>
      </c>
      <c r="J120" s="9" t="s">
        <v>92</v>
      </c>
      <c r="K120" s="9">
        <v>0</v>
      </c>
      <c r="L120" s="9">
        <v>0</v>
      </c>
    </row>
    <row r="121" spans="1:12" x14ac:dyDescent="0.3">
      <c r="A121" s="8">
        <v>44678</v>
      </c>
      <c r="B121" s="9">
        <v>0</v>
      </c>
      <c r="C121" s="9">
        <v>0</v>
      </c>
      <c r="D121" s="9">
        <v>0</v>
      </c>
      <c r="E121" s="9">
        <v>0</v>
      </c>
      <c r="F121" s="9">
        <v>0</v>
      </c>
      <c r="G121" s="9">
        <v>0</v>
      </c>
      <c r="H121" s="9" t="s">
        <v>92</v>
      </c>
      <c r="I121" s="9">
        <v>0</v>
      </c>
      <c r="J121" s="9" t="s">
        <v>92</v>
      </c>
      <c r="K121" s="9">
        <v>0</v>
      </c>
      <c r="L121" s="9">
        <v>0</v>
      </c>
    </row>
    <row r="122" spans="1:12" x14ac:dyDescent="0.3">
      <c r="A122" s="8">
        <v>44679</v>
      </c>
      <c r="B122" s="9">
        <v>0</v>
      </c>
      <c r="C122" s="9">
        <v>0</v>
      </c>
      <c r="D122" s="9">
        <v>0</v>
      </c>
      <c r="E122" s="9">
        <v>0</v>
      </c>
      <c r="F122" s="9">
        <v>0</v>
      </c>
      <c r="G122" s="9">
        <v>0</v>
      </c>
      <c r="H122" s="9" t="s">
        <v>92</v>
      </c>
      <c r="I122" s="9">
        <v>0</v>
      </c>
      <c r="J122" s="9" t="s">
        <v>92</v>
      </c>
      <c r="K122" s="9">
        <v>0</v>
      </c>
      <c r="L122" s="9">
        <v>0</v>
      </c>
    </row>
    <row r="123" spans="1:12" x14ac:dyDescent="0.3">
      <c r="A123" s="8">
        <v>44680</v>
      </c>
      <c r="B123" s="9">
        <v>0</v>
      </c>
      <c r="C123" s="9">
        <v>0</v>
      </c>
      <c r="D123" s="9">
        <v>0</v>
      </c>
      <c r="E123" s="9">
        <v>0</v>
      </c>
      <c r="F123" s="9">
        <v>0</v>
      </c>
      <c r="G123" s="9">
        <v>0</v>
      </c>
      <c r="H123" s="9" t="s">
        <v>92</v>
      </c>
      <c r="I123" s="9">
        <v>0</v>
      </c>
      <c r="J123" s="9" t="s">
        <v>92</v>
      </c>
      <c r="K123" s="9">
        <v>0</v>
      </c>
      <c r="L123" s="9">
        <v>0</v>
      </c>
    </row>
    <row r="124" spans="1:12" x14ac:dyDescent="0.3">
      <c r="A124" s="8">
        <v>44681</v>
      </c>
      <c r="B124" s="9">
        <v>0</v>
      </c>
      <c r="C124" s="9">
        <v>0</v>
      </c>
      <c r="D124" s="9">
        <v>0</v>
      </c>
      <c r="E124" s="9">
        <v>0</v>
      </c>
      <c r="F124" s="9">
        <v>0</v>
      </c>
      <c r="G124" s="9">
        <v>0</v>
      </c>
      <c r="H124" s="9" t="s">
        <v>92</v>
      </c>
      <c r="I124" s="9">
        <v>0</v>
      </c>
      <c r="J124" s="9" t="s">
        <v>92</v>
      </c>
      <c r="K124" s="9">
        <v>0</v>
      </c>
      <c r="L124" s="9">
        <v>0</v>
      </c>
    </row>
    <row r="125" spans="1:12" x14ac:dyDescent="0.3">
      <c r="A125" s="7" t="s">
        <v>4</v>
      </c>
      <c r="B125" s="7" t="s">
        <v>3</v>
      </c>
      <c r="C125" s="7" t="s">
        <v>13</v>
      </c>
      <c r="D125" s="7" t="s">
        <v>15</v>
      </c>
      <c r="E125" s="7" t="s">
        <v>14</v>
      </c>
      <c r="F125" s="7" t="s">
        <v>18</v>
      </c>
      <c r="G125" s="7" t="s">
        <v>16</v>
      </c>
      <c r="H125" s="7" t="s">
        <v>55</v>
      </c>
      <c r="I125" s="7" t="s">
        <v>58</v>
      </c>
      <c r="J125" s="7" t="s">
        <v>53</v>
      </c>
      <c r="K125" s="7" t="s">
        <v>59</v>
      </c>
      <c r="L125" s="7" t="s">
        <v>56</v>
      </c>
    </row>
    <row r="126" spans="1:12" x14ac:dyDescent="0.3">
      <c r="A126" s="8">
        <v>44682</v>
      </c>
      <c r="B126" s="9">
        <v>0</v>
      </c>
      <c r="C126" s="9">
        <v>0</v>
      </c>
      <c r="D126" s="9">
        <v>0</v>
      </c>
      <c r="E126" s="9">
        <v>0</v>
      </c>
      <c r="F126" s="9">
        <v>0</v>
      </c>
      <c r="G126" s="9">
        <v>0</v>
      </c>
      <c r="H126" s="9" t="s">
        <v>92</v>
      </c>
      <c r="I126" s="9">
        <v>0</v>
      </c>
      <c r="J126" s="9" t="s">
        <v>92</v>
      </c>
      <c r="K126" s="9">
        <v>0</v>
      </c>
      <c r="L126" s="9">
        <v>0</v>
      </c>
    </row>
    <row r="127" spans="1:12" x14ac:dyDescent="0.3">
      <c r="A127" s="8">
        <v>44683</v>
      </c>
      <c r="B127" s="9">
        <v>0</v>
      </c>
      <c r="C127" s="9">
        <v>0</v>
      </c>
      <c r="D127" s="9">
        <v>0</v>
      </c>
      <c r="E127" s="9">
        <v>0</v>
      </c>
      <c r="F127" s="9">
        <v>0</v>
      </c>
      <c r="G127" s="9">
        <v>0</v>
      </c>
      <c r="H127" s="9" t="s">
        <v>92</v>
      </c>
      <c r="I127" s="9">
        <v>0</v>
      </c>
      <c r="J127" s="9" t="s">
        <v>92</v>
      </c>
      <c r="K127" s="9">
        <v>0</v>
      </c>
      <c r="L127" s="9">
        <v>0</v>
      </c>
    </row>
    <row r="128" spans="1:12" x14ac:dyDescent="0.3">
      <c r="A128" s="8">
        <v>44684</v>
      </c>
      <c r="B128" s="9">
        <v>0</v>
      </c>
      <c r="C128" s="9">
        <v>0</v>
      </c>
      <c r="D128" s="9">
        <v>0</v>
      </c>
      <c r="E128" s="9">
        <v>0</v>
      </c>
      <c r="F128" s="9">
        <v>0</v>
      </c>
      <c r="G128" s="9">
        <v>0</v>
      </c>
      <c r="H128" s="9" t="s">
        <v>92</v>
      </c>
      <c r="I128" s="9">
        <v>0</v>
      </c>
      <c r="J128" s="9" t="s">
        <v>92</v>
      </c>
      <c r="K128" s="9">
        <v>0</v>
      </c>
      <c r="L128" s="9">
        <v>0</v>
      </c>
    </row>
    <row r="129" spans="1:12" x14ac:dyDescent="0.3">
      <c r="A129" s="8">
        <v>44685</v>
      </c>
      <c r="B129" s="9">
        <v>0</v>
      </c>
      <c r="C129" s="9">
        <v>0</v>
      </c>
      <c r="D129" s="9">
        <v>0</v>
      </c>
      <c r="E129" s="9">
        <v>0</v>
      </c>
      <c r="F129" s="9">
        <v>0</v>
      </c>
      <c r="G129" s="9">
        <v>0</v>
      </c>
      <c r="H129" s="9" t="s">
        <v>92</v>
      </c>
      <c r="I129" s="9">
        <v>0</v>
      </c>
      <c r="J129" s="9" t="s">
        <v>92</v>
      </c>
      <c r="K129" s="9">
        <v>0</v>
      </c>
      <c r="L129" s="9">
        <v>0</v>
      </c>
    </row>
    <row r="130" spans="1:12" x14ac:dyDescent="0.3">
      <c r="A130" s="8">
        <v>44686</v>
      </c>
      <c r="B130" s="9">
        <v>0</v>
      </c>
      <c r="C130" s="9">
        <v>0</v>
      </c>
      <c r="D130" s="9">
        <v>0</v>
      </c>
      <c r="E130" s="9">
        <v>0</v>
      </c>
      <c r="F130" s="9">
        <v>0</v>
      </c>
      <c r="G130" s="9">
        <v>0</v>
      </c>
      <c r="H130" s="9" t="s">
        <v>92</v>
      </c>
      <c r="I130" s="9">
        <v>0</v>
      </c>
      <c r="J130" s="9" t="s">
        <v>92</v>
      </c>
      <c r="K130" s="9">
        <v>0</v>
      </c>
      <c r="L130" s="9">
        <v>0</v>
      </c>
    </row>
    <row r="131" spans="1:12" x14ac:dyDescent="0.3">
      <c r="A131" s="8">
        <v>44687</v>
      </c>
      <c r="B131" s="9">
        <v>0</v>
      </c>
      <c r="C131" s="9">
        <v>0</v>
      </c>
      <c r="D131" s="9">
        <v>0</v>
      </c>
      <c r="E131" s="9">
        <v>0</v>
      </c>
      <c r="F131" s="9">
        <v>0</v>
      </c>
      <c r="G131" s="9">
        <v>0</v>
      </c>
      <c r="H131" s="9" t="s">
        <v>92</v>
      </c>
      <c r="I131" s="9">
        <v>0</v>
      </c>
      <c r="J131" s="9" t="s">
        <v>92</v>
      </c>
      <c r="K131" s="9">
        <v>0</v>
      </c>
      <c r="L131" s="9">
        <v>0</v>
      </c>
    </row>
    <row r="132" spans="1:12" x14ac:dyDescent="0.3">
      <c r="A132" s="8">
        <v>44688</v>
      </c>
      <c r="B132" s="9">
        <v>0</v>
      </c>
      <c r="C132" s="9">
        <v>0</v>
      </c>
      <c r="D132" s="9">
        <v>0</v>
      </c>
      <c r="E132" s="9">
        <v>0</v>
      </c>
      <c r="F132" s="9">
        <v>0</v>
      </c>
      <c r="G132" s="9">
        <v>0</v>
      </c>
      <c r="H132" s="9" t="s">
        <v>92</v>
      </c>
      <c r="I132" s="9">
        <v>0</v>
      </c>
      <c r="J132" s="9" t="s">
        <v>92</v>
      </c>
      <c r="K132" s="9">
        <v>0</v>
      </c>
      <c r="L132" s="9">
        <v>0</v>
      </c>
    </row>
    <row r="133" spans="1:12" x14ac:dyDescent="0.3">
      <c r="A133" s="8">
        <v>44689</v>
      </c>
      <c r="B133" s="9">
        <v>0</v>
      </c>
      <c r="C133" s="9">
        <v>0</v>
      </c>
      <c r="D133" s="9">
        <v>0</v>
      </c>
      <c r="E133" s="9">
        <v>0</v>
      </c>
      <c r="F133" s="9">
        <v>0</v>
      </c>
      <c r="G133" s="9">
        <v>0</v>
      </c>
      <c r="H133" s="9" t="s">
        <v>92</v>
      </c>
      <c r="I133" s="9">
        <v>0</v>
      </c>
      <c r="J133" s="9" t="s">
        <v>92</v>
      </c>
      <c r="K133" s="9">
        <v>0</v>
      </c>
      <c r="L133" s="9">
        <v>0</v>
      </c>
    </row>
    <row r="134" spans="1:12" x14ac:dyDescent="0.3">
      <c r="A134" s="8">
        <v>44690</v>
      </c>
      <c r="B134" s="9">
        <v>0</v>
      </c>
      <c r="C134" s="9">
        <v>0</v>
      </c>
      <c r="D134" s="9">
        <v>0</v>
      </c>
      <c r="E134" s="9">
        <v>0</v>
      </c>
      <c r="F134" s="9">
        <v>0</v>
      </c>
      <c r="G134" s="9">
        <v>0</v>
      </c>
      <c r="H134" s="9" t="s">
        <v>92</v>
      </c>
      <c r="I134" s="9">
        <v>0</v>
      </c>
      <c r="J134" s="9" t="s">
        <v>92</v>
      </c>
      <c r="K134" s="9">
        <v>0</v>
      </c>
      <c r="L134" s="9">
        <v>0</v>
      </c>
    </row>
    <row r="135" spans="1:12" x14ac:dyDescent="0.3">
      <c r="A135" s="8">
        <v>44691</v>
      </c>
      <c r="B135" s="9">
        <v>0</v>
      </c>
      <c r="C135" s="9">
        <v>0</v>
      </c>
      <c r="D135" s="9">
        <v>0</v>
      </c>
      <c r="E135" s="9">
        <v>0</v>
      </c>
      <c r="F135" s="9">
        <v>0</v>
      </c>
      <c r="G135" s="9">
        <v>0</v>
      </c>
      <c r="H135" s="9" t="s">
        <v>92</v>
      </c>
      <c r="I135" s="9">
        <v>0</v>
      </c>
      <c r="J135" s="9" t="s">
        <v>92</v>
      </c>
      <c r="K135" s="9">
        <v>0</v>
      </c>
      <c r="L135" s="9">
        <v>0</v>
      </c>
    </row>
    <row r="136" spans="1:12" x14ac:dyDescent="0.3">
      <c r="A136" s="8">
        <v>44692</v>
      </c>
      <c r="B136" s="9">
        <v>0</v>
      </c>
      <c r="C136" s="9">
        <v>0</v>
      </c>
      <c r="D136" s="9">
        <v>0</v>
      </c>
      <c r="E136" s="9">
        <v>0</v>
      </c>
      <c r="F136" s="9">
        <v>0</v>
      </c>
      <c r="G136" s="9">
        <v>0</v>
      </c>
      <c r="H136" s="9" t="s">
        <v>92</v>
      </c>
      <c r="I136" s="9">
        <v>0</v>
      </c>
      <c r="J136" s="9" t="s">
        <v>92</v>
      </c>
      <c r="K136" s="9">
        <v>0</v>
      </c>
      <c r="L136" s="9">
        <v>0</v>
      </c>
    </row>
    <row r="137" spans="1:12" x14ac:dyDescent="0.3">
      <c r="A137" s="8">
        <v>44693</v>
      </c>
      <c r="B137" s="9">
        <v>0</v>
      </c>
      <c r="C137" s="9">
        <v>0</v>
      </c>
      <c r="D137" s="9">
        <v>0</v>
      </c>
      <c r="E137" s="9">
        <v>0</v>
      </c>
      <c r="F137" s="9">
        <v>0</v>
      </c>
      <c r="G137" s="9">
        <v>0</v>
      </c>
      <c r="H137" s="9" t="s">
        <v>92</v>
      </c>
      <c r="I137" s="9">
        <v>0</v>
      </c>
      <c r="J137" s="9" t="s">
        <v>92</v>
      </c>
      <c r="K137" s="9">
        <v>0</v>
      </c>
      <c r="L137" s="9">
        <v>0</v>
      </c>
    </row>
    <row r="138" spans="1:12" x14ac:dyDescent="0.3">
      <c r="A138" s="8">
        <v>44694</v>
      </c>
      <c r="B138" s="9">
        <v>0</v>
      </c>
      <c r="C138" s="9">
        <v>0</v>
      </c>
      <c r="D138" s="9">
        <v>0</v>
      </c>
      <c r="E138" s="9">
        <v>0</v>
      </c>
      <c r="F138" s="9">
        <v>0</v>
      </c>
      <c r="G138" s="9">
        <v>0</v>
      </c>
      <c r="H138" s="9" t="s">
        <v>92</v>
      </c>
      <c r="I138" s="9">
        <v>0</v>
      </c>
      <c r="J138" s="9" t="s">
        <v>92</v>
      </c>
      <c r="K138" s="9">
        <v>0</v>
      </c>
      <c r="L138" s="9">
        <v>0</v>
      </c>
    </row>
    <row r="139" spans="1:12" x14ac:dyDescent="0.3">
      <c r="A139" s="8">
        <v>44695</v>
      </c>
      <c r="B139" s="9">
        <v>0</v>
      </c>
      <c r="C139" s="9">
        <v>0</v>
      </c>
      <c r="D139" s="9">
        <v>0</v>
      </c>
      <c r="E139" s="9">
        <v>0</v>
      </c>
      <c r="F139" s="9">
        <v>0</v>
      </c>
      <c r="G139" s="9">
        <v>0</v>
      </c>
      <c r="H139" s="9" t="s">
        <v>92</v>
      </c>
      <c r="I139" s="9">
        <v>0</v>
      </c>
      <c r="J139" s="9" t="s">
        <v>92</v>
      </c>
      <c r="K139" s="9">
        <v>0</v>
      </c>
      <c r="L139" s="9">
        <v>0</v>
      </c>
    </row>
    <row r="140" spans="1:12" x14ac:dyDescent="0.3">
      <c r="A140" s="8">
        <v>44696</v>
      </c>
      <c r="B140" s="9">
        <v>0</v>
      </c>
      <c r="C140" s="9">
        <v>0</v>
      </c>
      <c r="D140" s="9">
        <v>0</v>
      </c>
      <c r="E140" s="9">
        <v>0</v>
      </c>
      <c r="F140" s="9">
        <v>0</v>
      </c>
      <c r="G140" s="9">
        <v>0</v>
      </c>
      <c r="H140" s="9" t="s">
        <v>92</v>
      </c>
      <c r="I140" s="9">
        <v>0</v>
      </c>
      <c r="J140" s="9" t="s">
        <v>92</v>
      </c>
      <c r="K140" s="9">
        <v>0</v>
      </c>
      <c r="L140" s="9">
        <v>0</v>
      </c>
    </row>
    <row r="141" spans="1:12" x14ac:dyDescent="0.3">
      <c r="A141" s="8">
        <v>44697</v>
      </c>
      <c r="B141" s="9">
        <v>0</v>
      </c>
      <c r="C141" s="9">
        <v>0</v>
      </c>
      <c r="D141" s="9">
        <v>0</v>
      </c>
      <c r="E141" s="9">
        <v>0</v>
      </c>
      <c r="F141" s="9">
        <v>0</v>
      </c>
      <c r="G141" s="9">
        <v>0</v>
      </c>
      <c r="H141" s="9" t="s">
        <v>92</v>
      </c>
      <c r="I141" s="9">
        <v>0</v>
      </c>
      <c r="J141" s="9" t="s">
        <v>92</v>
      </c>
      <c r="K141" s="9">
        <v>0</v>
      </c>
      <c r="L141" s="9">
        <v>0</v>
      </c>
    </row>
    <row r="142" spans="1:12" x14ac:dyDescent="0.3">
      <c r="A142" s="8">
        <v>44698</v>
      </c>
      <c r="B142" s="9">
        <v>0</v>
      </c>
      <c r="C142" s="9">
        <v>0</v>
      </c>
      <c r="D142" s="9">
        <v>0</v>
      </c>
      <c r="E142" s="9">
        <v>0</v>
      </c>
      <c r="F142" s="9">
        <v>0</v>
      </c>
      <c r="G142" s="9">
        <v>0</v>
      </c>
      <c r="H142" s="9" t="s">
        <v>92</v>
      </c>
      <c r="I142" s="9">
        <v>0</v>
      </c>
      <c r="J142" s="9" t="s">
        <v>92</v>
      </c>
      <c r="K142" s="9">
        <v>0</v>
      </c>
      <c r="L142" s="9">
        <v>0</v>
      </c>
    </row>
    <row r="143" spans="1:12" x14ac:dyDescent="0.3">
      <c r="A143" s="8">
        <v>44699</v>
      </c>
      <c r="B143" s="9">
        <v>0</v>
      </c>
      <c r="C143" s="9">
        <v>0</v>
      </c>
      <c r="D143" s="9">
        <v>0</v>
      </c>
      <c r="E143" s="9">
        <v>0</v>
      </c>
      <c r="F143" s="9">
        <v>0</v>
      </c>
      <c r="G143" s="9">
        <v>0</v>
      </c>
      <c r="H143" s="9" t="s">
        <v>92</v>
      </c>
      <c r="I143" s="9">
        <v>0</v>
      </c>
      <c r="J143" s="9" t="s">
        <v>92</v>
      </c>
      <c r="K143" s="9">
        <v>0</v>
      </c>
      <c r="L143" s="9">
        <v>0</v>
      </c>
    </row>
    <row r="144" spans="1:12" x14ac:dyDescent="0.3">
      <c r="A144" s="8">
        <v>44700</v>
      </c>
      <c r="B144" s="9">
        <v>0</v>
      </c>
      <c r="C144" s="9">
        <v>0</v>
      </c>
      <c r="D144" s="9">
        <v>0</v>
      </c>
      <c r="E144" s="9">
        <v>0</v>
      </c>
      <c r="F144" s="9">
        <v>0</v>
      </c>
      <c r="G144" s="9">
        <v>0</v>
      </c>
      <c r="H144" s="9" t="s">
        <v>92</v>
      </c>
      <c r="I144" s="9">
        <v>0</v>
      </c>
      <c r="J144" s="9" t="s">
        <v>92</v>
      </c>
      <c r="K144" s="9">
        <v>0</v>
      </c>
      <c r="L144" s="9">
        <v>0</v>
      </c>
    </row>
    <row r="145" spans="1:12" x14ac:dyDescent="0.3">
      <c r="A145" s="8">
        <v>44701</v>
      </c>
      <c r="B145" s="9">
        <v>0</v>
      </c>
      <c r="C145" s="9">
        <v>0</v>
      </c>
      <c r="D145" s="9">
        <v>0</v>
      </c>
      <c r="E145" s="9">
        <v>0</v>
      </c>
      <c r="F145" s="9">
        <v>0</v>
      </c>
      <c r="G145" s="9">
        <v>0</v>
      </c>
      <c r="H145" s="9" t="s">
        <v>92</v>
      </c>
      <c r="I145" s="9">
        <v>0</v>
      </c>
      <c r="J145" s="9" t="s">
        <v>92</v>
      </c>
      <c r="K145" s="9">
        <v>0</v>
      </c>
      <c r="L145" s="9">
        <v>0</v>
      </c>
    </row>
    <row r="146" spans="1:12" x14ac:dyDescent="0.3">
      <c r="A146" s="8">
        <v>44702</v>
      </c>
      <c r="B146" s="9">
        <v>0</v>
      </c>
      <c r="C146" s="9">
        <v>0</v>
      </c>
      <c r="D146" s="9">
        <v>0</v>
      </c>
      <c r="E146" s="9">
        <v>0</v>
      </c>
      <c r="F146" s="9">
        <v>0</v>
      </c>
      <c r="G146" s="9">
        <v>0</v>
      </c>
      <c r="H146" s="9" t="s">
        <v>92</v>
      </c>
      <c r="I146" s="9">
        <v>0</v>
      </c>
      <c r="J146" s="9" t="s">
        <v>92</v>
      </c>
      <c r="K146" s="9">
        <v>0</v>
      </c>
      <c r="L146" s="9">
        <v>0</v>
      </c>
    </row>
    <row r="147" spans="1:12" x14ac:dyDescent="0.3">
      <c r="A147" s="8">
        <v>44703</v>
      </c>
      <c r="B147" s="9">
        <v>0</v>
      </c>
      <c r="C147" s="9">
        <v>0</v>
      </c>
      <c r="D147" s="9">
        <v>0</v>
      </c>
      <c r="E147" s="9">
        <v>0</v>
      </c>
      <c r="F147" s="9">
        <v>0</v>
      </c>
      <c r="G147" s="9">
        <v>0</v>
      </c>
      <c r="H147" s="9" t="s">
        <v>92</v>
      </c>
      <c r="I147" s="9">
        <v>0</v>
      </c>
      <c r="J147" s="9" t="s">
        <v>92</v>
      </c>
      <c r="K147" s="9">
        <v>0</v>
      </c>
      <c r="L147" s="9">
        <v>0</v>
      </c>
    </row>
    <row r="148" spans="1:12" x14ac:dyDescent="0.3">
      <c r="A148" s="8">
        <v>44704</v>
      </c>
      <c r="B148" s="9">
        <v>0</v>
      </c>
      <c r="C148" s="9">
        <v>0</v>
      </c>
      <c r="D148" s="9">
        <v>0</v>
      </c>
      <c r="E148" s="9">
        <v>0</v>
      </c>
      <c r="F148" s="9">
        <v>0</v>
      </c>
      <c r="G148" s="9">
        <v>0</v>
      </c>
      <c r="H148" s="9" t="s">
        <v>92</v>
      </c>
      <c r="I148" s="9">
        <v>0</v>
      </c>
      <c r="J148" s="9" t="s">
        <v>92</v>
      </c>
      <c r="K148" s="9">
        <v>0</v>
      </c>
      <c r="L148" s="9">
        <v>0</v>
      </c>
    </row>
    <row r="149" spans="1:12" x14ac:dyDescent="0.3">
      <c r="A149" s="8">
        <v>44705</v>
      </c>
      <c r="B149" s="9">
        <v>0</v>
      </c>
      <c r="C149" s="9">
        <v>0</v>
      </c>
      <c r="D149" s="9">
        <v>0</v>
      </c>
      <c r="E149" s="9">
        <v>0</v>
      </c>
      <c r="F149" s="9">
        <v>0</v>
      </c>
      <c r="G149" s="9">
        <v>0</v>
      </c>
      <c r="H149" s="9" t="s">
        <v>92</v>
      </c>
      <c r="I149" s="9">
        <v>0</v>
      </c>
      <c r="J149" s="9" t="s">
        <v>92</v>
      </c>
      <c r="K149" s="9">
        <v>0</v>
      </c>
      <c r="L149" s="9">
        <v>0</v>
      </c>
    </row>
    <row r="150" spans="1:12" x14ac:dyDescent="0.3">
      <c r="A150" s="8">
        <v>44706</v>
      </c>
      <c r="B150" s="9">
        <v>0</v>
      </c>
      <c r="C150" s="9">
        <v>0</v>
      </c>
      <c r="D150" s="9">
        <v>0</v>
      </c>
      <c r="E150" s="9">
        <v>0</v>
      </c>
      <c r="F150" s="9">
        <v>0</v>
      </c>
      <c r="G150" s="9">
        <v>0</v>
      </c>
      <c r="H150" s="9" t="s">
        <v>92</v>
      </c>
      <c r="I150" s="9">
        <v>0</v>
      </c>
      <c r="J150" s="9" t="s">
        <v>92</v>
      </c>
      <c r="K150" s="9">
        <v>0</v>
      </c>
      <c r="L150" s="9">
        <v>0</v>
      </c>
    </row>
    <row r="151" spans="1:12" x14ac:dyDescent="0.3">
      <c r="A151" s="8">
        <v>44707</v>
      </c>
      <c r="B151" s="9">
        <v>0</v>
      </c>
      <c r="C151" s="9">
        <v>0</v>
      </c>
      <c r="D151" s="9">
        <v>0</v>
      </c>
      <c r="E151" s="9">
        <v>0</v>
      </c>
      <c r="F151" s="9">
        <v>0</v>
      </c>
      <c r="G151" s="9">
        <v>0</v>
      </c>
      <c r="H151" s="9" t="s">
        <v>92</v>
      </c>
      <c r="I151" s="9">
        <v>0</v>
      </c>
      <c r="J151" s="9" t="s">
        <v>92</v>
      </c>
      <c r="K151" s="9">
        <v>0</v>
      </c>
      <c r="L151" s="9">
        <v>0</v>
      </c>
    </row>
    <row r="152" spans="1:12" x14ac:dyDescent="0.3">
      <c r="A152" s="8">
        <v>44708</v>
      </c>
      <c r="B152" s="9">
        <v>0</v>
      </c>
      <c r="C152" s="9">
        <v>0</v>
      </c>
      <c r="D152" s="9">
        <v>0</v>
      </c>
      <c r="E152" s="9">
        <v>0</v>
      </c>
      <c r="F152" s="9">
        <v>0</v>
      </c>
      <c r="G152" s="9">
        <v>0</v>
      </c>
      <c r="H152" s="9" t="s">
        <v>92</v>
      </c>
      <c r="I152" s="9">
        <v>0</v>
      </c>
      <c r="J152" s="9" t="s">
        <v>92</v>
      </c>
      <c r="K152" s="9">
        <v>0</v>
      </c>
      <c r="L152" s="9">
        <v>0</v>
      </c>
    </row>
    <row r="153" spans="1:12" x14ac:dyDescent="0.3">
      <c r="A153" s="8">
        <v>44709</v>
      </c>
      <c r="B153" s="9">
        <v>0</v>
      </c>
      <c r="C153" s="9">
        <v>0</v>
      </c>
      <c r="D153" s="9">
        <v>0</v>
      </c>
      <c r="E153" s="9">
        <v>0</v>
      </c>
      <c r="F153" s="9">
        <v>0</v>
      </c>
      <c r="G153" s="9">
        <v>0</v>
      </c>
      <c r="H153" s="9" t="s">
        <v>92</v>
      </c>
      <c r="I153" s="9">
        <v>0</v>
      </c>
      <c r="J153" s="9" t="s">
        <v>92</v>
      </c>
      <c r="K153" s="9">
        <v>0</v>
      </c>
      <c r="L153" s="9">
        <v>0</v>
      </c>
    </row>
    <row r="154" spans="1:12" x14ac:dyDescent="0.3">
      <c r="A154" s="8">
        <v>44710</v>
      </c>
      <c r="B154" s="9">
        <v>0</v>
      </c>
      <c r="C154" s="9">
        <v>0</v>
      </c>
      <c r="D154" s="9">
        <v>0</v>
      </c>
      <c r="E154" s="9">
        <v>0</v>
      </c>
      <c r="F154" s="9">
        <v>0</v>
      </c>
      <c r="G154" s="9">
        <v>0</v>
      </c>
      <c r="H154" s="9" t="s">
        <v>92</v>
      </c>
      <c r="I154" s="9">
        <v>0</v>
      </c>
      <c r="J154" s="9" t="s">
        <v>92</v>
      </c>
      <c r="K154" s="9">
        <v>0</v>
      </c>
      <c r="L154" s="9">
        <v>0</v>
      </c>
    </row>
    <row r="155" spans="1:12" x14ac:dyDescent="0.3">
      <c r="A155" s="8">
        <v>44711</v>
      </c>
      <c r="B155" s="9">
        <v>0</v>
      </c>
      <c r="C155" s="9">
        <v>0</v>
      </c>
      <c r="D155" s="9">
        <v>0</v>
      </c>
      <c r="E155" s="9">
        <v>0</v>
      </c>
      <c r="F155" s="9">
        <v>0</v>
      </c>
      <c r="G155" s="9">
        <v>0</v>
      </c>
      <c r="H155" s="9" t="s">
        <v>92</v>
      </c>
      <c r="I155" s="9">
        <v>0</v>
      </c>
      <c r="J155" s="9" t="s">
        <v>92</v>
      </c>
      <c r="K155" s="9">
        <v>0</v>
      </c>
      <c r="L155" s="9">
        <v>0</v>
      </c>
    </row>
    <row r="156" spans="1:12" x14ac:dyDescent="0.3">
      <c r="A156" s="8">
        <v>44712</v>
      </c>
      <c r="B156" s="9">
        <v>0</v>
      </c>
      <c r="C156" s="9">
        <v>0</v>
      </c>
      <c r="D156" s="9">
        <v>0</v>
      </c>
      <c r="E156" s="9">
        <v>0</v>
      </c>
      <c r="F156" s="9">
        <v>0</v>
      </c>
      <c r="G156" s="9">
        <v>0</v>
      </c>
      <c r="H156" s="9" t="s">
        <v>92</v>
      </c>
      <c r="I156" s="9">
        <v>0</v>
      </c>
      <c r="J156" s="9" t="s">
        <v>92</v>
      </c>
      <c r="K156" s="9">
        <v>0</v>
      </c>
      <c r="L156" s="9">
        <v>0</v>
      </c>
    </row>
    <row r="157" spans="1:12" x14ac:dyDescent="0.3">
      <c r="A157" s="7" t="s">
        <v>4</v>
      </c>
      <c r="B157" s="7" t="s">
        <v>3</v>
      </c>
      <c r="C157" s="7" t="s">
        <v>13</v>
      </c>
      <c r="D157" s="7" t="s">
        <v>15</v>
      </c>
      <c r="E157" s="7" t="s">
        <v>14</v>
      </c>
      <c r="F157" s="7" t="s">
        <v>18</v>
      </c>
      <c r="G157" s="7" t="s">
        <v>16</v>
      </c>
      <c r="H157" s="7" t="s">
        <v>55</v>
      </c>
      <c r="I157" s="7" t="s">
        <v>58</v>
      </c>
      <c r="J157" s="7" t="s">
        <v>53</v>
      </c>
      <c r="K157" s="7" t="s">
        <v>59</v>
      </c>
      <c r="L157" s="7" t="s">
        <v>56</v>
      </c>
    </row>
    <row r="158" spans="1:12" x14ac:dyDescent="0.3">
      <c r="A158" s="8">
        <v>44713</v>
      </c>
      <c r="B158" s="9">
        <v>0</v>
      </c>
      <c r="C158" s="9">
        <v>0</v>
      </c>
      <c r="D158" s="9">
        <v>0</v>
      </c>
      <c r="E158" s="9">
        <v>0</v>
      </c>
      <c r="F158" s="9">
        <v>0</v>
      </c>
      <c r="G158" s="9">
        <v>0</v>
      </c>
      <c r="H158" s="9" t="s">
        <v>92</v>
      </c>
      <c r="I158" s="9">
        <v>0</v>
      </c>
      <c r="J158" s="9" t="s">
        <v>92</v>
      </c>
      <c r="K158" s="9">
        <v>0</v>
      </c>
      <c r="L158" s="9">
        <v>0</v>
      </c>
    </row>
    <row r="159" spans="1:12" x14ac:dyDescent="0.3">
      <c r="A159" s="8">
        <v>44714</v>
      </c>
      <c r="B159" s="9">
        <v>0</v>
      </c>
      <c r="C159" s="9">
        <v>0</v>
      </c>
      <c r="D159" s="9">
        <v>0</v>
      </c>
      <c r="E159" s="9">
        <v>0</v>
      </c>
      <c r="F159" s="9">
        <v>0</v>
      </c>
      <c r="G159" s="9">
        <v>0</v>
      </c>
      <c r="H159" s="9" t="s">
        <v>92</v>
      </c>
      <c r="I159" s="9">
        <v>0</v>
      </c>
      <c r="J159" s="9" t="s">
        <v>92</v>
      </c>
      <c r="K159" s="9">
        <v>0</v>
      </c>
      <c r="L159" s="9">
        <v>0</v>
      </c>
    </row>
    <row r="160" spans="1:12" x14ac:dyDescent="0.3">
      <c r="A160" s="8">
        <v>44715</v>
      </c>
      <c r="B160" s="9">
        <v>0</v>
      </c>
      <c r="C160" s="9">
        <v>0</v>
      </c>
      <c r="D160" s="9">
        <v>0</v>
      </c>
      <c r="E160" s="9">
        <v>0</v>
      </c>
      <c r="F160" s="9">
        <v>0</v>
      </c>
      <c r="G160" s="9">
        <v>0</v>
      </c>
      <c r="H160" s="9" t="s">
        <v>92</v>
      </c>
      <c r="I160" s="9">
        <v>0</v>
      </c>
      <c r="J160" s="9" t="s">
        <v>92</v>
      </c>
      <c r="K160" s="9">
        <v>0</v>
      </c>
      <c r="L160" s="9">
        <v>0</v>
      </c>
    </row>
    <row r="161" spans="1:12" x14ac:dyDescent="0.3">
      <c r="A161" s="8">
        <v>44716</v>
      </c>
      <c r="B161" s="9">
        <v>0</v>
      </c>
      <c r="C161" s="9">
        <v>0</v>
      </c>
      <c r="D161" s="9">
        <v>0</v>
      </c>
      <c r="E161" s="9">
        <v>0</v>
      </c>
      <c r="F161" s="9">
        <v>0</v>
      </c>
      <c r="G161" s="9">
        <v>0</v>
      </c>
      <c r="H161" s="9" t="s">
        <v>92</v>
      </c>
      <c r="I161" s="9">
        <v>0</v>
      </c>
      <c r="J161" s="9" t="s">
        <v>92</v>
      </c>
      <c r="K161" s="9">
        <v>0</v>
      </c>
      <c r="L161" s="9">
        <v>0</v>
      </c>
    </row>
    <row r="162" spans="1:12" x14ac:dyDescent="0.3">
      <c r="A162" s="8">
        <v>44717</v>
      </c>
      <c r="B162" s="9">
        <v>0</v>
      </c>
      <c r="C162" s="9">
        <v>0</v>
      </c>
      <c r="D162" s="9">
        <v>0</v>
      </c>
      <c r="E162" s="9">
        <v>0</v>
      </c>
      <c r="F162" s="9">
        <v>0</v>
      </c>
      <c r="G162" s="9">
        <v>0</v>
      </c>
      <c r="H162" s="9" t="s">
        <v>92</v>
      </c>
      <c r="I162" s="9">
        <v>0</v>
      </c>
      <c r="J162" s="9" t="s">
        <v>92</v>
      </c>
      <c r="K162" s="9">
        <v>0</v>
      </c>
      <c r="L162" s="9">
        <v>0</v>
      </c>
    </row>
    <row r="163" spans="1:12" x14ac:dyDescent="0.3">
      <c r="A163" s="8">
        <v>44718</v>
      </c>
      <c r="B163" s="9">
        <v>0</v>
      </c>
      <c r="C163" s="9">
        <v>0</v>
      </c>
      <c r="D163" s="9">
        <v>0</v>
      </c>
      <c r="E163" s="9">
        <v>0</v>
      </c>
      <c r="F163" s="9">
        <v>0</v>
      </c>
      <c r="G163" s="9">
        <v>0</v>
      </c>
      <c r="H163" s="9" t="s">
        <v>92</v>
      </c>
      <c r="I163" s="9">
        <v>0</v>
      </c>
      <c r="J163" s="9" t="s">
        <v>92</v>
      </c>
      <c r="K163" s="9">
        <v>0</v>
      </c>
      <c r="L163" s="9">
        <v>0</v>
      </c>
    </row>
    <row r="164" spans="1:12" x14ac:dyDescent="0.3">
      <c r="A164" s="8">
        <v>44719</v>
      </c>
      <c r="B164" s="9">
        <v>0</v>
      </c>
      <c r="C164" s="9">
        <v>0</v>
      </c>
      <c r="D164" s="9">
        <v>0</v>
      </c>
      <c r="E164" s="9">
        <v>0</v>
      </c>
      <c r="F164" s="9">
        <v>0</v>
      </c>
      <c r="G164" s="9">
        <v>0</v>
      </c>
      <c r="H164" s="9" t="s">
        <v>92</v>
      </c>
      <c r="I164" s="9">
        <v>0</v>
      </c>
      <c r="J164" s="9" t="s">
        <v>92</v>
      </c>
      <c r="K164" s="9">
        <v>0</v>
      </c>
      <c r="L164" s="9">
        <v>0</v>
      </c>
    </row>
    <row r="165" spans="1:12" x14ac:dyDescent="0.3">
      <c r="A165" s="8">
        <v>44720</v>
      </c>
      <c r="B165" s="9">
        <v>0</v>
      </c>
      <c r="C165" s="9">
        <v>0</v>
      </c>
      <c r="D165" s="9">
        <v>0</v>
      </c>
      <c r="E165" s="9">
        <v>0</v>
      </c>
      <c r="F165" s="9">
        <v>0</v>
      </c>
      <c r="G165" s="9">
        <v>0</v>
      </c>
      <c r="H165" s="9" t="s">
        <v>92</v>
      </c>
      <c r="I165" s="9">
        <v>0</v>
      </c>
      <c r="J165" s="9" t="s">
        <v>92</v>
      </c>
      <c r="K165" s="9">
        <v>0</v>
      </c>
      <c r="L165" s="9">
        <v>0</v>
      </c>
    </row>
    <row r="166" spans="1:12" x14ac:dyDescent="0.3">
      <c r="A166" s="8">
        <v>44721</v>
      </c>
      <c r="B166" s="9">
        <v>0</v>
      </c>
      <c r="C166" s="9">
        <v>0</v>
      </c>
      <c r="D166" s="9">
        <v>0</v>
      </c>
      <c r="E166" s="9">
        <v>0</v>
      </c>
      <c r="F166" s="9">
        <v>0</v>
      </c>
      <c r="G166" s="9">
        <v>0</v>
      </c>
      <c r="H166" s="9" t="s">
        <v>92</v>
      </c>
      <c r="I166" s="9">
        <v>0</v>
      </c>
      <c r="J166" s="9" t="s">
        <v>92</v>
      </c>
      <c r="K166" s="9">
        <v>0</v>
      </c>
      <c r="L166" s="9">
        <v>0</v>
      </c>
    </row>
    <row r="167" spans="1:12" x14ac:dyDescent="0.3">
      <c r="A167" s="8">
        <v>44722</v>
      </c>
      <c r="B167" s="9">
        <v>0</v>
      </c>
      <c r="C167" s="9">
        <v>0</v>
      </c>
      <c r="D167" s="9">
        <v>0</v>
      </c>
      <c r="E167" s="9">
        <v>0</v>
      </c>
      <c r="F167" s="9">
        <v>0</v>
      </c>
      <c r="G167" s="9">
        <v>0</v>
      </c>
      <c r="H167" s="9" t="s">
        <v>92</v>
      </c>
      <c r="I167" s="9">
        <v>0</v>
      </c>
      <c r="J167" s="9" t="s">
        <v>92</v>
      </c>
      <c r="K167" s="9">
        <v>0</v>
      </c>
      <c r="L167" s="9">
        <v>0</v>
      </c>
    </row>
    <row r="168" spans="1:12" x14ac:dyDescent="0.3">
      <c r="A168" s="8">
        <v>44723</v>
      </c>
      <c r="B168" s="9">
        <v>0</v>
      </c>
      <c r="C168" s="9">
        <v>0</v>
      </c>
      <c r="D168" s="9">
        <v>0</v>
      </c>
      <c r="E168" s="9">
        <v>0</v>
      </c>
      <c r="F168" s="9">
        <v>0</v>
      </c>
      <c r="G168" s="9">
        <v>0</v>
      </c>
      <c r="H168" s="9" t="s">
        <v>92</v>
      </c>
      <c r="I168" s="9">
        <v>0</v>
      </c>
      <c r="J168" s="9" t="s">
        <v>92</v>
      </c>
      <c r="K168" s="9">
        <v>0</v>
      </c>
      <c r="L168" s="9">
        <v>0</v>
      </c>
    </row>
    <row r="169" spans="1:12" x14ac:dyDescent="0.3">
      <c r="A169" s="8">
        <v>44724</v>
      </c>
      <c r="B169" s="9">
        <v>0</v>
      </c>
      <c r="C169" s="9">
        <v>0</v>
      </c>
      <c r="D169" s="9">
        <v>0</v>
      </c>
      <c r="E169" s="9">
        <v>0</v>
      </c>
      <c r="F169" s="9">
        <v>0</v>
      </c>
      <c r="G169" s="9">
        <v>0</v>
      </c>
      <c r="H169" s="9" t="s">
        <v>92</v>
      </c>
      <c r="I169" s="9">
        <v>0</v>
      </c>
      <c r="J169" s="9" t="s">
        <v>92</v>
      </c>
      <c r="K169" s="9">
        <v>0</v>
      </c>
      <c r="L169" s="9">
        <v>0</v>
      </c>
    </row>
    <row r="170" spans="1:12" x14ac:dyDescent="0.3">
      <c r="A170" s="8">
        <v>44725</v>
      </c>
      <c r="B170" s="9">
        <v>0</v>
      </c>
      <c r="C170" s="9">
        <v>0</v>
      </c>
      <c r="D170" s="9">
        <v>0</v>
      </c>
      <c r="E170" s="9">
        <v>0</v>
      </c>
      <c r="F170" s="9">
        <v>0</v>
      </c>
      <c r="G170" s="9">
        <v>0</v>
      </c>
      <c r="H170" s="9" t="s">
        <v>92</v>
      </c>
      <c r="I170" s="9">
        <v>0</v>
      </c>
      <c r="J170" s="9" t="s">
        <v>92</v>
      </c>
      <c r="K170" s="9">
        <v>0</v>
      </c>
      <c r="L170" s="9">
        <v>0</v>
      </c>
    </row>
    <row r="171" spans="1:12" x14ac:dyDescent="0.3">
      <c r="A171" s="8">
        <v>44726</v>
      </c>
      <c r="B171" s="9">
        <v>0</v>
      </c>
      <c r="C171" s="9">
        <v>0</v>
      </c>
      <c r="D171" s="9">
        <v>0</v>
      </c>
      <c r="E171" s="9">
        <v>0</v>
      </c>
      <c r="F171" s="9">
        <v>0</v>
      </c>
      <c r="G171" s="9">
        <v>0</v>
      </c>
      <c r="H171" s="9" t="s">
        <v>92</v>
      </c>
      <c r="I171" s="9">
        <v>0</v>
      </c>
      <c r="J171" s="9" t="s">
        <v>92</v>
      </c>
      <c r="K171" s="9">
        <v>0</v>
      </c>
      <c r="L171" s="9">
        <v>0</v>
      </c>
    </row>
    <row r="172" spans="1:12" x14ac:dyDescent="0.3">
      <c r="A172" s="8">
        <v>44727</v>
      </c>
      <c r="B172" s="9">
        <v>0</v>
      </c>
      <c r="C172" s="9">
        <v>0</v>
      </c>
      <c r="D172" s="9">
        <v>0</v>
      </c>
      <c r="E172" s="9">
        <v>0</v>
      </c>
      <c r="F172" s="9">
        <v>0</v>
      </c>
      <c r="G172" s="9">
        <v>0</v>
      </c>
      <c r="H172" s="9" t="s">
        <v>92</v>
      </c>
      <c r="I172" s="9">
        <v>0</v>
      </c>
      <c r="J172" s="9" t="s">
        <v>92</v>
      </c>
      <c r="K172" s="9">
        <v>0</v>
      </c>
      <c r="L172" s="9">
        <v>0</v>
      </c>
    </row>
    <row r="173" spans="1:12" x14ac:dyDescent="0.3">
      <c r="A173" s="8">
        <v>44728</v>
      </c>
      <c r="B173" s="9">
        <v>0</v>
      </c>
      <c r="C173" s="9">
        <v>0</v>
      </c>
      <c r="D173" s="9">
        <v>0</v>
      </c>
      <c r="E173" s="9">
        <v>0</v>
      </c>
      <c r="F173" s="9">
        <v>0</v>
      </c>
      <c r="G173" s="9">
        <v>0</v>
      </c>
      <c r="H173" s="9" t="s">
        <v>92</v>
      </c>
      <c r="I173" s="9">
        <v>0</v>
      </c>
      <c r="J173" s="9" t="s">
        <v>92</v>
      </c>
      <c r="K173" s="9">
        <v>0</v>
      </c>
      <c r="L173" s="9">
        <v>0</v>
      </c>
    </row>
    <row r="174" spans="1:12" x14ac:dyDescent="0.3">
      <c r="A174" s="8">
        <v>44729</v>
      </c>
      <c r="B174" s="9">
        <v>0</v>
      </c>
      <c r="C174" s="9">
        <v>0</v>
      </c>
      <c r="D174" s="9">
        <v>0</v>
      </c>
      <c r="E174" s="9">
        <v>0</v>
      </c>
      <c r="F174" s="9">
        <v>0</v>
      </c>
      <c r="G174" s="9">
        <v>0</v>
      </c>
      <c r="H174" s="9" t="s">
        <v>92</v>
      </c>
      <c r="I174" s="9">
        <v>0</v>
      </c>
      <c r="J174" s="9" t="s">
        <v>92</v>
      </c>
      <c r="K174" s="9">
        <v>0</v>
      </c>
      <c r="L174" s="9">
        <v>0</v>
      </c>
    </row>
    <row r="175" spans="1:12" x14ac:dyDescent="0.3">
      <c r="A175" s="8">
        <v>44730</v>
      </c>
      <c r="B175" s="9">
        <v>0</v>
      </c>
      <c r="C175" s="9">
        <v>0</v>
      </c>
      <c r="D175" s="9">
        <v>0</v>
      </c>
      <c r="E175" s="9">
        <v>0</v>
      </c>
      <c r="F175" s="9">
        <v>0</v>
      </c>
      <c r="G175" s="9">
        <v>0</v>
      </c>
      <c r="H175" s="9" t="s">
        <v>92</v>
      </c>
      <c r="I175" s="9">
        <v>0</v>
      </c>
      <c r="J175" s="9" t="s">
        <v>92</v>
      </c>
      <c r="K175" s="9">
        <v>0</v>
      </c>
      <c r="L175" s="9">
        <v>0</v>
      </c>
    </row>
    <row r="176" spans="1:12" x14ac:dyDescent="0.3">
      <c r="A176" s="8">
        <v>44731</v>
      </c>
      <c r="B176" s="9">
        <v>0</v>
      </c>
      <c r="C176" s="9">
        <v>0</v>
      </c>
      <c r="D176" s="9">
        <v>0</v>
      </c>
      <c r="E176" s="9">
        <v>0</v>
      </c>
      <c r="F176" s="9">
        <v>0</v>
      </c>
      <c r="G176" s="9">
        <v>0</v>
      </c>
      <c r="H176" s="9" t="s">
        <v>92</v>
      </c>
      <c r="I176" s="9">
        <v>0</v>
      </c>
      <c r="J176" s="9" t="s">
        <v>92</v>
      </c>
      <c r="K176" s="9">
        <v>0</v>
      </c>
      <c r="L176" s="9">
        <v>0</v>
      </c>
    </row>
    <row r="177" spans="1:12" x14ac:dyDescent="0.3">
      <c r="A177" s="8">
        <v>44732</v>
      </c>
      <c r="B177" s="9">
        <v>0</v>
      </c>
      <c r="C177" s="9">
        <v>0</v>
      </c>
      <c r="D177" s="9">
        <v>0</v>
      </c>
      <c r="E177" s="9">
        <v>0</v>
      </c>
      <c r="F177" s="9">
        <v>0</v>
      </c>
      <c r="G177" s="9">
        <v>0</v>
      </c>
      <c r="H177" s="9" t="s">
        <v>92</v>
      </c>
      <c r="I177" s="9">
        <v>0</v>
      </c>
      <c r="J177" s="9" t="s">
        <v>92</v>
      </c>
      <c r="K177" s="9">
        <v>0</v>
      </c>
      <c r="L177" s="9">
        <v>0</v>
      </c>
    </row>
    <row r="178" spans="1:12" x14ac:dyDescent="0.3">
      <c r="A178" s="8">
        <v>44733</v>
      </c>
      <c r="B178" s="9">
        <v>0</v>
      </c>
      <c r="C178" s="9">
        <v>0</v>
      </c>
      <c r="D178" s="9">
        <v>0</v>
      </c>
      <c r="E178" s="9">
        <v>0</v>
      </c>
      <c r="F178" s="9">
        <v>0</v>
      </c>
      <c r="G178" s="9">
        <v>0</v>
      </c>
      <c r="H178" s="9" t="s">
        <v>92</v>
      </c>
      <c r="I178" s="9">
        <v>0</v>
      </c>
      <c r="J178" s="9" t="s">
        <v>92</v>
      </c>
      <c r="K178" s="9">
        <v>0</v>
      </c>
      <c r="L178" s="9">
        <v>0</v>
      </c>
    </row>
    <row r="179" spans="1:12" x14ac:dyDescent="0.3">
      <c r="A179" s="8">
        <v>44734</v>
      </c>
      <c r="B179" s="9">
        <v>0</v>
      </c>
      <c r="C179" s="9">
        <v>0</v>
      </c>
      <c r="D179" s="9">
        <v>0</v>
      </c>
      <c r="E179" s="9">
        <v>0</v>
      </c>
      <c r="F179" s="9">
        <v>0</v>
      </c>
      <c r="G179" s="9">
        <v>0</v>
      </c>
      <c r="H179" s="9" t="s">
        <v>92</v>
      </c>
      <c r="I179" s="9">
        <v>0</v>
      </c>
      <c r="J179" s="9" t="s">
        <v>92</v>
      </c>
      <c r="K179" s="9">
        <v>0</v>
      </c>
      <c r="L179" s="9">
        <v>0</v>
      </c>
    </row>
    <row r="180" spans="1:12" x14ac:dyDescent="0.3">
      <c r="A180" s="8">
        <v>44735</v>
      </c>
      <c r="B180" s="9">
        <v>0</v>
      </c>
      <c r="C180" s="9">
        <v>0</v>
      </c>
      <c r="D180" s="9">
        <v>0</v>
      </c>
      <c r="E180" s="9">
        <v>0</v>
      </c>
      <c r="F180" s="9">
        <v>0</v>
      </c>
      <c r="G180" s="9">
        <v>0</v>
      </c>
      <c r="H180" s="9" t="s">
        <v>92</v>
      </c>
      <c r="I180" s="9">
        <v>0</v>
      </c>
      <c r="J180" s="9" t="s">
        <v>92</v>
      </c>
      <c r="K180" s="9">
        <v>0</v>
      </c>
      <c r="L180" s="9">
        <v>0</v>
      </c>
    </row>
    <row r="181" spans="1:12" x14ac:dyDescent="0.3">
      <c r="A181" s="8">
        <v>44736</v>
      </c>
      <c r="B181" s="9">
        <v>0</v>
      </c>
      <c r="C181" s="9">
        <v>0</v>
      </c>
      <c r="D181" s="9">
        <v>0</v>
      </c>
      <c r="E181" s="9">
        <v>0</v>
      </c>
      <c r="F181" s="9">
        <v>0</v>
      </c>
      <c r="G181" s="9">
        <v>0</v>
      </c>
      <c r="H181" s="9" t="s">
        <v>92</v>
      </c>
      <c r="I181" s="9">
        <v>0</v>
      </c>
      <c r="J181" s="9" t="s">
        <v>92</v>
      </c>
      <c r="K181" s="9">
        <v>0</v>
      </c>
      <c r="L181" s="9">
        <v>0</v>
      </c>
    </row>
    <row r="182" spans="1:12" x14ac:dyDescent="0.3">
      <c r="A182" s="8">
        <v>44737</v>
      </c>
      <c r="B182" s="9">
        <v>0</v>
      </c>
      <c r="C182" s="9">
        <v>0</v>
      </c>
      <c r="D182" s="9">
        <v>0</v>
      </c>
      <c r="E182" s="9">
        <v>0</v>
      </c>
      <c r="F182" s="9">
        <v>0</v>
      </c>
      <c r="G182" s="9">
        <v>0</v>
      </c>
      <c r="H182" s="9" t="s">
        <v>92</v>
      </c>
      <c r="I182" s="9">
        <v>0</v>
      </c>
      <c r="J182" s="9" t="s">
        <v>92</v>
      </c>
      <c r="K182" s="9">
        <v>0</v>
      </c>
      <c r="L182" s="9">
        <v>0</v>
      </c>
    </row>
    <row r="183" spans="1:12" x14ac:dyDescent="0.3">
      <c r="A183" s="8">
        <v>44738</v>
      </c>
      <c r="B183" s="9">
        <v>0</v>
      </c>
      <c r="C183" s="9">
        <v>0</v>
      </c>
      <c r="D183" s="9">
        <v>0</v>
      </c>
      <c r="E183" s="9">
        <v>0</v>
      </c>
      <c r="F183" s="9">
        <v>0</v>
      </c>
      <c r="G183" s="9">
        <v>0</v>
      </c>
      <c r="H183" s="9" t="s">
        <v>92</v>
      </c>
      <c r="I183" s="9">
        <v>0</v>
      </c>
      <c r="J183" s="9" t="s">
        <v>92</v>
      </c>
      <c r="K183" s="9">
        <v>0</v>
      </c>
      <c r="L183" s="9">
        <v>0</v>
      </c>
    </row>
    <row r="184" spans="1:12" x14ac:dyDescent="0.3">
      <c r="A184" s="8">
        <v>44739</v>
      </c>
      <c r="B184" s="9">
        <v>0</v>
      </c>
      <c r="C184" s="9">
        <v>0</v>
      </c>
      <c r="D184" s="9">
        <v>0</v>
      </c>
      <c r="E184" s="9">
        <v>0</v>
      </c>
      <c r="F184" s="9">
        <v>0</v>
      </c>
      <c r="G184" s="9">
        <v>0</v>
      </c>
      <c r="H184" s="9" t="s">
        <v>92</v>
      </c>
      <c r="I184" s="9">
        <v>0</v>
      </c>
      <c r="J184" s="9" t="s">
        <v>92</v>
      </c>
      <c r="K184" s="9">
        <v>0</v>
      </c>
      <c r="L184" s="9">
        <v>0</v>
      </c>
    </row>
    <row r="185" spans="1:12" x14ac:dyDescent="0.3">
      <c r="A185" s="8">
        <v>44740</v>
      </c>
      <c r="B185" s="9">
        <v>0</v>
      </c>
      <c r="C185" s="9">
        <v>0</v>
      </c>
      <c r="D185" s="9">
        <v>0</v>
      </c>
      <c r="E185" s="9">
        <v>0</v>
      </c>
      <c r="F185" s="9">
        <v>0</v>
      </c>
      <c r="G185" s="9">
        <v>0</v>
      </c>
      <c r="H185" s="9" t="s">
        <v>92</v>
      </c>
      <c r="I185" s="9">
        <v>0</v>
      </c>
      <c r="J185" s="9" t="s">
        <v>92</v>
      </c>
      <c r="K185" s="9">
        <v>0</v>
      </c>
      <c r="L185" s="9">
        <v>0</v>
      </c>
    </row>
    <row r="186" spans="1:12" x14ac:dyDescent="0.3">
      <c r="A186" s="8">
        <v>44741</v>
      </c>
      <c r="B186" s="9">
        <v>0</v>
      </c>
      <c r="C186" s="9">
        <v>0</v>
      </c>
      <c r="D186" s="9">
        <v>0</v>
      </c>
      <c r="E186" s="9">
        <v>0</v>
      </c>
      <c r="F186" s="9">
        <v>0</v>
      </c>
      <c r="G186" s="9">
        <v>0</v>
      </c>
      <c r="H186" s="9" t="s">
        <v>92</v>
      </c>
      <c r="I186" s="9">
        <v>0</v>
      </c>
      <c r="J186" s="9" t="s">
        <v>92</v>
      </c>
      <c r="K186" s="9">
        <v>0</v>
      </c>
      <c r="L186" s="9">
        <v>0</v>
      </c>
    </row>
    <row r="187" spans="1:12" x14ac:dyDescent="0.3">
      <c r="A187" s="8">
        <v>44742</v>
      </c>
      <c r="B187" s="9">
        <v>0</v>
      </c>
      <c r="C187" s="9">
        <v>0</v>
      </c>
      <c r="D187" s="9">
        <v>0</v>
      </c>
      <c r="E187" s="9">
        <v>0</v>
      </c>
      <c r="F187" s="9">
        <v>0</v>
      </c>
      <c r="G187" s="9">
        <v>0</v>
      </c>
      <c r="H187" s="9" t="s">
        <v>92</v>
      </c>
      <c r="I187" s="9">
        <v>0</v>
      </c>
      <c r="J187" s="9" t="s">
        <v>92</v>
      </c>
      <c r="K187" s="9">
        <v>0</v>
      </c>
      <c r="L187" s="9">
        <v>0</v>
      </c>
    </row>
    <row r="188" spans="1:12" x14ac:dyDescent="0.3">
      <c r="A188" s="7" t="s">
        <v>4</v>
      </c>
      <c r="B188" s="7" t="s">
        <v>3</v>
      </c>
      <c r="C188" s="7" t="s">
        <v>13</v>
      </c>
      <c r="D188" s="7" t="s">
        <v>15</v>
      </c>
      <c r="E188" s="7" t="s">
        <v>14</v>
      </c>
      <c r="F188" s="7" t="s">
        <v>18</v>
      </c>
      <c r="G188" s="7" t="s">
        <v>16</v>
      </c>
      <c r="H188" s="7" t="s">
        <v>55</v>
      </c>
      <c r="I188" s="7" t="s">
        <v>58</v>
      </c>
      <c r="J188" s="7" t="s">
        <v>53</v>
      </c>
      <c r="K188" s="7" t="s">
        <v>59</v>
      </c>
      <c r="L188" s="7" t="s">
        <v>56</v>
      </c>
    </row>
    <row r="189" spans="1:12" x14ac:dyDescent="0.3">
      <c r="A189" s="8">
        <v>44743</v>
      </c>
      <c r="B189" s="9">
        <v>0</v>
      </c>
      <c r="C189" s="9">
        <v>0</v>
      </c>
      <c r="D189" s="9">
        <v>0</v>
      </c>
      <c r="E189" s="9">
        <v>0</v>
      </c>
      <c r="F189" s="9">
        <v>0</v>
      </c>
      <c r="G189" s="9">
        <v>0</v>
      </c>
      <c r="H189" s="9" t="s">
        <v>92</v>
      </c>
      <c r="I189" s="9">
        <v>0</v>
      </c>
      <c r="J189" s="9" t="s">
        <v>92</v>
      </c>
      <c r="K189" s="9">
        <v>0</v>
      </c>
      <c r="L189" s="9">
        <v>0</v>
      </c>
    </row>
    <row r="190" spans="1:12" x14ac:dyDescent="0.3">
      <c r="A190" s="8">
        <v>44744</v>
      </c>
      <c r="B190" s="9">
        <v>0</v>
      </c>
      <c r="C190" s="9">
        <v>0</v>
      </c>
      <c r="D190" s="9">
        <v>0</v>
      </c>
      <c r="E190" s="9">
        <v>0</v>
      </c>
      <c r="F190" s="9">
        <v>0</v>
      </c>
      <c r="G190" s="9">
        <v>0</v>
      </c>
      <c r="H190" s="9" t="s">
        <v>92</v>
      </c>
      <c r="I190" s="9">
        <v>0</v>
      </c>
      <c r="J190" s="9" t="s">
        <v>92</v>
      </c>
      <c r="K190" s="9">
        <v>0</v>
      </c>
      <c r="L190" s="9">
        <v>0</v>
      </c>
    </row>
    <row r="191" spans="1:12" x14ac:dyDescent="0.3">
      <c r="A191" s="8">
        <v>44745</v>
      </c>
      <c r="B191" s="9">
        <v>0</v>
      </c>
      <c r="C191" s="9">
        <v>0</v>
      </c>
      <c r="D191" s="9">
        <v>0</v>
      </c>
      <c r="E191" s="9">
        <v>0</v>
      </c>
      <c r="F191" s="9">
        <v>0</v>
      </c>
      <c r="G191" s="9">
        <v>0</v>
      </c>
      <c r="H191" s="9" t="s">
        <v>92</v>
      </c>
      <c r="I191" s="9">
        <v>0</v>
      </c>
      <c r="J191" s="9" t="s">
        <v>92</v>
      </c>
      <c r="K191" s="9">
        <v>0</v>
      </c>
      <c r="L191" s="9">
        <v>0</v>
      </c>
    </row>
    <row r="192" spans="1:12" x14ac:dyDescent="0.3">
      <c r="A192" s="8">
        <v>44746</v>
      </c>
      <c r="B192" s="9">
        <v>0</v>
      </c>
      <c r="C192" s="9">
        <v>0</v>
      </c>
      <c r="D192" s="9">
        <v>0</v>
      </c>
      <c r="E192" s="9">
        <v>0</v>
      </c>
      <c r="F192" s="9">
        <v>0</v>
      </c>
      <c r="G192" s="9">
        <v>0</v>
      </c>
      <c r="H192" s="9" t="s">
        <v>92</v>
      </c>
      <c r="I192" s="9">
        <v>0</v>
      </c>
      <c r="J192" s="9" t="s">
        <v>92</v>
      </c>
      <c r="K192" s="9">
        <v>0</v>
      </c>
      <c r="L192" s="9">
        <v>0</v>
      </c>
    </row>
    <row r="193" spans="1:12" x14ac:dyDescent="0.3">
      <c r="A193" s="8">
        <v>44747</v>
      </c>
      <c r="B193" s="9">
        <v>0</v>
      </c>
      <c r="C193" s="9">
        <v>0</v>
      </c>
      <c r="D193" s="9">
        <v>0</v>
      </c>
      <c r="E193" s="9">
        <v>0</v>
      </c>
      <c r="F193" s="9">
        <v>0</v>
      </c>
      <c r="G193" s="9">
        <v>0</v>
      </c>
      <c r="H193" s="9" t="s">
        <v>92</v>
      </c>
      <c r="I193" s="9">
        <v>0</v>
      </c>
      <c r="J193" s="9" t="s">
        <v>92</v>
      </c>
      <c r="K193" s="9">
        <v>0</v>
      </c>
      <c r="L193" s="9">
        <v>0</v>
      </c>
    </row>
    <row r="194" spans="1:12" x14ac:dyDescent="0.3">
      <c r="A194" s="8">
        <v>44748</v>
      </c>
      <c r="B194" s="9">
        <v>0</v>
      </c>
      <c r="C194" s="9">
        <v>0</v>
      </c>
      <c r="D194" s="9">
        <v>0</v>
      </c>
      <c r="E194" s="9">
        <v>0</v>
      </c>
      <c r="F194" s="9">
        <v>0</v>
      </c>
      <c r="G194" s="9">
        <v>0</v>
      </c>
      <c r="H194" s="9" t="s">
        <v>92</v>
      </c>
      <c r="I194" s="9">
        <v>0</v>
      </c>
      <c r="J194" s="9" t="s">
        <v>92</v>
      </c>
      <c r="K194" s="9">
        <v>0</v>
      </c>
      <c r="L194" s="9">
        <v>0</v>
      </c>
    </row>
    <row r="195" spans="1:12" x14ac:dyDescent="0.3">
      <c r="A195" s="8">
        <v>44749</v>
      </c>
      <c r="B195" s="9">
        <v>0</v>
      </c>
      <c r="C195" s="9">
        <v>0</v>
      </c>
      <c r="D195" s="9">
        <v>0</v>
      </c>
      <c r="E195" s="9">
        <v>0</v>
      </c>
      <c r="F195" s="9">
        <v>0</v>
      </c>
      <c r="G195" s="9">
        <v>0</v>
      </c>
      <c r="H195" s="9" t="s">
        <v>92</v>
      </c>
      <c r="I195" s="9">
        <v>0</v>
      </c>
      <c r="J195" s="9" t="s">
        <v>92</v>
      </c>
      <c r="K195" s="9">
        <v>0</v>
      </c>
      <c r="L195" s="9">
        <v>0</v>
      </c>
    </row>
    <row r="196" spans="1:12" x14ac:dyDescent="0.3">
      <c r="A196" s="8">
        <v>44750</v>
      </c>
      <c r="B196" s="9">
        <v>0</v>
      </c>
      <c r="C196" s="9">
        <v>0</v>
      </c>
      <c r="D196" s="9">
        <v>0</v>
      </c>
      <c r="E196" s="9">
        <v>0</v>
      </c>
      <c r="F196" s="9">
        <v>0</v>
      </c>
      <c r="G196" s="9">
        <v>0</v>
      </c>
      <c r="H196" s="9" t="s">
        <v>92</v>
      </c>
      <c r="I196" s="9">
        <v>0</v>
      </c>
      <c r="J196" s="9" t="s">
        <v>92</v>
      </c>
      <c r="K196" s="9">
        <v>0</v>
      </c>
      <c r="L196" s="9">
        <v>0</v>
      </c>
    </row>
    <row r="197" spans="1:12" x14ac:dyDescent="0.3">
      <c r="A197" s="8">
        <v>44751</v>
      </c>
      <c r="B197" s="9">
        <v>0</v>
      </c>
      <c r="C197" s="9">
        <v>0</v>
      </c>
      <c r="D197" s="9">
        <v>0</v>
      </c>
      <c r="E197" s="9">
        <v>0</v>
      </c>
      <c r="F197" s="9">
        <v>0</v>
      </c>
      <c r="G197" s="9">
        <v>0</v>
      </c>
      <c r="H197" s="9" t="s">
        <v>92</v>
      </c>
      <c r="I197" s="9">
        <v>0</v>
      </c>
      <c r="J197" s="9" t="s">
        <v>92</v>
      </c>
      <c r="K197" s="9">
        <v>0</v>
      </c>
      <c r="L197" s="9">
        <v>0</v>
      </c>
    </row>
    <row r="198" spans="1:12" x14ac:dyDescent="0.3">
      <c r="A198" s="8">
        <v>44752</v>
      </c>
      <c r="B198" s="9">
        <v>0</v>
      </c>
      <c r="C198" s="9">
        <v>0</v>
      </c>
      <c r="D198" s="9">
        <v>0</v>
      </c>
      <c r="E198" s="9">
        <v>0</v>
      </c>
      <c r="F198" s="9">
        <v>0</v>
      </c>
      <c r="G198" s="9">
        <v>0</v>
      </c>
      <c r="H198" s="9" t="s">
        <v>92</v>
      </c>
      <c r="I198" s="9">
        <v>0</v>
      </c>
      <c r="J198" s="9" t="s">
        <v>92</v>
      </c>
      <c r="K198" s="9">
        <v>0</v>
      </c>
      <c r="L198" s="9">
        <v>0</v>
      </c>
    </row>
    <row r="199" spans="1:12" x14ac:dyDescent="0.3">
      <c r="A199" s="8">
        <v>44753</v>
      </c>
      <c r="B199" s="9">
        <v>0</v>
      </c>
      <c r="C199" s="9">
        <v>0</v>
      </c>
      <c r="D199" s="9">
        <v>0</v>
      </c>
      <c r="E199" s="9">
        <v>0</v>
      </c>
      <c r="F199" s="9">
        <v>0</v>
      </c>
      <c r="G199" s="9">
        <v>0</v>
      </c>
      <c r="H199" s="9" t="s">
        <v>92</v>
      </c>
      <c r="I199" s="9">
        <v>0</v>
      </c>
      <c r="J199" s="9" t="s">
        <v>92</v>
      </c>
      <c r="K199" s="9">
        <v>0</v>
      </c>
      <c r="L199" s="9">
        <v>0</v>
      </c>
    </row>
    <row r="200" spans="1:12" x14ac:dyDescent="0.3">
      <c r="A200" s="8">
        <v>44754</v>
      </c>
      <c r="B200" s="9">
        <v>0</v>
      </c>
      <c r="C200" s="9">
        <v>0</v>
      </c>
      <c r="D200" s="9">
        <v>0</v>
      </c>
      <c r="E200" s="9">
        <v>0</v>
      </c>
      <c r="F200" s="9">
        <v>0</v>
      </c>
      <c r="G200" s="9">
        <v>0</v>
      </c>
      <c r="H200" s="9" t="s">
        <v>92</v>
      </c>
      <c r="I200" s="9">
        <v>0</v>
      </c>
      <c r="J200" s="9" t="s">
        <v>92</v>
      </c>
      <c r="K200" s="9">
        <v>0</v>
      </c>
      <c r="L200" s="9">
        <v>0</v>
      </c>
    </row>
    <row r="201" spans="1:12" x14ac:dyDescent="0.3">
      <c r="A201" s="8">
        <v>44755</v>
      </c>
      <c r="B201" s="9">
        <v>0</v>
      </c>
      <c r="C201" s="9">
        <v>0</v>
      </c>
      <c r="D201" s="9">
        <v>0</v>
      </c>
      <c r="E201" s="9">
        <v>0</v>
      </c>
      <c r="F201" s="9">
        <v>0</v>
      </c>
      <c r="G201" s="9">
        <v>0</v>
      </c>
      <c r="H201" s="9" t="s">
        <v>92</v>
      </c>
      <c r="I201" s="9">
        <v>0</v>
      </c>
      <c r="J201" s="9" t="s">
        <v>92</v>
      </c>
      <c r="K201" s="9">
        <v>0</v>
      </c>
      <c r="L201" s="9">
        <v>0</v>
      </c>
    </row>
    <row r="202" spans="1:12" x14ac:dyDescent="0.3">
      <c r="A202" s="8">
        <v>44756</v>
      </c>
      <c r="B202" s="9">
        <v>0</v>
      </c>
      <c r="C202" s="9">
        <v>0</v>
      </c>
      <c r="D202" s="9">
        <v>0</v>
      </c>
      <c r="E202" s="9">
        <v>0</v>
      </c>
      <c r="F202" s="9">
        <v>0</v>
      </c>
      <c r="G202" s="9">
        <v>0</v>
      </c>
      <c r="H202" s="9" t="s">
        <v>92</v>
      </c>
      <c r="I202" s="9">
        <v>0</v>
      </c>
      <c r="J202" s="9" t="s">
        <v>92</v>
      </c>
      <c r="K202" s="9">
        <v>0</v>
      </c>
      <c r="L202" s="9">
        <v>0</v>
      </c>
    </row>
    <row r="203" spans="1:12" x14ac:dyDescent="0.3">
      <c r="A203" s="8">
        <v>44757</v>
      </c>
      <c r="B203" s="9">
        <v>0</v>
      </c>
      <c r="C203" s="9">
        <v>0</v>
      </c>
      <c r="D203" s="9">
        <v>0</v>
      </c>
      <c r="E203" s="9">
        <v>0</v>
      </c>
      <c r="F203" s="9">
        <v>0</v>
      </c>
      <c r="G203" s="9">
        <v>0</v>
      </c>
      <c r="H203" s="9" t="s">
        <v>92</v>
      </c>
      <c r="I203" s="9">
        <v>0</v>
      </c>
      <c r="J203" s="9" t="s">
        <v>92</v>
      </c>
      <c r="K203" s="9">
        <v>0</v>
      </c>
      <c r="L203" s="9">
        <v>0</v>
      </c>
    </row>
    <row r="204" spans="1:12" x14ac:dyDescent="0.3">
      <c r="A204" s="8">
        <v>44758</v>
      </c>
      <c r="B204" s="9">
        <v>0</v>
      </c>
      <c r="C204" s="9">
        <v>0</v>
      </c>
      <c r="D204" s="9">
        <v>0</v>
      </c>
      <c r="E204" s="9">
        <v>0</v>
      </c>
      <c r="F204" s="9">
        <v>0</v>
      </c>
      <c r="G204" s="9">
        <v>0</v>
      </c>
      <c r="H204" s="9" t="s">
        <v>92</v>
      </c>
      <c r="I204" s="9">
        <v>0</v>
      </c>
      <c r="J204" s="9" t="s">
        <v>92</v>
      </c>
      <c r="K204" s="9">
        <v>0</v>
      </c>
      <c r="L204" s="9">
        <v>0</v>
      </c>
    </row>
    <row r="205" spans="1:12" x14ac:dyDescent="0.3">
      <c r="A205" s="8">
        <v>44759</v>
      </c>
      <c r="B205" s="9">
        <v>0</v>
      </c>
      <c r="C205" s="9">
        <v>0</v>
      </c>
      <c r="D205" s="9">
        <v>0</v>
      </c>
      <c r="E205" s="9">
        <v>0</v>
      </c>
      <c r="F205" s="9">
        <v>0</v>
      </c>
      <c r="G205" s="9">
        <v>0</v>
      </c>
      <c r="H205" s="9" t="s">
        <v>92</v>
      </c>
      <c r="I205" s="9">
        <v>0</v>
      </c>
      <c r="J205" s="9" t="s">
        <v>92</v>
      </c>
      <c r="K205" s="9">
        <v>0</v>
      </c>
      <c r="L205" s="9">
        <v>0</v>
      </c>
    </row>
    <row r="206" spans="1:12" x14ac:dyDescent="0.3">
      <c r="A206" s="8">
        <v>44760</v>
      </c>
      <c r="B206" s="9">
        <v>0</v>
      </c>
      <c r="C206" s="9">
        <v>0</v>
      </c>
      <c r="D206" s="9">
        <v>0</v>
      </c>
      <c r="E206" s="9">
        <v>0</v>
      </c>
      <c r="F206" s="9">
        <v>0</v>
      </c>
      <c r="G206" s="9">
        <v>0</v>
      </c>
      <c r="H206" s="9" t="s">
        <v>92</v>
      </c>
      <c r="I206" s="9">
        <v>0</v>
      </c>
      <c r="J206" s="9" t="s">
        <v>92</v>
      </c>
      <c r="K206" s="9">
        <v>0</v>
      </c>
      <c r="L206" s="9">
        <v>0</v>
      </c>
    </row>
    <row r="207" spans="1:12" x14ac:dyDescent="0.3">
      <c r="A207" s="8">
        <v>44761</v>
      </c>
      <c r="B207" s="9">
        <v>0</v>
      </c>
      <c r="C207" s="9">
        <v>0</v>
      </c>
      <c r="D207" s="9">
        <v>0</v>
      </c>
      <c r="E207" s="9">
        <v>0</v>
      </c>
      <c r="F207" s="9">
        <v>0</v>
      </c>
      <c r="G207" s="9">
        <v>0</v>
      </c>
      <c r="H207" s="9" t="s">
        <v>92</v>
      </c>
      <c r="I207" s="9">
        <v>0</v>
      </c>
      <c r="J207" s="9" t="s">
        <v>92</v>
      </c>
      <c r="K207" s="9">
        <v>0</v>
      </c>
      <c r="L207" s="9">
        <v>0</v>
      </c>
    </row>
    <row r="208" spans="1:12" x14ac:dyDescent="0.3">
      <c r="A208" s="8">
        <v>44762</v>
      </c>
      <c r="B208" s="9">
        <v>0</v>
      </c>
      <c r="C208" s="9">
        <v>0</v>
      </c>
      <c r="D208" s="9">
        <v>0</v>
      </c>
      <c r="E208" s="9">
        <v>0</v>
      </c>
      <c r="F208" s="9">
        <v>0</v>
      </c>
      <c r="G208" s="9">
        <v>0</v>
      </c>
      <c r="H208" s="9" t="s">
        <v>92</v>
      </c>
      <c r="I208" s="9">
        <v>0</v>
      </c>
      <c r="J208" s="9" t="s">
        <v>92</v>
      </c>
      <c r="K208" s="9">
        <v>0</v>
      </c>
      <c r="L208" s="9">
        <v>0</v>
      </c>
    </row>
    <row r="209" spans="1:12" x14ac:dyDescent="0.3">
      <c r="A209" s="8">
        <v>44763</v>
      </c>
      <c r="B209" s="9">
        <v>0</v>
      </c>
      <c r="C209" s="9">
        <v>0</v>
      </c>
      <c r="D209" s="9">
        <v>0</v>
      </c>
      <c r="E209" s="9">
        <v>0</v>
      </c>
      <c r="F209" s="9">
        <v>0</v>
      </c>
      <c r="G209" s="9">
        <v>0</v>
      </c>
      <c r="H209" s="9" t="s">
        <v>92</v>
      </c>
      <c r="I209" s="9">
        <v>0</v>
      </c>
      <c r="J209" s="9" t="s">
        <v>92</v>
      </c>
      <c r="K209" s="9">
        <v>0</v>
      </c>
      <c r="L209" s="9">
        <v>0</v>
      </c>
    </row>
    <row r="210" spans="1:12" x14ac:dyDescent="0.3">
      <c r="A210" s="8">
        <v>44764</v>
      </c>
      <c r="B210" s="9">
        <v>0</v>
      </c>
      <c r="C210" s="9">
        <v>0</v>
      </c>
      <c r="D210" s="9">
        <v>0</v>
      </c>
      <c r="E210" s="9">
        <v>0</v>
      </c>
      <c r="F210" s="9">
        <v>0</v>
      </c>
      <c r="G210" s="9">
        <v>0</v>
      </c>
      <c r="H210" s="9" t="s">
        <v>92</v>
      </c>
      <c r="I210" s="9">
        <v>0</v>
      </c>
      <c r="J210" s="9" t="s">
        <v>92</v>
      </c>
      <c r="K210" s="9">
        <v>0</v>
      </c>
      <c r="L210" s="9">
        <v>0</v>
      </c>
    </row>
    <row r="211" spans="1:12" x14ac:dyDescent="0.3">
      <c r="A211" s="8">
        <v>44765</v>
      </c>
      <c r="B211" s="9">
        <v>0</v>
      </c>
      <c r="C211" s="9">
        <v>0</v>
      </c>
      <c r="D211" s="9">
        <v>0</v>
      </c>
      <c r="E211" s="9">
        <v>0</v>
      </c>
      <c r="F211" s="9">
        <v>0</v>
      </c>
      <c r="G211" s="9">
        <v>0</v>
      </c>
      <c r="H211" s="9" t="s">
        <v>92</v>
      </c>
      <c r="I211" s="9">
        <v>0</v>
      </c>
      <c r="J211" s="9" t="s">
        <v>92</v>
      </c>
      <c r="K211" s="9">
        <v>0</v>
      </c>
      <c r="L211" s="9">
        <v>0</v>
      </c>
    </row>
    <row r="212" spans="1:12" x14ac:dyDescent="0.3">
      <c r="A212" s="8">
        <v>44766</v>
      </c>
      <c r="B212" s="9">
        <v>0</v>
      </c>
      <c r="C212" s="9">
        <v>0</v>
      </c>
      <c r="D212" s="9">
        <v>0</v>
      </c>
      <c r="E212" s="9">
        <v>0</v>
      </c>
      <c r="F212" s="9">
        <v>0</v>
      </c>
      <c r="G212" s="9">
        <v>0</v>
      </c>
      <c r="H212" s="9" t="s">
        <v>92</v>
      </c>
      <c r="I212" s="9">
        <v>0</v>
      </c>
      <c r="J212" s="9" t="s">
        <v>92</v>
      </c>
      <c r="K212" s="9">
        <v>0</v>
      </c>
      <c r="L212" s="9">
        <v>0</v>
      </c>
    </row>
    <row r="213" spans="1:12" x14ac:dyDescent="0.3">
      <c r="A213" s="8">
        <v>44767</v>
      </c>
      <c r="B213" s="9">
        <v>0</v>
      </c>
      <c r="C213" s="9">
        <v>0</v>
      </c>
      <c r="D213" s="9">
        <v>0</v>
      </c>
      <c r="E213" s="9">
        <v>0</v>
      </c>
      <c r="F213" s="9">
        <v>0</v>
      </c>
      <c r="G213" s="9">
        <v>0</v>
      </c>
      <c r="H213" s="9" t="s">
        <v>92</v>
      </c>
      <c r="I213" s="9">
        <v>0</v>
      </c>
      <c r="J213" s="9" t="s">
        <v>92</v>
      </c>
      <c r="K213" s="9">
        <v>0</v>
      </c>
      <c r="L213" s="9">
        <v>0</v>
      </c>
    </row>
    <row r="214" spans="1:12" x14ac:dyDescent="0.3">
      <c r="A214" s="8">
        <v>44768</v>
      </c>
      <c r="B214" s="9">
        <v>0</v>
      </c>
      <c r="C214" s="9">
        <v>0</v>
      </c>
      <c r="D214" s="9">
        <v>0</v>
      </c>
      <c r="E214" s="9">
        <v>0</v>
      </c>
      <c r="F214" s="9">
        <v>0</v>
      </c>
      <c r="G214" s="9">
        <v>0</v>
      </c>
      <c r="H214" s="9" t="s">
        <v>92</v>
      </c>
      <c r="I214" s="9">
        <v>0</v>
      </c>
      <c r="J214" s="9" t="s">
        <v>92</v>
      </c>
      <c r="K214" s="9">
        <v>0</v>
      </c>
      <c r="L214" s="9">
        <v>0</v>
      </c>
    </row>
    <row r="215" spans="1:12" x14ac:dyDescent="0.3">
      <c r="A215" s="8">
        <v>44769</v>
      </c>
      <c r="B215" s="9">
        <v>0</v>
      </c>
      <c r="C215" s="9">
        <v>0</v>
      </c>
      <c r="D215" s="9">
        <v>0</v>
      </c>
      <c r="E215" s="9">
        <v>0</v>
      </c>
      <c r="F215" s="9">
        <v>0</v>
      </c>
      <c r="G215" s="9">
        <v>0</v>
      </c>
      <c r="H215" s="9" t="s">
        <v>92</v>
      </c>
      <c r="I215" s="9">
        <v>0</v>
      </c>
      <c r="J215" s="9" t="s">
        <v>92</v>
      </c>
      <c r="K215" s="9">
        <v>0</v>
      </c>
      <c r="L215" s="9">
        <v>0</v>
      </c>
    </row>
    <row r="216" spans="1:12" x14ac:dyDescent="0.3">
      <c r="A216" s="8">
        <v>44770</v>
      </c>
      <c r="B216" s="9">
        <v>0</v>
      </c>
      <c r="C216" s="9">
        <v>0</v>
      </c>
      <c r="D216" s="9">
        <v>0</v>
      </c>
      <c r="E216" s="9">
        <v>0</v>
      </c>
      <c r="F216" s="9">
        <v>0</v>
      </c>
      <c r="G216" s="9">
        <v>0</v>
      </c>
      <c r="H216" s="9" t="s">
        <v>92</v>
      </c>
      <c r="I216" s="9">
        <v>0</v>
      </c>
      <c r="J216" s="9" t="s">
        <v>92</v>
      </c>
      <c r="K216" s="9">
        <v>0</v>
      </c>
      <c r="L216" s="9">
        <v>0</v>
      </c>
    </row>
    <row r="217" spans="1:12" x14ac:dyDescent="0.3">
      <c r="A217" s="8">
        <v>44771</v>
      </c>
      <c r="B217" s="9">
        <v>0</v>
      </c>
      <c r="C217" s="9">
        <v>0</v>
      </c>
      <c r="D217" s="9">
        <v>0</v>
      </c>
      <c r="E217" s="9">
        <v>0</v>
      </c>
      <c r="F217" s="9">
        <v>0</v>
      </c>
      <c r="G217" s="9">
        <v>0</v>
      </c>
      <c r="H217" s="9" t="s">
        <v>92</v>
      </c>
      <c r="I217" s="9">
        <v>0</v>
      </c>
      <c r="J217" s="9" t="s">
        <v>92</v>
      </c>
      <c r="K217" s="9">
        <v>0</v>
      </c>
      <c r="L217" s="9">
        <v>0</v>
      </c>
    </row>
    <row r="218" spans="1:12" x14ac:dyDescent="0.3">
      <c r="A218" s="8">
        <v>44772</v>
      </c>
      <c r="B218" s="9">
        <v>0</v>
      </c>
      <c r="C218" s="9">
        <v>0</v>
      </c>
      <c r="D218" s="9">
        <v>0</v>
      </c>
      <c r="E218" s="9">
        <v>0</v>
      </c>
      <c r="F218" s="9">
        <v>0</v>
      </c>
      <c r="G218" s="9">
        <v>0</v>
      </c>
      <c r="H218" s="9" t="s">
        <v>92</v>
      </c>
      <c r="I218" s="9">
        <v>0</v>
      </c>
      <c r="J218" s="9" t="s">
        <v>92</v>
      </c>
      <c r="K218" s="9">
        <v>0</v>
      </c>
      <c r="L218" s="9">
        <v>0</v>
      </c>
    </row>
    <row r="219" spans="1:12" x14ac:dyDescent="0.3">
      <c r="A219" s="8">
        <v>44773</v>
      </c>
      <c r="B219" s="9">
        <v>0</v>
      </c>
      <c r="C219" s="9">
        <v>0</v>
      </c>
      <c r="D219" s="9">
        <v>0</v>
      </c>
      <c r="E219" s="9">
        <v>0</v>
      </c>
      <c r="F219" s="9">
        <v>0</v>
      </c>
      <c r="G219" s="9">
        <v>0</v>
      </c>
      <c r="H219" s="9" t="s">
        <v>92</v>
      </c>
      <c r="I219" s="9">
        <v>0</v>
      </c>
      <c r="J219" s="9" t="s">
        <v>92</v>
      </c>
      <c r="K219" s="9">
        <v>0</v>
      </c>
      <c r="L219" s="9">
        <v>0</v>
      </c>
    </row>
    <row r="220" spans="1:12" x14ac:dyDescent="0.3">
      <c r="A220" s="7" t="s">
        <v>4</v>
      </c>
      <c r="B220" s="7" t="s">
        <v>3</v>
      </c>
      <c r="C220" s="7" t="s">
        <v>13</v>
      </c>
      <c r="D220" s="7" t="s">
        <v>15</v>
      </c>
      <c r="E220" s="7" t="s">
        <v>14</v>
      </c>
      <c r="F220" s="7" t="s">
        <v>18</v>
      </c>
      <c r="G220" s="7" t="s">
        <v>16</v>
      </c>
      <c r="H220" s="7" t="s">
        <v>55</v>
      </c>
      <c r="I220" s="7" t="s">
        <v>58</v>
      </c>
      <c r="J220" s="7" t="s">
        <v>53</v>
      </c>
      <c r="K220" s="7" t="s">
        <v>59</v>
      </c>
      <c r="L220" s="7" t="s">
        <v>56</v>
      </c>
    </row>
    <row r="221" spans="1:12" x14ac:dyDescent="0.3">
      <c r="A221" s="8">
        <v>44774</v>
      </c>
      <c r="B221" s="9">
        <v>0</v>
      </c>
      <c r="C221" s="9">
        <v>0</v>
      </c>
      <c r="D221" s="9">
        <v>0</v>
      </c>
      <c r="E221" s="9">
        <v>0</v>
      </c>
      <c r="F221" s="9">
        <v>0</v>
      </c>
      <c r="G221" s="9">
        <v>0</v>
      </c>
      <c r="H221" s="9" t="s">
        <v>92</v>
      </c>
      <c r="I221" s="9">
        <v>0</v>
      </c>
      <c r="J221" s="9" t="s">
        <v>92</v>
      </c>
      <c r="K221" s="9">
        <v>0</v>
      </c>
      <c r="L221" s="9">
        <v>0</v>
      </c>
    </row>
    <row r="222" spans="1:12" x14ac:dyDescent="0.3">
      <c r="A222" s="8">
        <v>44775</v>
      </c>
      <c r="B222" s="9">
        <v>0</v>
      </c>
      <c r="C222" s="9">
        <v>0</v>
      </c>
      <c r="D222" s="9">
        <v>0</v>
      </c>
      <c r="E222" s="9">
        <v>0</v>
      </c>
      <c r="F222" s="9">
        <v>0</v>
      </c>
      <c r="G222" s="9">
        <v>0</v>
      </c>
      <c r="H222" s="9" t="s">
        <v>92</v>
      </c>
      <c r="I222" s="9">
        <v>0</v>
      </c>
      <c r="J222" s="9" t="s">
        <v>92</v>
      </c>
      <c r="K222" s="9">
        <v>0</v>
      </c>
      <c r="L222" s="9">
        <v>0</v>
      </c>
    </row>
    <row r="223" spans="1:12" x14ac:dyDescent="0.3">
      <c r="A223" s="8">
        <v>44776</v>
      </c>
      <c r="B223" s="9">
        <v>0</v>
      </c>
      <c r="C223" s="9">
        <v>0</v>
      </c>
      <c r="D223" s="9">
        <v>0</v>
      </c>
      <c r="E223" s="9">
        <v>0</v>
      </c>
      <c r="F223" s="9">
        <v>0</v>
      </c>
      <c r="G223" s="9">
        <v>0</v>
      </c>
      <c r="H223" s="9" t="s">
        <v>92</v>
      </c>
      <c r="I223" s="9">
        <v>0</v>
      </c>
      <c r="J223" s="9" t="s">
        <v>92</v>
      </c>
      <c r="K223" s="9">
        <v>0</v>
      </c>
      <c r="L223" s="9">
        <v>0</v>
      </c>
    </row>
    <row r="224" spans="1:12" x14ac:dyDescent="0.3">
      <c r="A224" s="8">
        <v>44777</v>
      </c>
      <c r="B224" s="9">
        <v>0</v>
      </c>
      <c r="C224" s="9">
        <v>0</v>
      </c>
      <c r="D224" s="9">
        <v>0</v>
      </c>
      <c r="E224" s="9">
        <v>0</v>
      </c>
      <c r="F224" s="9">
        <v>0</v>
      </c>
      <c r="G224" s="9">
        <v>0</v>
      </c>
      <c r="H224" s="9" t="s">
        <v>92</v>
      </c>
      <c r="I224" s="9">
        <v>0</v>
      </c>
      <c r="J224" s="9" t="s">
        <v>92</v>
      </c>
      <c r="K224" s="9">
        <v>0</v>
      </c>
      <c r="L224" s="9">
        <v>0</v>
      </c>
    </row>
    <row r="225" spans="1:12" x14ac:dyDescent="0.3">
      <c r="A225" s="8">
        <v>44778</v>
      </c>
      <c r="B225" s="9">
        <v>0</v>
      </c>
      <c r="C225" s="9">
        <v>0</v>
      </c>
      <c r="D225" s="9">
        <v>0</v>
      </c>
      <c r="E225" s="9">
        <v>0</v>
      </c>
      <c r="F225" s="9">
        <v>0</v>
      </c>
      <c r="G225" s="9">
        <v>0</v>
      </c>
      <c r="H225" s="9" t="s">
        <v>92</v>
      </c>
      <c r="I225" s="9">
        <v>0</v>
      </c>
      <c r="J225" s="9" t="s">
        <v>92</v>
      </c>
      <c r="K225" s="9">
        <v>0</v>
      </c>
      <c r="L225" s="9">
        <v>0</v>
      </c>
    </row>
    <row r="226" spans="1:12" x14ac:dyDescent="0.3">
      <c r="A226" s="8">
        <v>44779</v>
      </c>
      <c r="B226" s="9">
        <v>0</v>
      </c>
      <c r="C226" s="9">
        <v>0</v>
      </c>
      <c r="D226" s="9">
        <v>0</v>
      </c>
      <c r="E226" s="9">
        <v>0</v>
      </c>
      <c r="F226" s="9">
        <v>0</v>
      </c>
      <c r="G226" s="9">
        <v>0</v>
      </c>
      <c r="H226" s="9" t="s">
        <v>92</v>
      </c>
      <c r="I226" s="9">
        <v>0</v>
      </c>
      <c r="J226" s="9" t="s">
        <v>92</v>
      </c>
      <c r="K226" s="9">
        <v>0</v>
      </c>
      <c r="L226" s="9">
        <v>0</v>
      </c>
    </row>
    <row r="227" spans="1:12" x14ac:dyDescent="0.3">
      <c r="A227" s="8">
        <v>44780</v>
      </c>
      <c r="B227" s="9">
        <v>0</v>
      </c>
      <c r="C227" s="9">
        <v>0</v>
      </c>
      <c r="D227" s="9">
        <v>0</v>
      </c>
      <c r="E227" s="9">
        <v>0</v>
      </c>
      <c r="F227" s="9">
        <v>0</v>
      </c>
      <c r="G227" s="9">
        <v>0</v>
      </c>
      <c r="H227" s="9" t="s">
        <v>92</v>
      </c>
      <c r="I227" s="9">
        <v>0</v>
      </c>
      <c r="J227" s="9" t="s">
        <v>92</v>
      </c>
      <c r="K227" s="9">
        <v>0</v>
      </c>
      <c r="L227" s="9">
        <v>0</v>
      </c>
    </row>
    <row r="228" spans="1:12" x14ac:dyDescent="0.3">
      <c r="A228" s="8">
        <v>44781</v>
      </c>
      <c r="B228" s="9">
        <v>0</v>
      </c>
      <c r="C228" s="9">
        <v>0</v>
      </c>
      <c r="D228" s="9">
        <v>0</v>
      </c>
      <c r="E228" s="9">
        <v>0</v>
      </c>
      <c r="F228" s="9">
        <v>0</v>
      </c>
      <c r="G228" s="9">
        <v>0</v>
      </c>
      <c r="H228" s="9" t="s">
        <v>92</v>
      </c>
      <c r="I228" s="9">
        <v>0</v>
      </c>
      <c r="J228" s="9" t="s">
        <v>92</v>
      </c>
      <c r="K228" s="9">
        <v>0</v>
      </c>
      <c r="L228" s="9">
        <v>0</v>
      </c>
    </row>
    <row r="229" spans="1:12" x14ac:dyDescent="0.3">
      <c r="A229" s="8">
        <v>44782</v>
      </c>
      <c r="B229" s="9">
        <v>0</v>
      </c>
      <c r="C229" s="9">
        <v>0</v>
      </c>
      <c r="D229" s="9">
        <v>0</v>
      </c>
      <c r="E229" s="9">
        <v>0</v>
      </c>
      <c r="F229" s="9">
        <v>0</v>
      </c>
      <c r="G229" s="9">
        <v>0</v>
      </c>
      <c r="H229" s="9" t="s">
        <v>92</v>
      </c>
      <c r="I229" s="9">
        <v>0</v>
      </c>
      <c r="J229" s="9" t="s">
        <v>92</v>
      </c>
      <c r="K229" s="9">
        <v>0</v>
      </c>
      <c r="L229" s="9">
        <v>0</v>
      </c>
    </row>
    <row r="230" spans="1:12" x14ac:dyDescent="0.3">
      <c r="A230" s="8">
        <v>44783</v>
      </c>
      <c r="B230" s="9">
        <v>0</v>
      </c>
      <c r="C230" s="9">
        <v>0</v>
      </c>
      <c r="D230" s="9">
        <v>0</v>
      </c>
      <c r="E230" s="9">
        <v>0</v>
      </c>
      <c r="F230" s="9">
        <v>0</v>
      </c>
      <c r="G230" s="9">
        <v>0</v>
      </c>
      <c r="H230" s="9" t="s">
        <v>92</v>
      </c>
      <c r="I230" s="9">
        <v>0</v>
      </c>
      <c r="J230" s="9" t="s">
        <v>92</v>
      </c>
      <c r="K230" s="9">
        <v>0</v>
      </c>
      <c r="L230" s="9">
        <v>0</v>
      </c>
    </row>
    <row r="231" spans="1:12" x14ac:dyDescent="0.3">
      <c r="A231" s="8">
        <v>44784</v>
      </c>
      <c r="B231" s="9">
        <v>0</v>
      </c>
      <c r="C231" s="9">
        <v>0</v>
      </c>
      <c r="D231" s="9">
        <v>0</v>
      </c>
      <c r="E231" s="9">
        <v>0</v>
      </c>
      <c r="F231" s="9">
        <v>0</v>
      </c>
      <c r="G231" s="9">
        <v>0</v>
      </c>
      <c r="H231" s="9" t="s">
        <v>92</v>
      </c>
      <c r="I231" s="9">
        <v>0</v>
      </c>
      <c r="J231" s="9" t="s">
        <v>92</v>
      </c>
      <c r="K231" s="9">
        <v>0</v>
      </c>
      <c r="L231" s="9">
        <v>0</v>
      </c>
    </row>
    <row r="232" spans="1:12" x14ac:dyDescent="0.3">
      <c r="A232" s="8">
        <v>44785</v>
      </c>
      <c r="B232" s="9">
        <v>0</v>
      </c>
      <c r="C232" s="9">
        <v>0</v>
      </c>
      <c r="D232" s="9">
        <v>0</v>
      </c>
      <c r="E232" s="9">
        <v>0</v>
      </c>
      <c r="F232" s="9">
        <v>0</v>
      </c>
      <c r="G232" s="9">
        <v>0</v>
      </c>
      <c r="H232" s="9" t="s">
        <v>92</v>
      </c>
      <c r="I232" s="9">
        <v>0</v>
      </c>
      <c r="J232" s="9" t="s">
        <v>92</v>
      </c>
      <c r="K232" s="9">
        <v>0</v>
      </c>
      <c r="L232" s="9">
        <v>0</v>
      </c>
    </row>
    <row r="233" spans="1:12" x14ac:dyDescent="0.3">
      <c r="A233" s="8">
        <v>44786</v>
      </c>
      <c r="B233" s="9">
        <v>0</v>
      </c>
      <c r="C233" s="9">
        <v>0</v>
      </c>
      <c r="D233" s="9">
        <v>0</v>
      </c>
      <c r="E233" s="9">
        <v>0</v>
      </c>
      <c r="F233" s="9">
        <v>0</v>
      </c>
      <c r="G233" s="9">
        <v>0</v>
      </c>
      <c r="H233" s="9" t="s">
        <v>92</v>
      </c>
      <c r="I233" s="9">
        <v>0</v>
      </c>
      <c r="J233" s="9" t="s">
        <v>92</v>
      </c>
      <c r="K233" s="9">
        <v>0</v>
      </c>
      <c r="L233" s="9">
        <v>0</v>
      </c>
    </row>
    <row r="234" spans="1:12" x14ac:dyDescent="0.3">
      <c r="A234" s="8">
        <v>44787</v>
      </c>
      <c r="B234" s="9">
        <v>0</v>
      </c>
      <c r="C234" s="9">
        <v>0</v>
      </c>
      <c r="D234" s="9">
        <v>0</v>
      </c>
      <c r="E234" s="9">
        <v>0</v>
      </c>
      <c r="F234" s="9">
        <v>0</v>
      </c>
      <c r="G234" s="9">
        <v>0</v>
      </c>
      <c r="H234" s="9" t="s">
        <v>92</v>
      </c>
      <c r="I234" s="9">
        <v>0</v>
      </c>
      <c r="J234" s="9" t="s">
        <v>92</v>
      </c>
      <c r="K234" s="9">
        <v>0</v>
      </c>
      <c r="L234" s="9">
        <v>0</v>
      </c>
    </row>
    <row r="235" spans="1:12" x14ac:dyDescent="0.3">
      <c r="A235" s="8">
        <v>44788</v>
      </c>
      <c r="B235" s="9">
        <v>0</v>
      </c>
      <c r="C235" s="9">
        <v>0</v>
      </c>
      <c r="D235" s="9">
        <v>0</v>
      </c>
      <c r="E235" s="9">
        <v>0</v>
      </c>
      <c r="F235" s="9">
        <v>0</v>
      </c>
      <c r="G235" s="9">
        <v>0</v>
      </c>
      <c r="H235" s="9" t="s">
        <v>92</v>
      </c>
      <c r="I235" s="9">
        <v>0</v>
      </c>
      <c r="J235" s="9" t="s">
        <v>92</v>
      </c>
      <c r="K235" s="9">
        <v>0</v>
      </c>
      <c r="L235" s="9">
        <v>0</v>
      </c>
    </row>
    <row r="236" spans="1:12" x14ac:dyDescent="0.3">
      <c r="A236" s="8">
        <v>44789</v>
      </c>
      <c r="B236" s="9">
        <v>0</v>
      </c>
      <c r="C236" s="9">
        <v>0</v>
      </c>
      <c r="D236" s="9">
        <v>0</v>
      </c>
      <c r="E236" s="9">
        <v>0</v>
      </c>
      <c r="F236" s="9">
        <v>0</v>
      </c>
      <c r="G236" s="9">
        <v>0</v>
      </c>
      <c r="H236" s="9" t="s">
        <v>92</v>
      </c>
      <c r="I236" s="9">
        <v>0</v>
      </c>
      <c r="J236" s="9" t="s">
        <v>92</v>
      </c>
      <c r="K236" s="9">
        <v>0</v>
      </c>
      <c r="L236" s="9">
        <v>0</v>
      </c>
    </row>
    <row r="237" spans="1:12" x14ac:dyDescent="0.3">
      <c r="A237" s="8">
        <v>44790</v>
      </c>
      <c r="B237" s="9">
        <v>0</v>
      </c>
      <c r="C237" s="9">
        <v>0</v>
      </c>
      <c r="D237" s="9">
        <v>0</v>
      </c>
      <c r="E237" s="9">
        <v>0</v>
      </c>
      <c r="F237" s="9">
        <v>0</v>
      </c>
      <c r="G237" s="9">
        <v>0</v>
      </c>
      <c r="H237" s="9" t="s">
        <v>92</v>
      </c>
      <c r="I237" s="9">
        <v>0</v>
      </c>
      <c r="J237" s="9" t="s">
        <v>92</v>
      </c>
      <c r="K237" s="9">
        <v>0</v>
      </c>
      <c r="L237" s="9">
        <v>0</v>
      </c>
    </row>
    <row r="238" spans="1:12" x14ac:dyDescent="0.3">
      <c r="A238" s="8">
        <v>44791</v>
      </c>
      <c r="B238" s="9">
        <v>0</v>
      </c>
      <c r="C238" s="9">
        <v>0</v>
      </c>
      <c r="D238" s="9">
        <v>0</v>
      </c>
      <c r="E238" s="9">
        <v>0</v>
      </c>
      <c r="F238" s="9">
        <v>0</v>
      </c>
      <c r="G238" s="9">
        <v>0</v>
      </c>
      <c r="H238" s="9" t="s">
        <v>92</v>
      </c>
      <c r="I238" s="9">
        <v>0</v>
      </c>
      <c r="J238" s="9" t="s">
        <v>92</v>
      </c>
      <c r="K238" s="9">
        <v>0</v>
      </c>
      <c r="L238" s="9">
        <v>0</v>
      </c>
    </row>
    <row r="239" spans="1:12" x14ac:dyDescent="0.3">
      <c r="A239" s="8">
        <v>44792</v>
      </c>
      <c r="B239" s="9">
        <v>0</v>
      </c>
      <c r="C239" s="9">
        <v>0</v>
      </c>
      <c r="D239" s="9">
        <v>0</v>
      </c>
      <c r="E239" s="9">
        <v>0</v>
      </c>
      <c r="F239" s="9">
        <v>0</v>
      </c>
      <c r="G239" s="9">
        <v>0</v>
      </c>
      <c r="H239" s="9" t="s">
        <v>92</v>
      </c>
      <c r="I239" s="9">
        <v>0</v>
      </c>
      <c r="J239" s="9" t="s">
        <v>92</v>
      </c>
      <c r="K239" s="9">
        <v>0</v>
      </c>
      <c r="L239" s="9">
        <v>0</v>
      </c>
    </row>
    <row r="240" spans="1:12" x14ac:dyDescent="0.3">
      <c r="A240" s="8">
        <v>44793</v>
      </c>
      <c r="B240" s="9">
        <v>0</v>
      </c>
      <c r="C240" s="9">
        <v>0</v>
      </c>
      <c r="D240" s="9">
        <v>0</v>
      </c>
      <c r="E240" s="9">
        <v>0</v>
      </c>
      <c r="F240" s="9">
        <v>0</v>
      </c>
      <c r="G240" s="9">
        <v>0</v>
      </c>
      <c r="H240" s="9" t="s">
        <v>92</v>
      </c>
      <c r="I240" s="9">
        <v>0</v>
      </c>
      <c r="J240" s="9" t="s">
        <v>92</v>
      </c>
      <c r="K240" s="9">
        <v>0</v>
      </c>
      <c r="L240" s="9">
        <v>0</v>
      </c>
    </row>
    <row r="241" spans="1:12" x14ac:dyDescent="0.3">
      <c r="A241" s="8">
        <v>44794</v>
      </c>
      <c r="B241" s="9">
        <v>0</v>
      </c>
      <c r="C241" s="9">
        <v>0</v>
      </c>
      <c r="D241" s="9">
        <v>0</v>
      </c>
      <c r="E241" s="9">
        <v>0</v>
      </c>
      <c r="F241" s="9">
        <v>0</v>
      </c>
      <c r="G241" s="9">
        <v>0</v>
      </c>
      <c r="H241" s="9" t="s">
        <v>92</v>
      </c>
      <c r="I241" s="9">
        <v>0</v>
      </c>
      <c r="J241" s="9" t="s">
        <v>92</v>
      </c>
      <c r="K241" s="9">
        <v>0</v>
      </c>
      <c r="L241" s="9">
        <v>0</v>
      </c>
    </row>
    <row r="242" spans="1:12" x14ac:dyDescent="0.3">
      <c r="A242" s="8">
        <v>44795</v>
      </c>
      <c r="B242" s="9">
        <v>0</v>
      </c>
      <c r="C242" s="9">
        <v>0</v>
      </c>
      <c r="D242" s="9">
        <v>0</v>
      </c>
      <c r="E242" s="9">
        <v>0</v>
      </c>
      <c r="F242" s="9">
        <v>0</v>
      </c>
      <c r="G242" s="9">
        <v>0</v>
      </c>
      <c r="H242" s="9" t="s">
        <v>92</v>
      </c>
      <c r="I242" s="9">
        <v>0</v>
      </c>
      <c r="J242" s="9" t="s">
        <v>92</v>
      </c>
      <c r="K242" s="9">
        <v>0</v>
      </c>
      <c r="L242" s="9">
        <v>0</v>
      </c>
    </row>
    <row r="243" spans="1:12" x14ac:dyDescent="0.3">
      <c r="A243" s="8">
        <v>44796</v>
      </c>
      <c r="B243" s="9">
        <v>0</v>
      </c>
      <c r="C243" s="9">
        <v>0</v>
      </c>
      <c r="D243" s="9">
        <v>0</v>
      </c>
      <c r="E243" s="9">
        <v>0</v>
      </c>
      <c r="F243" s="9">
        <v>0</v>
      </c>
      <c r="G243" s="9">
        <v>0</v>
      </c>
      <c r="H243" s="9" t="s">
        <v>92</v>
      </c>
      <c r="I243" s="9">
        <v>0</v>
      </c>
      <c r="J243" s="9" t="s">
        <v>92</v>
      </c>
      <c r="K243" s="9">
        <v>0</v>
      </c>
      <c r="L243" s="9">
        <v>0</v>
      </c>
    </row>
    <row r="244" spans="1:12" x14ac:dyDescent="0.3">
      <c r="A244" s="8">
        <v>44797</v>
      </c>
      <c r="B244" s="9">
        <v>0</v>
      </c>
      <c r="C244" s="9">
        <v>0</v>
      </c>
      <c r="D244" s="9">
        <v>0</v>
      </c>
      <c r="E244" s="9">
        <v>0</v>
      </c>
      <c r="F244" s="9">
        <v>0</v>
      </c>
      <c r="G244" s="9">
        <v>0</v>
      </c>
      <c r="H244" s="9" t="s">
        <v>92</v>
      </c>
      <c r="I244" s="9">
        <v>0</v>
      </c>
      <c r="J244" s="9" t="s">
        <v>92</v>
      </c>
      <c r="K244" s="9">
        <v>0</v>
      </c>
      <c r="L244" s="9">
        <v>0</v>
      </c>
    </row>
    <row r="245" spans="1:12" x14ac:dyDescent="0.3">
      <c r="A245" s="8">
        <v>44798</v>
      </c>
      <c r="B245" s="9">
        <v>0</v>
      </c>
      <c r="C245" s="9">
        <v>0</v>
      </c>
      <c r="D245" s="9">
        <v>0</v>
      </c>
      <c r="E245" s="9">
        <v>0</v>
      </c>
      <c r="F245" s="9">
        <v>0</v>
      </c>
      <c r="G245" s="9">
        <v>0</v>
      </c>
      <c r="H245" s="9" t="s">
        <v>92</v>
      </c>
      <c r="I245" s="9">
        <v>0</v>
      </c>
      <c r="J245" s="9" t="s">
        <v>92</v>
      </c>
      <c r="K245" s="9">
        <v>0</v>
      </c>
      <c r="L245" s="9">
        <v>0</v>
      </c>
    </row>
    <row r="246" spans="1:12" x14ac:dyDescent="0.3">
      <c r="A246" s="8">
        <v>44799</v>
      </c>
      <c r="B246" s="9">
        <v>0</v>
      </c>
      <c r="C246" s="9">
        <v>0</v>
      </c>
      <c r="D246" s="9">
        <v>0</v>
      </c>
      <c r="E246" s="9">
        <v>0</v>
      </c>
      <c r="F246" s="9">
        <v>0</v>
      </c>
      <c r="G246" s="9">
        <v>0</v>
      </c>
      <c r="H246" s="9" t="s">
        <v>92</v>
      </c>
      <c r="I246" s="9">
        <v>0</v>
      </c>
      <c r="J246" s="9" t="s">
        <v>92</v>
      </c>
      <c r="K246" s="9">
        <v>0</v>
      </c>
      <c r="L246" s="9">
        <v>0</v>
      </c>
    </row>
    <row r="247" spans="1:12" x14ac:dyDescent="0.3">
      <c r="A247" s="8">
        <v>44800</v>
      </c>
      <c r="B247" s="9">
        <v>0</v>
      </c>
      <c r="C247" s="9">
        <v>0</v>
      </c>
      <c r="D247" s="9">
        <v>0</v>
      </c>
      <c r="E247" s="9">
        <v>0</v>
      </c>
      <c r="F247" s="9">
        <v>0</v>
      </c>
      <c r="G247" s="9">
        <v>0</v>
      </c>
      <c r="H247" s="9" t="s">
        <v>92</v>
      </c>
      <c r="I247" s="9">
        <v>0</v>
      </c>
      <c r="J247" s="9" t="s">
        <v>92</v>
      </c>
      <c r="K247" s="9">
        <v>0</v>
      </c>
      <c r="L247" s="9">
        <v>0</v>
      </c>
    </row>
    <row r="248" spans="1:12" x14ac:dyDescent="0.3">
      <c r="A248" s="8">
        <v>44801</v>
      </c>
      <c r="B248" s="9">
        <v>0</v>
      </c>
      <c r="C248" s="9">
        <v>0</v>
      </c>
      <c r="D248" s="9">
        <v>0</v>
      </c>
      <c r="E248" s="9">
        <v>0</v>
      </c>
      <c r="F248" s="9">
        <v>0</v>
      </c>
      <c r="G248" s="9">
        <v>0</v>
      </c>
      <c r="H248" s="9" t="s">
        <v>92</v>
      </c>
      <c r="I248" s="9">
        <v>0</v>
      </c>
      <c r="J248" s="9" t="s">
        <v>92</v>
      </c>
      <c r="K248" s="9">
        <v>0</v>
      </c>
      <c r="L248" s="9">
        <v>0</v>
      </c>
    </row>
    <row r="249" spans="1:12" x14ac:dyDescent="0.3">
      <c r="A249" s="8">
        <v>44802</v>
      </c>
      <c r="B249" s="9">
        <v>0</v>
      </c>
      <c r="C249" s="9">
        <v>0</v>
      </c>
      <c r="D249" s="9">
        <v>0</v>
      </c>
      <c r="E249" s="9">
        <v>0</v>
      </c>
      <c r="F249" s="9">
        <v>0</v>
      </c>
      <c r="G249" s="9">
        <v>0</v>
      </c>
      <c r="H249" s="9" t="s">
        <v>92</v>
      </c>
      <c r="I249" s="9">
        <v>0</v>
      </c>
      <c r="J249" s="9" t="s">
        <v>92</v>
      </c>
      <c r="K249" s="9">
        <v>0</v>
      </c>
      <c r="L249" s="9">
        <v>0</v>
      </c>
    </row>
    <row r="250" spans="1:12" x14ac:dyDescent="0.3">
      <c r="A250" s="8">
        <v>44803</v>
      </c>
      <c r="B250" s="9">
        <v>0</v>
      </c>
      <c r="C250" s="9">
        <v>0</v>
      </c>
      <c r="D250" s="9">
        <v>0</v>
      </c>
      <c r="E250" s="9">
        <v>0</v>
      </c>
      <c r="F250" s="9">
        <v>0</v>
      </c>
      <c r="G250" s="9">
        <v>0</v>
      </c>
      <c r="H250" s="9" t="s">
        <v>92</v>
      </c>
      <c r="I250" s="9">
        <v>0</v>
      </c>
      <c r="J250" s="9" t="s">
        <v>92</v>
      </c>
      <c r="K250" s="9">
        <v>0</v>
      </c>
      <c r="L250" s="9">
        <v>0</v>
      </c>
    </row>
    <row r="251" spans="1:12" x14ac:dyDescent="0.3">
      <c r="A251" s="8">
        <v>44804</v>
      </c>
      <c r="B251" s="9">
        <v>0</v>
      </c>
      <c r="C251" s="9">
        <v>0</v>
      </c>
      <c r="D251" s="9">
        <v>0</v>
      </c>
      <c r="E251" s="9">
        <v>0</v>
      </c>
      <c r="F251" s="9">
        <v>0</v>
      </c>
      <c r="G251" s="9">
        <v>0</v>
      </c>
      <c r="H251" s="9" t="s">
        <v>92</v>
      </c>
      <c r="I251" s="9">
        <v>0</v>
      </c>
      <c r="J251" s="9" t="s">
        <v>92</v>
      </c>
      <c r="K251" s="9">
        <v>0</v>
      </c>
      <c r="L251" s="9">
        <v>0</v>
      </c>
    </row>
    <row r="252" spans="1:12" x14ac:dyDescent="0.3">
      <c r="A252" s="7" t="s">
        <v>4</v>
      </c>
      <c r="B252" s="7" t="s">
        <v>3</v>
      </c>
      <c r="C252" s="7" t="s">
        <v>13</v>
      </c>
      <c r="D252" s="7" t="s">
        <v>15</v>
      </c>
      <c r="E252" s="7" t="s">
        <v>14</v>
      </c>
      <c r="F252" s="7" t="s">
        <v>18</v>
      </c>
      <c r="G252" s="7" t="s">
        <v>16</v>
      </c>
      <c r="H252" s="7" t="s">
        <v>55</v>
      </c>
      <c r="I252" s="7" t="s">
        <v>58</v>
      </c>
      <c r="J252" s="7" t="s">
        <v>53</v>
      </c>
      <c r="K252" s="7" t="s">
        <v>59</v>
      </c>
      <c r="L252" s="7" t="s">
        <v>56</v>
      </c>
    </row>
    <row r="253" spans="1:12" x14ac:dyDescent="0.3">
      <c r="A253" s="8">
        <v>44805</v>
      </c>
      <c r="B253" s="9">
        <v>0</v>
      </c>
      <c r="C253" s="9">
        <v>0</v>
      </c>
      <c r="D253" s="9">
        <v>0</v>
      </c>
      <c r="E253" s="9">
        <v>0</v>
      </c>
      <c r="F253" s="9">
        <v>0</v>
      </c>
      <c r="G253" s="9">
        <v>0</v>
      </c>
      <c r="H253" s="9" t="s">
        <v>92</v>
      </c>
      <c r="I253" s="9">
        <v>0</v>
      </c>
      <c r="J253" s="9" t="s">
        <v>92</v>
      </c>
      <c r="K253" s="9">
        <v>0</v>
      </c>
      <c r="L253" s="9">
        <v>0</v>
      </c>
    </row>
    <row r="254" spans="1:12" x14ac:dyDescent="0.3">
      <c r="A254" s="8">
        <v>44806</v>
      </c>
      <c r="B254" s="9">
        <v>0</v>
      </c>
      <c r="C254" s="9">
        <v>0</v>
      </c>
      <c r="D254" s="9">
        <v>0</v>
      </c>
      <c r="E254" s="9">
        <v>0</v>
      </c>
      <c r="F254" s="9">
        <v>0</v>
      </c>
      <c r="G254" s="9">
        <v>0</v>
      </c>
      <c r="H254" s="9" t="s">
        <v>92</v>
      </c>
      <c r="I254" s="9">
        <v>0</v>
      </c>
      <c r="J254" s="9" t="s">
        <v>92</v>
      </c>
      <c r="K254" s="9">
        <v>0</v>
      </c>
      <c r="L254" s="9">
        <v>0</v>
      </c>
    </row>
    <row r="255" spans="1:12" x14ac:dyDescent="0.3">
      <c r="A255" s="8">
        <v>44807</v>
      </c>
      <c r="B255" s="9">
        <v>0</v>
      </c>
      <c r="C255" s="9">
        <v>0</v>
      </c>
      <c r="D255" s="9">
        <v>0</v>
      </c>
      <c r="E255" s="9">
        <v>0</v>
      </c>
      <c r="F255" s="9">
        <v>0</v>
      </c>
      <c r="G255" s="9">
        <v>0</v>
      </c>
      <c r="H255" s="9" t="s">
        <v>92</v>
      </c>
      <c r="I255" s="9">
        <v>0</v>
      </c>
      <c r="J255" s="9" t="s">
        <v>92</v>
      </c>
      <c r="K255" s="9">
        <v>0</v>
      </c>
      <c r="L255" s="9">
        <v>0</v>
      </c>
    </row>
    <row r="256" spans="1:12" x14ac:dyDescent="0.3">
      <c r="A256" s="8">
        <v>44808</v>
      </c>
      <c r="B256" s="9">
        <v>0</v>
      </c>
      <c r="C256" s="9">
        <v>0</v>
      </c>
      <c r="D256" s="9">
        <v>0</v>
      </c>
      <c r="E256" s="9">
        <v>0</v>
      </c>
      <c r="F256" s="9">
        <v>0</v>
      </c>
      <c r="G256" s="9">
        <v>0</v>
      </c>
      <c r="H256" s="9" t="s">
        <v>92</v>
      </c>
      <c r="I256" s="9">
        <v>0</v>
      </c>
      <c r="J256" s="9" t="s">
        <v>92</v>
      </c>
      <c r="K256" s="9">
        <v>0</v>
      </c>
      <c r="L256" s="9">
        <v>0</v>
      </c>
    </row>
    <row r="257" spans="1:12" x14ac:dyDescent="0.3">
      <c r="A257" s="8">
        <v>44809</v>
      </c>
      <c r="B257" s="9">
        <v>0</v>
      </c>
      <c r="C257" s="9">
        <v>0</v>
      </c>
      <c r="D257" s="9">
        <v>0</v>
      </c>
      <c r="E257" s="9">
        <v>0</v>
      </c>
      <c r="F257" s="9">
        <v>0</v>
      </c>
      <c r="G257" s="9">
        <v>0</v>
      </c>
      <c r="H257" s="9" t="s">
        <v>92</v>
      </c>
      <c r="I257" s="9">
        <v>0</v>
      </c>
      <c r="J257" s="9" t="s">
        <v>92</v>
      </c>
      <c r="K257" s="9">
        <v>0</v>
      </c>
      <c r="L257" s="9">
        <v>0</v>
      </c>
    </row>
    <row r="258" spans="1:12" x14ac:dyDescent="0.3">
      <c r="A258" s="8">
        <v>44810</v>
      </c>
      <c r="B258" s="9">
        <v>0</v>
      </c>
      <c r="C258" s="9">
        <v>0</v>
      </c>
      <c r="D258" s="9">
        <v>0</v>
      </c>
      <c r="E258" s="9">
        <v>0</v>
      </c>
      <c r="F258" s="9">
        <v>0</v>
      </c>
      <c r="G258" s="9">
        <v>0</v>
      </c>
      <c r="H258" s="9" t="s">
        <v>92</v>
      </c>
      <c r="I258" s="9">
        <v>0</v>
      </c>
      <c r="J258" s="9" t="s">
        <v>92</v>
      </c>
      <c r="K258" s="9">
        <v>0</v>
      </c>
      <c r="L258" s="9">
        <v>0</v>
      </c>
    </row>
    <row r="259" spans="1:12" x14ac:dyDescent="0.3">
      <c r="A259" s="8">
        <v>44811</v>
      </c>
      <c r="B259" s="9">
        <v>0</v>
      </c>
      <c r="C259" s="9">
        <v>0</v>
      </c>
      <c r="D259" s="9">
        <v>0</v>
      </c>
      <c r="E259" s="9">
        <v>0</v>
      </c>
      <c r="F259" s="9">
        <v>0</v>
      </c>
      <c r="G259" s="9">
        <v>0</v>
      </c>
      <c r="H259" s="9" t="s">
        <v>92</v>
      </c>
      <c r="I259" s="9">
        <v>0</v>
      </c>
      <c r="J259" s="9" t="s">
        <v>92</v>
      </c>
      <c r="K259" s="9">
        <v>0</v>
      </c>
      <c r="L259" s="9">
        <v>0</v>
      </c>
    </row>
    <row r="260" spans="1:12" x14ac:dyDescent="0.3">
      <c r="A260" s="8">
        <v>44812</v>
      </c>
      <c r="B260" s="9">
        <v>0</v>
      </c>
      <c r="C260" s="9">
        <v>0</v>
      </c>
      <c r="D260" s="9">
        <v>0</v>
      </c>
      <c r="E260" s="9">
        <v>0</v>
      </c>
      <c r="F260" s="9">
        <v>0</v>
      </c>
      <c r="G260" s="9">
        <v>0</v>
      </c>
      <c r="H260" s="9" t="s">
        <v>92</v>
      </c>
      <c r="I260" s="9">
        <v>0</v>
      </c>
      <c r="J260" s="9" t="s">
        <v>92</v>
      </c>
      <c r="K260" s="9">
        <v>0</v>
      </c>
      <c r="L260" s="9">
        <v>0</v>
      </c>
    </row>
    <row r="261" spans="1:12" x14ac:dyDescent="0.3">
      <c r="A261" s="8">
        <v>44813</v>
      </c>
      <c r="B261" s="9">
        <v>0</v>
      </c>
      <c r="C261" s="9">
        <v>0</v>
      </c>
      <c r="D261" s="9">
        <v>0</v>
      </c>
      <c r="E261" s="9">
        <v>0</v>
      </c>
      <c r="F261" s="9">
        <v>0</v>
      </c>
      <c r="G261" s="9">
        <v>0</v>
      </c>
      <c r="H261" s="9" t="s">
        <v>92</v>
      </c>
      <c r="I261" s="9">
        <v>0</v>
      </c>
      <c r="J261" s="9" t="s">
        <v>92</v>
      </c>
      <c r="K261" s="9">
        <v>0</v>
      </c>
      <c r="L261" s="9">
        <v>0</v>
      </c>
    </row>
    <row r="262" spans="1:12" x14ac:dyDescent="0.3">
      <c r="A262" s="8">
        <v>44814</v>
      </c>
      <c r="B262" s="9">
        <v>0</v>
      </c>
      <c r="C262" s="9">
        <v>0</v>
      </c>
      <c r="D262" s="9">
        <v>0</v>
      </c>
      <c r="E262" s="9">
        <v>0</v>
      </c>
      <c r="F262" s="9">
        <v>0</v>
      </c>
      <c r="G262" s="9">
        <v>0</v>
      </c>
      <c r="H262" s="9" t="s">
        <v>92</v>
      </c>
      <c r="I262" s="9">
        <v>0</v>
      </c>
      <c r="J262" s="9" t="s">
        <v>92</v>
      </c>
      <c r="K262" s="9">
        <v>0</v>
      </c>
      <c r="L262" s="9">
        <v>0</v>
      </c>
    </row>
    <row r="263" spans="1:12" x14ac:dyDescent="0.3">
      <c r="A263" s="8">
        <v>44815</v>
      </c>
      <c r="B263" s="9">
        <v>0</v>
      </c>
      <c r="C263" s="9">
        <v>0</v>
      </c>
      <c r="D263" s="9">
        <v>0</v>
      </c>
      <c r="E263" s="9">
        <v>0</v>
      </c>
      <c r="F263" s="9">
        <v>0</v>
      </c>
      <c r="G263" s="9">
        <v>0</v>
      </c>
      <c r="H263" s="9" t="s">
        <v>92</v>
      </c>
      <c r="I263" s="9">
        <v>0</v>
      </c>
      <c r="J263" s="9" t="s">
        <v>92</v>
      </c>
      <c r="K263" s="9">
        <v>0</v>
      </c>
      <c r="L263" s="9">
        <v>0</v>
      </c>
    </row>
    <row r="264" spans="1:12" x14ac:dyDescent="0.3">
      <c r="A264" s="8">
        <v>44816</v>
      </c>
      <c r="B264" s="9">
        <v>0</v>
      </c>
      <c r="C264" s="9">
        <v>0</v>
      </c>
      <c r="D264" s="9">
        <v>0</v>
      </c>
      <c r="E264" s="9">
        <v>0</v>
      </c>
      <c r="F264" s="9">
        <v>0</v>
      </c>
      <c r="G264" s="9">
        <v>0</v>
      </c>
      <c r="H264" s="9" t="s">
        <v>92</v>
      </c>
      <c r="I264" s="9">
        <v>0</v>
      </c>
      <c r="J264" s="9" t="s">
        <v>92</v>
      </c>
      <c r="K264" s="9">
        <v>0</v>
      </c>
      <c r="L264" s="9">
        <v>0</v>
      </c>
    </row>
    <row r="265" spans="1:12" x14ac:dyDescent="0.3">
      <c r="A265" s="8">
        <v>44817</v>
      </c>
      <c r="B265" s="9">
        <v>0</v>
      </c>
      <c r="C265" s="9">
        <v>0</v>
      </c>
      <c r="D265" s="9">
        <v>0</v>
      </c>
      <c r="E265" s="9">
        <v>0</v>
      </c>
      <c r="F265" s="9">
        <v>0</v>
      </c>
      <c r="G265" s="9">
        <v>0</v>
      </c>
      <c r="H265" s="9" t="s">
        <v>92</v>
      </c>
      <c r="I265" s="9">
        <v>0</v>
      </c>
      <c r="J265" s="9" t="s">
        <v>92</v>
      </c>
      <c r="K265" s="9">
        <v>0</v>
      </c>
      <c r="L265" s="9">
        <v>0</v>
      </c>
    </row>
    <row r="266" spans="1:12" x14ac:dyDescent="0.3">
      <c r="A266" s="8">
        <v>44818</v>
      </c>
      <c r="B266" s="9">
        <v>0</v>
      </c>
      <c r="C266" s="9">
        <v>0</v>
      </c>
      <c r="D266" s="9">
        <v>0</v>
      </c>
      <c r="E266" s="9">
        <v>0</v>
      </c>
      <c r="F266" s="9">
        <v>0</v>
      </c>
      <c r="G266" s="9">
        <v>0</v>
      </c>
      <c r="H266" s="9" t="s">
        <v>92</v>
      </c>
      <c r="I266" s="9">
        <v>0</v>
      </c>
      <c r="J266" s="9" t="s">
        <v>92</v>
      </c>
      <c r="K266" s="9">
        <v>0</v>
      </c>
      <c r="L266" s="9">
        <v>0</v>
      </c>
    </row>
    <row r="267" spans="1:12" x14ac:dyDescent="0.3">
      <c r="A267" s="8">
        <v>44819</v>
      </c>
      <c r="B267" s="9">
        <v>0</v>
      </c>
      <c r="C267" s="9">
        <v>0</v>
      </c>
      <c r="D267" s="9">
        <v>0</v>
      </c>
      <c r="E267" s="9">
        <v>0</v>
      </c>
      <c r="F267" s="9">
        <v>0</v>
      </c>
      <c r="G267" s="9">
        <v>0</v>
      </c>
      <c r="H267" s="9" t="s">
        <v>92</v>
      </c>
      <c r="I267" s="9">
        <v>0</v>
      </c>
      <c r="J267" s="9" t="s">
        <v>92</v>
      </c>
      <c r="K267" s="9">
        <v>0</v>
      </c>
      <c r="L267" s="9">
        <v>0</v>
      </c>
    </row>
    <row r="268" spans="1:12" x14ac:dyDescent="0.3">
      <c r="A268" s="8">
        <v>44820</v>
      </c>
      <c r="B268" s="9">
        <v>0</v>
      </c>
      <c r="C268" s="9">
        <v>0</v>
      </c>
      <c r="D268" s="9">
        <v>0</v>
      </c>
      <c r="E268" s="9">
        <v>0</v>
      </c>
      <c r="F268" s="9">
        <v>0</v>
      </c>
      <c r="G268" s="9">
        <v>0</v>
      </c>
      <c r="H268" s="9" t="s">
        <v>92</v>
      </c>
      <c r="I268" s="9">
        <v>0</v>
      </c>
      <c r="J268" s="9" t="s">
        <v>92</v>
      </c>
      <c r="K268" s="9">
        <v>0</v>
      </c>
      <c r="L268" s="9">
        <v>0</v>
      </c>
    </row>
    <row r="269" spans="1:12" x14ac:dyDescent="0.3">
      <c r="A269" s="8">
        <v>44821</v>
      </c>
      <c r="B269" s="9">
        <v>0</v>
      </c>
      <c r="C269" s="9">
        <v>0</v>
      </c>
      <c r="D269" s="9">
        <v>0</v>
      </c>
      <c r="E269" s="9">
        <v>0</v>
      </c>
      <c r="F269" s="9">
        <v>0</v>
      </c>
      <c r="G269" s="9">
        <v>0</v>
      </c>
      <c r="H269" s="9" t="s">
        <v>92</v>
      </c>
      <c r="I269" s="9">
        <v>0</v>
      </c>
      <c r="J269" s="9" t="s">
        <v>92</v>
      </c>
      <c r="K269" s="9">
        <v>0</v>
      </c>
      <c r="L269" s="9">
        <v>0</v>
      </c>
    </row>
    <row r="270" spans="1:12" x14ac:dyDescent="0.3">
      <c r="A270" s="8">
        <v>44822</v>
      </c>
      <c r="B270" s="9">
        <v>0</v>
      </c>
      <c r="C270" s="9">
        <v>0</v>
      </c>
      <c r="D270" s="9">
        <v>0</v>
      </c>
      <c r="E270" s="9">
        <v>0</v>
      </c>
      <c r="F270" s="9">
        <v>0</v>
      </c>
      <c r="G270" s="9">
        <v>0</v>
      </c>
      <c r="H270" s="9" t="s">
        <v>92</v>
      </c>
      <c r="I270" s="9">
        <v>0</v>
      </c>
      <c r="J270" s="9" t="s">
        <v>92</v>
      </c>
      <c r="K270" s="9">
        <v>0</v>
      </c>
      <c r="L270" s="9">
        <v>0</v>
      </c>
    </row>
    <row r="271" spans="1:12" x14ac:dyDescent="0.3">
      <c r="A271" s="8">
        <v>44823</v>
      </c>
      <c r="B271" s="9">
        <v>0</v>
      </c>
      <c r="C271" s="9">
        <v>0</v>
      </c>
      <c r="D271" s="9">
        <v>0</v>
      </c>
      <c r="E271" s="9">
        <v>0</v>
      </c>
      <c r="F271" s="9">
        <v>0</v>
      </c>
      <c r="G271" s="9">
        <v>0</v>
      </c>
      <c r="H271" s="9" t="s">
        <v>92</v>
      </c>
      <c r="I271" s="9">
        <v>0</v>
      </c>
      <c r="J271" s="9" t="s">
        <v>92</v>
      </c>
      <c r="K271" s="9">
        <v>0</v>
      </c>
      <c r="L271" s="9">
        <v>0</v>
      </c>
    </row>
    <row r="272" spans="1:12" x14ac:dyDescent="0.3">
      <c r="A272" s="8">
        <v>44824</v>
      </c>
      <c r="B272" s="9">
        <v>0</v>
      </c>
      <c r="C272" s="9">
        <v>0</v>
      </c>
      <c r="D272" s="9">
        <v>0</v>
      </c>
      <c r="E272" s="9">
        <v>0</v>
      </c>
      <c r="F272" s="9">
        <v>0</v>
      </c>
      <c r="G272" s="9">
        <v>0</v>
      </c>
      <c r="H272" s="9" t="s">
        <v>92</v>
      </c>
      <c r="I272" s="9">
        <v>0</v>
      </c>
      <c r="J272" s="9" t="s">
        <v>92</v>
      </c>
      <c r="K272" s="9">
        <v>0</v>
      </c>
      <c r="L272" s="9">
        <v>0</v>
      </c>
    </row>
    <row r="273" spans="1:12" x14ac:dyDescent="0.3">
      <c r="A273" s="8">
        <v>44825</v>
      </c>
      <c r="B273" s="9">
        <v>0</v>
      </c>
      <c r="C273" s="9">
        <v>0</v>
      </c>
      <c r="D273" s="9">
        <v>0</v>
      </c>
      <c r="E273" s="9">
        <v>0</v>
      </c>
      <c r="F273" s="9">
        <v>0</v>
      </c>
      <c r="G273" s="9">
        <v>0</v>
      </c>
      <c r="H273" s="9" t="s">
        <v>92</v>
      </c>
      <c r="I273" s="9">
        <v>0</v>
      </c>
      <c r="J273" s="9" t="s">
        <v>92</v>
      </c>
      <c r="K273" s="9">
        <v>0</v>
      </c>
      <c r="L273" s="9">
        <v>0</v>
      </c>
    </row>
    <row r="274" spans="1:12" x14ac:dyDescent="0.3">
      <c r="A274" s="8">
        <v>44826</v>
      </c>
      <c r="B274" s="9">
        <v>0</v>
      </c>
      <c r="C274" s="9">
        <v>0</v>
      </c>
      <c r="D274" s="9">
        <v>0</v>
      </c>
      <c r="E274" s="9">
        <v>0</v>
      </c>
      <c r="F274" s="9">
        <v>0</v>
      </c>
      <c r="G274" s="9">
        <v>0</v>
      </c>
      <c r="H274" s="9" t="s">
        <v>92</v>
      </c>
      <c r="I274" s="9">
        <v>0</v>
      </c>
      <c r="J274" s="9" t="s">
        <v>92</v>
      </c>
      <c r="K274" s="9">
        <v>0</v>
      </c>
      <c r="L274" s="9">
        <v>0</v>
      </c>
    </row>
    <row r="275" spans="1:12" x14ac:dyDescent="0.3">
      <c r="A275" s="8">
        <v>44827</v>
      </c>
      <c r="B275" s="9">
        <v>0</v>
      </c>
      <c r="C275" s="9">
        <v>0</v>
      </c>
      <c r="D275" s="9">
        <v>0</v>
      </c>
      <c r="E275" s="9">
        <v>0</v>
      </c>
      <c r="F275" s="9">
        <v>0</v>
      </c>
      <c r="G275" s="9">
        <v>0</v>
      </c>
      <c r="H275" s="9" t="s">
        <v>92</v>
      </c>
      <c r="I275" s="9">
        <v>0</v>
      </c>
      <c r="J275" s="9" t="s">
        <v>92</v>
      </c>
      <c r="K275" s="9">
        <v>0</v>
      </c>
      <c r="L275" s="9">
        <v>0</v>
      </c>
    </row>
    <row r="276" spans="1:12" x14ac:dyDescent="0.3">
      <c r="A276" s="8">
        <v>44828</v>
      </c>
      <c r="B276" s="9">
        <v>0</v>
      </c>
      <c r="C276" s="9">
        <v>0</v>
      </c>
      <c r="D276" s="9">
        <v>0</v>
      </c>
      <c r="E276" s="9">
        <v>0</v>
      </c>
      <c r="F276" s="9">
        <v>0</v>
      </c>
      <c r="G276" s="9">
        <v>0</v>
      </c>
      <c r="H276" s="9" t="s">
        <v>92</v>
      </c>
      <c r="I276" s="9">
        <v>0</v>
      </c>
      <c r="J276" s="9" t="s">
        <v>92</v>
      </c>
      <c r="K276" s="9">
        <v>0</v>
      </c>
      <c r="L276" s="9">
        <v>0</v>
      </c>
    </row>
    <row r="277" spans="1:12" x14ac:dyDescent="0.3">
      <c r="A277" s="8">
        <v>44829</v>
      </c>
      <c r="B277" s="9">
        <v>0</v>
      </c>
      <c r="C277" s="9">
        <v>0</v>
      </c>
      <c r="D277" s="9">
        <v>0</v>
      </c>
      <c r="E277" s="9">
        <v>0</v>
      </c>
      <c r="F277" s="9">
        <v>0</v>
      </c>
      <c r="G277" s="9">
        <v>0</v>
      </c>
      <c r="H277" s="9" t="s">
        <v>92</v>
      </c>
      <c r="I277" s="9">
        <v>0</v>
      </c>
      <c r="J277" s="9" t="s">
        <v>92</v>
      </c>
      <c r="K277" s="9">
        <v>0</v>
      </c>
      <c r="L277" s="9">
        <v>0</v>
      </c>
    </row>
    <row r="278" spans="1:12" x14ac:dyDescent="0.3">
      <c r="A278" s="8">
        <v>44830</v>
      </c>
      <c r="B278" s="9">
        <v>0</v>
      </c>
      <c r="C278" s="9">
        <v>0</v>
      </c>
      <c r="D278" s="9">
        <v>0</v>
      </c>
      <c r="E278" s="9">
        <v>0</v>
      </c>
      <c r="F278" s="9">
        <v>0</v>
      </c>
      <c r="G278" s="9">
        <v>0</v>
      </c>
      <c r="H278" s="9" t="s">
        <v>92</v>
      </c>
      <c r="I278" s="9">
        <v>0</v>
      </c>
      <c r="J278" s="9" t="s">
        <v>92</v>
      </c>
      <c r="K278" s="9">
        <v>0</v>
      </c>
      <c r="L278" s="9">
        <v>0</v>
      </c>
    </row>
    <row r="279" spans="1:12" x14ac:dyDescent="0.3">
      <c r="A279" s="8">
        <v>44831</v>
      </c>
      <c r="B279" s="9">
        <v>0</v>
      </c>
      <c r="C279" s="9">
        <v>0</v>
      </c>
      <c r="D279" s="9">
        <v>0</v>
      </c>
      <c r="E279" s="9">
        <v>0</v>
      </c>
      <c r="F279" s="9">
        <v>0</v>
      </c>
      <c r="G279" s="9">
        <v>0</v>
      </c>
      <c r="H279" s="9" t="s">
        <v>92</v>
      </c>
      <c r="I279" s="9">
        <v>0</v>
      </c>
      <c r="J279" s="9" t="s">
        <v>92</v>
      </c>
      <c r="K279" s="9">
        <v>0</v>
      </c>
      <c r="L279" s="9">
        <v>0</v>
      </c>
    </row>
    <row r="280" spans="1:12" x14ac:dyDescent="0.3">
      <c r="A280" s="8">
        <v>44832</v>
      </c>
      <c r="B280" s="9">
        <v>0</v>
      </c>
      <c r="C280" s="9">
        <v>0</v>
      </c>
      <c r="D280" s="9">
        <v>0</v>
      </c>
      <c r="E280" s="9">
        <v>0</v>
      </c>
      <c r="F280" s="9">
        <v>0</v>
      </c>
      <c r="G280" s="9">
        <v>0</v>
      </c>
      <c r="H280" s="9" t="s">
        <v>92</v>
      </c>
      <c r="I280" s="9">
        <v>0</v>
      </c>
      <c r="J280" s="9" t="s">
        <v>92</v>
      </c>
      <c r="K280" s="9">
        <v>0</v>
      </c>
      <c r="L280" s="9">
        <v>0</v>
      </c>
    </row>
    <row r="281" spans="1:12" x14ac:dyDescent="0.3">
      <c r="A281" s="8">
        <v>44833</v>
      </c>
      <c r="B281" s="9">
        <v>0</v>
      </c>
      <c r="C281" s="9">
        <v>0</v>
      </c>
      <c r="D281" s="9">
        <v>0</v>
      </c>
      <c r="E281" s="9">
        <v>0</v>
      </c>
      <c r="F281" s="9">
        <v>0</v>
      </c>
      <c r="G281" s="9">
        <v>0</v>
      </c>
      <c r="H281" s="9" t="s">
        <v>92</v>
      </c>
      <c r="I281" s="9">
        <v>0</v>
      </c>
      <c r="J281" s="9" t="s">
        <v>92</v>
      </c>
      <c r="K281" s="9">
        <v>0</v>
      </c>
      <c r="L281" s="9">
        <v>0</v>
      </c>
    </row>
    <row r="282" spans="1:12" x14ac:dyDescent="0.3">
      <c r="A282" s="8">
        <v>44834</v>
      </c>
      <c r="B282" s="9">
        <v>0</v>
      </c>
      <c r="C282" s="9">
        <v>0</v>
      </c>
      <c r="D282" s="9">
        <v>0</v>
      </c>
      <c r="E282" s="9">
        <v>0</v>
      </c>
      <c r="F282" s="9">
        <v>0</v>
      </c>
      <c r="G282" s="9">
        <v>0</v>
      </c>
      <c r="H282" s="9" t="s">
        <v>92</v>
      </c>
      <c r="I282" s="9">
        <v>0</v>
      </c>
      <c r="J282" s="9" t="s">
        <v>92</v>
      </c>
      <c r="K282" s="9">
        <v>0</v>
      </c>
      <c r="L282" s="9">
        <v>0</v>
      </c>
    </row>
    <row r="283" spans="1:12" x14ac:dyDescent="0.3">
      <c r="A283" s="7" t="s">
        <v>4</v>
      </c>
      <c r="B283" s="7" t="s">
        <v>3</v>
      </c>
      <c r="C283" s="7" t="s">
        <v>13</v>
      </c>
      <c r="D283" s="7" t="s">
        <v>15</v>
      </c>
      <c r="E283" s="7" t="s">
        <v>14</v>
      </c>
      <c r="F283" s="7" t="s">
        <v>18</v>
      </c>
      <c r="G283" s="7" t="s">
        <v>16</v>
      </c>
      <c r="H283" s="7" t="s">
        <v>55</v>
      </c>
      <c r="I283" s="7" t="s">
        <v>58</v>
      </c>
      <c r="J283" s="7" t="s">
        <v>53</v>
      </c>
      <c r="K283" s="7" t="s">
        <v>59</v>
      </c>
      <c r="L283" s="7" t="s">
        <v>56</v>
      </c>
    </row>
    <row r="284" spans="1:12" x14ac:dyDescent="0.3">
      <c r="A284" s="8">
        <v>44835</v>
      </c>
      <c r="B284" s="9">
        <v>0</v>
      </c>
      <c r="C284" s="9">
        <v>0</v>
      </c>
      <c r="D284" s="9">
        <v>0</v>
      </c>
      <c r="E284" s="9">
        <v>0</v>
      </c>
      <c r="F284" s="9">
        <v>0</v>
      </c>
      <c r="G284" s="9">
        <v>0</v>
      </c>
      <c r="H284" s="9" t="s">
        <v>92</v>
      </c>
      <c r="I284" s="9">
        <v>0</v>
      </c>
      <c r="J284" s="9" t="s">
        <v>92</v>
      </c>
      <c r="K284" s="9">
        <v>0</v>
      </c>
      <c r="L284" s="9">
        <v>0</v>
      </c>
    </row>
    <row r="285" spans="1:12" x14ac:dyDescent="0.3">
      <c r="A285" s="8">
        <v>44836</v>
      </c>
      <c r="B285" s="9">
        <v>0</v>
      </c>
      <c r="C285" s="9">
        <v>0</v>
      </c>
      <c r="D285" s="9">
        <v>0</v>
      </c>
      <c r="E285" s="9">
        <v>0</v>
      </c>
      <c r="F285" s="9">
        <v>0</v>
      </c>
      <c r="G285" s="9">
        <v>0</v>
      </c>
      <c r="H285" s="9" t="s">
        <v>92</v>
      </c>
      <c r="I285" s="9">
        <v>0</v>
      </c>
      <c r="J285" s="9" t="s">
        <v>92</v>
      </c>
      <c r="K285" s="9">
        <v>0</v>
      </c>
      <c r="L285" s="9">
        <v>0</v>
      </c>
    </row>
    <row r="286" spans="1:12" x14ac:dyDescent="0.3">
      <c r="A286" s="8">
        <v>44837</v>
      </c>
      <c r="B286" s="9">
        <v>0</v>
      </c>
      <c r="C286" s="9">
        <v>0</v>
      </c>
      <c r="D286" s="9">
        <v>0</v>
      </c>
      <c r="E286" s="9">
        <v>0</v>
      </c>
      <c r="F286" s="9">
        <v>0</v>
      </c>
      <c r="G286" s="9">
        <v>0</v>
      </c>
      <c r="H286" s="9" t="s">
        <v>92</v>
      </c>
      <c r="I286" s="9">
        <v>0</v>
      </c>
      <c r="J286" s="9" t="s">
        <v>92</v>
      </c>
      <c r="K286" s="9">
        <v>0</v>
      </c>
      <c r="L286" s="9">
        <v>0</v>
      </c>
    </row>
    <row r="287" spans="1:12" x14ac:dyDescent="0.3">
      <c r="A287" s="8">
        <v>44838</v>
      </c>
      <c r="B287" s="9">
        <v>0</v>
      </c>
      <c r="C287" s="9">
        <v>0</v>
      </c>
      <c r="D287" s="9">
        <v>0</v>
      </c>
      <c r="E287" s="9">
        <v>0</v>
      </c>
      <c r="F287" s="9">
        <v>0</v>
      </c>
      <c r="G287" s="9">
        <v>0</v>
      </c>
      <c r="H287" s="9" t="s">
        <v>92</v>
      </c>
      <c r="I287" s="9">
        <v>0</v>
      </c>
      <c r="J287" s="9" t="s">
        <v>92</v>
      </c>
      <c r="K287" s="9">
        <v>0</v>
      </c>
      <c r="L287" s="9">
        <v>0</v>
      </c>
    </row>
    <row r="288" spans="1:12" x14ac:dyDescent="0.3">
      <c r="A288" s="8">
        <v>44839</v>
      </c>
      <c r="B288" s="9">
        <v>0</v>
      </c>
      <c r="C288" s="9">
        <v>0</v>
      </c>
      <c r="D288" s="9">
        <v>0</v>
      </c>
      <c r="E288" s="9">
        <v>0</v>
      </c>
      <c r="F288" s="9">
        <v>0</v>
      </c>
      <c r="G288" s="9">
        <v>0</v>
      </c>
      <c r="H288" s="9" t="s">
        <v>92</v>
      </c>
      <c r="I288" s="9">
        <v>0</v>
      </c>
      <c r="J288" s="9" t="s">
        <v>92</v>
      </c>
      <c r="K288" s="9">
        <v>0</v>
      </c>
      <c r="L288" s="9">
        <v>0</v>
      </c>
    </row>
    <row r="289" spans="1:12" x14ac:dyDescent="0.3">
      <c r="A289" s="8">
        <v>44840</v>
      </c>
      <c r="B289" s="9">
        <v>0</v>
      </c>
      <c r="C289" s="9">
        <v>0</v>
      </c>
      <c r="D289" s="9">
        <v>0</v>
      </c>
      <c r="E289" s="9">
        <v>0</v>
      </c>
      <c r="F289" s="9">
        <v>0</v>
      </c>
      <c r="G289" s="9">
        <v>0</v>
      </c>
      <c r="H289" s="9" t="s">
        <v>92</v>
      </c>
      <c r="I289" s="9">
        <v>0</v>
      </c>
      <c r="J289" s="9" t="s">
        <v>92</v>
      </c>
      <c r="K289" s="9">
        <v>0</v>
      </c>
      <c r="L289" s="9">
        <v>0</v>
      </c>
    </row>
    <row r="290" spans="1:12" x14ac:dyDescent="0.3">
      <c r="A290" s="8">
        <v>44841</v>
      </c>
      <c r="B290" s="9">
        <v>0</v>
      </c>
      <c r="C290" s="9">
        <v>0</v>
      </c>
      <c r="D290" s="9">
        <v>0</v>
      </c>
      <c r="E290" s="9">
        <v>0</v>
      </c>
      <c r="F290" s="9">
        <v>0</v>
      </c>
      <c r="G290" s="9">
        <v>0</v>
      </c>
      <c r="H290" s="9" t="s">
        <v>92</v>
      </c>
      <c r="I290" s="9">
        <v>0</v>
      </c>
      <c r="J290" s="9" t="s">
        <v>92</v>
      </c>
      <c r="K290" s="9">
        <v>0</v>
      </c>
      <c r="L290" s="9">
        <v>0</v>
      </c>
    </row>
    <row r="291" spans="1:12" x14ac:dyDescent="0.3">
      <c r="A291" s="8">
        <v>44842</v>
      </c>
      <c r="B291" s="9">
        <v>0</v>
      </c>
      <c r="C291" s="9">
        <v>0</v>
      </c>
      <c r="D291" s="9">
        <v>0</v>
      </c>
      <c r="E291" s="9">
        <v>0</v>
      </c>
      <c r="F291" s="9">
        <v>0</v>
      </c>
      <c r="G291" s="9">
        <v>0</v>
      </c>
      <c r="H291" s="9" t="s">
        <v>92</v>
      </c>
      <c r="I291" s="9">
        <v>0</v>
      </c>
      <c r="J291" s="9" t="s">
        <v>92</v>
      </c>
      <c r="K291" s="9">
        <v>0</v>
      </c>
      <c r="L291" s="9">
        <v>0</v>
      </c>
    </row>
    <row r="292" spans="1:12" x14ac:dyDescent="0.3">
      <c r="A292" s="8">
        <v>44843</v>
      </c>
      <c r="B292" s="9">
        <v>0</v>
      </c>
      <c r="C292" s="9">
        <v>0</v>
      </c>
      <c r="D292" s="9">
        <v>0</v>
      </c>
      <c r="E292" s="9">
        <v>0</v>
      </c>
      <c r="F292" s="9">
        <v>0</v>
      </c>
      <c r="G292" s="9">
        <v>0</v>
      </c>
      <c r="H292" s="9" t="s">
        <v>92</v>
      </c>
      <c r="I292" s="9">
        <v>0</v>
      </c>
      <c r="J292" s="9" t="s">
        <v>92</v>
      </c>
      <c r="K292" s="9">
        <v>0</v>
      </c>
      <c r="L292" s="9">
        <v>0</v>
      </c>
    </row>
    <row r="293" spans="1:12" x14ac:dyDescent="0.3">
      <c r="A293" s="8">
        <v>44844</v>
      </c>
      <c r="B293" s="9">
        <v>0</v>
      </c>
      <c r="C293" s="9">
        <v>0</v>
      </c>
      <c r="D293" s="9">
        <v>0</v>
      </c>
      <c r="E293" s="9">
        <v>0</v>
      </c>
      <c r="F293" s="9">
        <v>0</v>
      </c>
      <c r="G293" s="9">
        <v>0</v>
      </c>
      <c r="H293" s="9" t="s">
        <v>92</v>
      </c>
      <c r="I293" s="9">
        <v>0</v>
      </c>
      <c r="J293" s="9" t="s">
        <v>92</v>
      </c>
      <c r="K293" s="9">
        <v>0</v>
      </c>
      <c r="L293" s="9">
        <v>0</v>
      </c>
    </row>
    <row r="294" spans="1:12" x14ac:dyDescent="0.3">
      <c r="A294" s="8">
        <v>44845</v>
      </c>
      <c r="B294" s="9">
        <v>0</v>
      </c>
      <c r="C294" s="9">
        <v>0</v>
      </c>
      <c r="D294" s="9">
        <v>0</v>
      </c>
      <c r="E294" s="9">
        <v>0</v>
      </c>
      <c r="F294" s="9">
        <v>0</v>
      </c>
      <c r="G294" s="9">
        <v>0</v>
      </c>
      <c r="H294" s="9" t="s">
        <v>92</v>
      </c>
      <c r="I294" s="9">
        <v>0</v>
      </c>
      <c r="J294" s="9" t="s">
        <v>92</v>
      </c>
      <c r="K294" s="9">
        <v>0</v>
      </c>
      <c r="L294" s="9">
        <v>0</v>
      </c>
    </row>
    <row r="295" spans="1:12" x14ac:dyDescent="0.3">
      <c r="A295" s="8">
        <v>44846</v>
      </c>
      <c r="B295" s="9">
        <v>0</v>
      </c>
      <c r="C295" s="9">
        <v>0</v>
      </c>
      <c r="D295" s="9">
        <v>0</v>
      </c>
      <c r="E295" s="9">
        <v>0</v>
      </c>
      <c r="F295" s="9">
        <v>0</v>
      </c>
      <c r="G295" s="9">
        <v>0</v>
      </c>
      <c r="H295" s="9" t="s">
        <v>92</v>
      </c>
      <c r="I295" s="9">
        <v>0</v>
      </c>
      <c r="J295" s="9" t="s">
        <v>92</v>
      </c>
      <c r="K295" s="9">
        <v>0</v>
      </c>
      <c r="L295" s="9">
        <v>0</v>
      </c>
    </row>
    <row r="296" spans="1:12" x14ac:dyDescent="0.3">
      <c r="A296" s="8">
        <v>44847</v>
      </c>
      <c r="B296" s="9">
        <v>0</v>
      </c>
      <c r="C296" s="9">
        <v>0</v>
      </c>
      <c r="D296" s="9">
        <v>0</v>
      </c>
      <c r="E296" s="9">
        <v>0</v>
      </c>
      <c r="F296" s="9">
        <v>0</v>
      </c>
      <c r="G296" s="9">
        <v>0</v>
      </c>
      <c r="H296" s="9" t="s">
        <v>92</v>
      </c>
      <c r="I296" s="9">
        <v>0</v>
      </c>
      <c r="J296" s="9" t="s">
        <v>92</v>
      </c>
      <c r="K296" s="9">
        <v>0</v>
      </c>
      <c r="L296" s="9">
        <v>0</v>
      </c>
    </row>
    <row r="297" spans="1:12" x14ac:dyDescent="0.3">
      <c r="A297" s="8">
        <v>44848</v>
      </c>
      <c r="B297" s="9">
        <v>0</v>
      </c>
      <c r="C297" s="9">
        <v>0</v>
      </c>
      <c r="D297" s="9">
        <v>0</v>
      </c>
      <c r="E297" s="9">
        <v>0</v>
      </c>
      <c r="F297" s="9">
        <v>0</v>
      </c>
      <c r="G297" s="9">
        <v>0</v>
      </c>
      <c r="H297" s="9" t="s">
        <v>92</v>
      </c>
      <c r="I297" s="9">
        <v>0</v>
      </c>
      <c r="J297" s="9" t="s">
        <v>92</v>
      </c>
      <c r="K297" s="9">
        <v>0</v>
      </c>
      <c r="L297" s="9">
        <v>0</v>
      </c>
    </row>
    <row r="298" spans="1:12" x14ac:dyDescent="0.3">
      <c r="A298" s="8">
        <v>44849</v>
      </c>
      <c r="B298" s="9">
        <v>0</v>
      </c>
      <c r="C298" s="9">
        <v>0</v>
      </c>
      <c r="D298" s="9">
        <v>0</v>
      </c>
      <c r="E298" s="9">
        <v>0</v>
      </c>
      <c r="F298" s="9">
        <v>0</v>
      </c>
      <c r="G298" s="9">
        <v>0</v>
      </c>
      <c r="H298" s="9" t="s">
        <v>92</v>
      </c>
      <c r="I298" s="9">
        <v>0</v>
      </c>
      <c r="J298" s="9" t="s">
        <v>92</v>
      </c>
      <c r="K298" s="9">
        <v>0</v>
      </c>
      <c r="L298" s="9">
        <v>0</v>
      </c>
    </row>
    <row r="299" spans="1:12" x14ac:dyDescent="0.3">
      <c r="A299" s="8">
        <v>44850</v>
      </c>
      <c r="B299" s="9">
        <v>0</v>
      </c>
      <c r="C299" s="9">
        <v>0</v>
      </c>
      <c r="D299" s="9">
        <v>0</v>
      </c>
      <c r="E299" s="9">
        <v>0</v>
      </c>
      <c r="F299" s="9">
        <v>0</v>
      </c>
      <c r="G299" s="9">
        <v>0</v>
      </c>
      <c r="H299" s="9" t="s">
        <v>92</v>
      </c>
      <c r="I299" s="9">
        <v>0</v>
      </c>
      <c r="J299" s="9" t="s">
        <v>92</v>
      </c>
      <c r="K299" s="9">
        <v>0</v>
      </c>
      <c r="L299" s="9">
        <v>0</v>
      </c>
    </row>
    <row r="300" spans="1:12" x14ac:dyDescent="0.3">
      <c r="A300" s="8">
        <v>44851</v>
      </c>
      <c r="B300" s="9">
        <v>0</v>
      </c>
      <c r="C300" s="9">
        <v>0</v>
      </c>
      <c r="D300" s="9">
        <v>0</v>
      </c>
      <c r="E300" s="9">
        <v>0</v>
      </c>
      <c r="F300" s="9">
        <v>0</v>
      </c>
      <c r="G300" s="9">
        <v>0</v>
      </c>
      <c r="H300" s="9" t="s">
        <v>92</v>
      </c>
      <c r="I300" s="9">
        <v>0</v>
      </c>
      <c r="J300" s="9" t="s">
        <v>92</v>
      </c>
      <c r="K300" s="9">
        <v>0</v>
      </c>
      <c r="L300" s="9">
        <v>0</v>
      </c>
    </row>
    <row r="301" spans="1:12" x14ac:dyDescent="0.3">
      <c r="A301" s="8">
        <v>44852</v>
      </c>
      <c r="B301" s="9">
        <v>0</v>
      </c>
      <c r="C301" s="9">
        <v>0</v>
      </c>
      <c r="D301" s="9">
        <v>0</v>
      </c>
      <c r="E301" s="9">
        <v>0</v>
      </c>
      <c r="F301" s="9">
        <v>0</v>
      </c>
      <c r="G301" s="9">
        <v>0</v>
      </c>
      <c r="H301" s="9" t="s">
        <v>92</v>
      </c>
      <c r="I301" s="9">
        <v>0</v>
      </c>
      <c r="J301" s="9" t="s">
        <v>92</v>
      </c>
      <c r="K301" s="9">
        <v>0</v>
      </c>
      <c r="L301" s="9">
        <v>0</v>
      </c>
    </row>
    <row r="302" spans="1:12" x14ac:dyDescent="0.3">
      <c r="A302" s="8">
        <v>44853</v>
      </c>
      <c r="B302" s="9">
        <v>0</v>
      </c>
      <c r="C302" s="9">
        <v>0</v>
      </c>
      <c r="D302" s="9">
        <v>0</v>
      </c>
      <c r="E302" s="9">
        <v>0</v>
      </c>
      <c r="F302" s="9">
        <v>0</v>
      </c>
      <c r="G302" s="9">
        <v>0</v>
      </c>
      <c r="H302" s="9" t="s">
        <v>92</v>
      </c>
      <c r="I302" s="9">
        <v>0</v>
      </c>
      <c r="J302" s="9" t="s">
        <v>92</v>
      </c>
      <c r="K302" s="9">
        <v>0</v>
      </c>
      <c r="L302" s="9">
        <v>0</v>
      </c>
    </row>
    <row r="303" spans="1:12" x14ac:dyDescent="0.3">
      <c r="A303" s="8">
        <v>44854</v>
      </c>
      <c r="B303" s="9">
        <v>0</v>
      </c>
      <c r="C303" s="9">
        <v>0</v>
      </c>
      <c r="D303" s="9">
        <v>0</v>
      </c>
      <c r="E303" s="9">
        <v>0</v>
      </c>
      <c r="F303" s="9">
        <v>0</v>
      </c>
      <c r="G303" s="9">
        <v>0</v>
      </c>
      <c r="H303" s="9" t="s">
        <v>92</v>
      </c>
      <c r="I303" s="9">
        <v>0</v>
      </c>
      <c r="J303" s="9" t="s">
        <v>92</v>
      </c>
      <c r="K303" s="9">
        <v>0</v>
      </c>
      <c r="L303" s="9">
        <v>0</v>
      </c>
    </row>
    <row r="304" spans="1:12" x14ac:dyDescent="0.3">
      <c r="A304" s="8">
        <v>44855</v>
      </c>
      <c r="B304" s="9">
        <v>0</v>
      </c>
      <c r="C304" s="9">
        <v>0</v>
      </c>
      <c r="D304" s="9">
        <v>0</v>
      </c>
      <c r="E304" s="9">
        <v>0</v>
      </c>
      <c r="F304" s="9">
        <v>0</v>
      </c>
      <c r="G304" s="9">
        <v>0</v>
      </c>
      <c r="H304" s="9" t="s">
        <v>92</v>
      </c>
      <c r="I304" s="9">
        <v>0</v>
      </c>
      <c r="J304" s="9" t="s">
        <v>92</v>
      </c>
      <c r="K304" s="9">
        <v>0</v>
      </c>
      <c r="L304" s="9">
        <v>0</v>
      </c>
    </row>
    <row r="305" spans="1:12" x14ac:dyDescent="0.3">
      <c r="A305" s="8">
        <v>44856</v>
      </c>
      <c r="B305" s="9">
        <v>0</v>
      </c>
      <c r="C305" s="9">
        <v>0</v>
      </c>
      <c r="D305" s="9">
        <v>0</v>
      </c>
      <c r="E305" s="9">
        <v>0</v>
      </c>
      <c r="F305" s="9">
        <v>0</v>
      </c>
      <c r="G305" s="9">
        <v>0</v>
      </c>
      <c r="H305" s="9" t="s">
        <v>92</v>
      </c>
      <c r="I305" s="9">
        <v>0</v>
      </c>
      <c r="J305" s="9" t="s">
        <v>92</v>
      </c>
      <c r="K305" s="9">
        <v>0</v>
      </c>
      <c r="L305" s="9">
        <v>0</v>
      </c>
    </row>
    <row r="306" spans="1:12" x14ac:dyDescent="0.3">
      <c r="A306" s="8">
        <v>44857</v>
      </c>
      <c r="B306" s="9">
        <v>0</v>
      </c>
      <c r="C306" s="9">
        <v>0</v>
      </c>
      <c r="D306" s="9">
        <v>0</v>
      </c>
      <c r="E306" s="9">
        <v>0</v>
      </c>
      <c r="F306" s="9">
        <v>0</v>
      </c>
      <c r="G306" s="9">
        <v>0</v>
      </c>
      <c r="H306" s="9" t="s">
        <v>92</v>
      </c>
      <c r="I306" s="9">
        <v>0</v>
      </c>
      <c r="J306" s="9" t="s">
        <v>92</v>
      </c>
      <c r="K306" s="9">
        <v>0</v>
      </c>
      <c r="L306" s="9">
        <v>0</v>
      </c>
    </row>
    <row r="307" spans="1:12" x14ac:dyDescent="0.3">
      <c r="A307" s="8">
        <v>44858</v>
      </c>
      <c r="B307" s="9">
        <v>0</v>
      </c>
      <c r="C307" s="9">
        <v>0</v>
      </c>
      <c r="D307" s="9">
        <v>0</v>
      </c>
      <c r="E307" s="9">
        <v>0</v>
      </c>
      <c r="F307" s="9">
        <v>0</v>
      </c>
      <c r="G307" s="9">
        <v>0</v>
      </c>
      <c r="H307" s="9" t="s">
        <v>92</v>
      </c>
      <c r="I307" s="9">
        <v>0</v>
      </c>
      <c r="J307" s="9" t="s">
        <v>92</v>
      </c>
      <c r="K307" s="9">
        <v>0</v>
      </c>
      <c r="L307" s="9">
        <v>0</v>
      </c>
    </row>
    <row r="308" spans="1:12" x14ac:dyDescent="0.3">
      <c r="A308" s="8">
        <v>44859</v>
      </c>
      <c r="B308" s="9">
        <v>0</v>
      </c>
      <c r="C308" s="9">
        <v>0</v>
      </c>
      <c r="D308" s="9">
        <v>0</v>
      </c>
      <c r="E308" s="9">
        <v>0</v>
      </c>
      <c r="F308" s="9">
        <v>0</v>
      </c>
      <c r="G308" s="9">
        <v>0</v>
      </c>
      <c r="H308" s="9" t="s">
        <v>92</v>
      </c>
      <c r="I308" s="9">
        <v>0</v>
      </c>
      <c r="J308" s="9" t="s">
        <v>92</v>
      </c>
      <c r="K308" s="9">
        <v>0</v>
      </c>
      <c r="L308" s="9">
        <v>0</v>
      </c>
    </row>
    <row r="309" spans="1:12" x14ac:dyDescent="0.3">
      <c r="A309" s="8">
        <v>44860</v>
      </c>
      <c r="B309" s="9">
        <v>0</v>
      </c>
      <c r="C309" s="9">
        <v>0</v>
      </c>
      <c r="D309" s="9">
        <v>0</v>
      </c>
      <c r="E309" s="9">
        <v>0</v>
      </c>
      <c r="F309" s="9">
        <v>0</v>
      </c>
      <c r="G309" s="9">
        <v>0</v>
      </c>
      <c r="H309" s="9" t="s">
        <v>92</v>
      </c>
      <c r="I309" s="9">
        <v>0</v>
      </c>
      <c r="J309" s="9" t="s">
        <v>92</v>
      </c>
      <c r="K309" s="9">
        <v>0</v>
      </c>
      <c r="L309" s="9">
        <v>0</v>
      </c>
    </row>
    <row r="310" spans="1:12" x14ac:dyDescent="0.3">
      <c r="A310" s="8">
        <v>44861</v>
      </c>
      <c r="B310" s="9">
        <v>0</v>
      </c>
      <c r="C310" s="9">
        <v>0</v>
      </c>
      <c r="D310" s="9">
        <v>0</v>
      </c>
      <c r="E310" s="9">
        <v>0</v>
      </c>
      <c r="F310" s="9">
        <v>0</v>
      </c>
      <c r="G310" s="9">
        <v>0</v>
      </c>
      <c r="H310" s="9" t="s">
        <v>92</v>
      </c>
      <c r="I310" s="9">
        <v>0</v>
      </c>
      <c r="J310" s="9" t="s">
        <v>92</v>
      </c>
      <c r="K310" s="9">
        <v>0</v>
      </c>
      <c r="L310" s="9">
        <v>0</v>
      </c>
    </row>
    <row r="311" spans="1:12" x14ac:dyDescent="0.3">
      <c r="A311" s="8">
        <v>44862</v>
      </c>
      <c r="B311" s="9">
        <v>0</v>
      </c>
      <c r="C311" s="9">
        <v>0</v>
      </c>
      <c r="D311" s="9">
        <v>0</v>
      </c>
      <c r="E311" s="9">
        <v>0</v>
      </c>
      <c r="F311" s="9">
        <v>0</v>
      </c>
      <c r="G311" s="9">
        <v>0</v>
      </c>
      <c r="H311" s="9" t="s">
        <v>92</v>
      </c>
      <c r="I311" s="9">
        <v>0</v>
      </c>
      <c r="J311" s="9" t="s">
        <v>92</v>
      </c>
      <c r="K311" s="9">
        <v>0</v>
      </c>
      <c r="L311" s="9">
        <v>0</v>
      </c>
    </row>
    <row r="312" spans="1:12" x14ac:dyDescent="0.3">
      <c r="A312" s="8">
        <v>44863</v>
      </c>
      <c r="B312" s="9">
        <v>0</v>
      </c>
      <c r="C312" s="9">
        <v>0</v>
      </c>
      <c r="D312" s="9">
        <v>0</v>
      </c>
      <c r="E312" s="9">
        <v>0</v>
      </c>
      <c r="F312" s="9">
        <v>0</v>
      </c>
      <c r="G312" s="9">
        <v>0</v>
      </c>
      <c r="H312" s="9" t="s">
        <v>92</v>
      </c>
      <c r="I312" s="9">
        <v>0</v>
      </c>
      <c r="J312" s="9" t="s">
        <v>92</v>
      </c>
      <c r="K312" s="9">
        <v>0</v>
      </c>
      <c r="L312" s="9">
        <v>0</v>
      </c>
    </row>
    <row r="313" spans="1:12" x14ac:dyDescent="0.3">
      <c r="A313" s="8">
        <v>44864</v>
      </c>
      <c r="B313" s="9">
        <v>0</v>
      </c>
      <c r="C313" s="9">
        <v>0</v>
      </c>
      <c r="D313" s="9">
        <v>0</v>
      </c>
      <c r="E313" s="9">
        <v>0</v>
      </c>
      <c r="F313" s="9">
        <v>0</v>
      </c>
      <c r="G313" s="9">
        <v>0</v>
      </c>
      <c r="H313" s="9" t="s">
        <v>92</v>
      </c>
      <c r="I313" s="9">
        <v>0</v>
      </c>
      <c r="J313" s="9" t="s">
        <v>92</v>
      </c>
      <c r="K313" s="9">
        <v>0</v>
      </c>
      <c r="L313" s="9">
        <v>0</v>
      </c>
    </row>
    <row r="314" spans="1:12" x14ac:dyDescent="0.3">
      <c r="A314" s="8">
        <v>44865</v>
      </c>
      <c r="B314" s="9">
        <v>0</v>
      </c>
      <c r="C314" s="9">
        <v>0</v>
      </c>
      <c r="D314" s="9">
        <v>0</v>
      </c>
      <c r="E314" s="9">
        <v>0</v>
      </c>
      <c r="F314" s="9">
        <v>0</v>
      </c>
      <c r="G314" s="9">
        <v>0</v>
      </c>
      <c r="H314" s="9" t="s">
        <v>92</v>
      </c>
      <c r="I314" s="9">
        <v>0</v>
      </c>
      <c r="J314" s="9" t="s">
        <v>92</v>
      </c>
      <c r="K314" s="9">
        <v>0</v>
      </c>
      <c r="L314" s="9">
        <v>0</v>
      </c>
    </row>
    <row r="315" spans="1:12" x14ac:dyDescent="0.3">
      <c r="A315" s="7" t="s">
        <v>4</v>
      </c>
      <c r="B315" s="7" t="s">
        <v>3</v>
      </c>
      <c r="C315" s="7" t="s">
        <v>13</v>
      </c>
      <c r="D315" s="7" t="s">
        <v>15</v>
      </c>
      <c r="E315" s="7" t="s">
        <v>14</v>
      </c>
      <c r="F315" s="7" t="s">
        <v>18</v>
      </c>
      <c r="G315" s="7" t="s">
        <v>16</v>
      </c>
      <c r="H315" s="7" t="s">
        <v>55</v>
      </c>
      <c r="I315" s="7" t="s">
        <v>58</v>
      </c>
      <c r="J315" s="7" t="s">
        <v>53</v>
      </c>
      <c r="K315" s="7" t="s">
        <v>59</v>
      </c>
      <c r="L315" s="7" t="s">
        <v>56</v>
      </c>
    </row>
    <row r="316" spans="1:12" x14ac:dyDescent="0.3">
      <c r="A316" s="8">
        <v>44866</v>
      </c>
      <c r="B316" s="17">
        <v>0</v>
      </c>
      <c r="C316" s="17">
        <v>8</v>
      </c>
      <c r="D316" s="9">
        <v>0</v>
      </c>
      <c r="E316" s="17">
        <v>9</v>
      </c>
      <c r="F316" s="17">
        <v>0</v>
      </c>
      <c r="G316" s="17">
        <v>0</v>
      </c>
      <c r="H316" s="17" t="s">
        <v>92</v>
      </c>
      <c r="I316" s="17">
        <v>0</v>
      </c>
      <c r="J316" s="17" t="s">
        <v>91</v>
      </c>
      <c r="K316" s="17">
        <v>5.5</v>
      </c>
      <c r="L316" s="17">
        <v>0.26</v>
      </c>
    </row>
    <row r="317" spans="1:12" x14ac:dyDescent="0.3">
      <c r="A317" s="8">
        <v>44867</v>
      </c>
      <c r="B317" s="17">
        <v>0</v>
      </c>
      <c r="C317" s="17">
        <v>0</v>
      </c>
      <c r="D317" s="9">
        <v>0</v>
      </c>
      <c r="E317" s="17">
        <v>8.8000000000000007</v>
      </c>
      <c r="F317" s="17">
        <v>0</v>
      </c>
      <c r="G317" s="17">
        <v>0</v>
      </c>
      <c r="H317" s="17" t="s">
        <v>92</v>
      </c>
      <c r="I317" s="17">
        <v>0</v>
      </c>
      <c r="J317" s="17" t="s">
        <v>92</v>
      </c>
      <c r="K317" s="17">
        <v>0</v>
      </c>
      <c r="L317" s="17">
        <v>0.28999999999999998</v>
      </c>
    </row>
    <row r="318" spans="1:12" x14ac:dyDescent="0.3">
      <c r="A318" s="8">
        <v>44868</v>
      </c>
      <c r="B318" s="17">
        <v>3</v>
      </c>
      <c r="C318" s="17">
        <v>9</v>
      </c>
      <c r="D318" s="9">
        <v>0</v>
      </c>
      <c r="E318" s="17">
        <v>14.8</v>
      </c>
      <c r="F318" s="17">
        <v>0</v>
      </c>
      <c r="G318" s="17">
        <v>0</v>
      </c>
      <c r="H318" s="17" t="s">
        <v>92</v>
      </c>
      <c r="I318" s="17">
        <v>0</v>
      </c>
      <c r="J318" s="17" t="s">
        <v>92</v>
      </c>
      <c r="K318" s="17">
        <v>0</v>
      </c>
      <c r="L318" s="17">
        <v>0.21</v>
      </c>
    </row>
    <row r="319" spans="1:12" x14ac:dyDescent="0.3">
      <c r="A319" s="8">
        <v>44869</v>
      </c>
      <c r="B319" s="17">
        <v>5</v>
      </c>
      <c r="C319" s="17">
        <v>9</v>
      </c>
      <c r="D319" s="9">
        <v>0</v>
      </c>
      <c r="E319" s="17">
        <v>15.48</v>
      </c>
      <c r="F319" s="17">
        <v>0</v>
      </c>
      <c r="G319" s="17">
        <v>9</v>
      </c>
      <c r="H319" s="17" t="s">
        <v>92</v>
      </c>
      <c r="I319" s="17">
        <v>0</v>
      </c>
      <c r="J319" s="17" t="s">
        <v>92</v>
      </c>
      <c r="K319" s="17">
        <v>0</v>
      </c>
      <c r="L319" s="17">
        <v>0.28999999999999998</v>
      </c>
    </row>
    <row r="320" spans="1:12" x14ac:dyDescent="0.3">
      <c r="A320" s="8">
        <v>44870</v>
      </c>
      <c r="B320" s="17">
        <v>0</v>
      </c>
      <c r="C320" s="17">
        <v>9</v>
      </c>
      <c r="D320" s="9">
        <v>0</v>
      </c>
      <c r="E320" s="17">
        <v>29.88</v>
      </c>
      <c r="F320" s="17">
        <v>0</v>
      </c>
      <c r="G320" s="17">
        <v>9</v>
      </c>
      <c r="H320" s="17" t="s">
        <v>92</v>
      </c>
      <c r="I320" s="17">
        <v>0</v>
      </c>
      <c r="J320" s="17" t="s">
        <v>92</v>
      </c>
      <c r="K320" s="17">
        <v>0</v>
      </c>
      <c r="L320" s="17">
        <v>0.38</v>
      </c>
    </row>
    <row r="321" spans="1:12" x14ac:dyDescent="0.3">
      <c r="A321" s="8">
        <v>44871</v>
      </c>
      <c r="B321" s="17">
        <v>0</v>
      </c>
      <c r="C321" s="17">
        <v>0</v>
      </c>
      <c r="D321" s="9">
        <v>0</v>
      </c>
      <c r="E321" s="17">
        <v>0</v>
      </c>
      <c r="F321" s="17">
        <v>0</v>
      </c>
      <c r="G321" s="17">
        <v>0</v>
      </c>
      <c r="H321" s="17" t="s">
        <v>92</v>
      </c>
      <c r="I321" s="17">
        <v>0</v>
      </c>
      <c r="J321" s="17" t="s">
        <v>92</v>
      </c>
      <c r="K321" s="17">
        <v>0</v>
      </c>
      <c r="L321" s="17">
        <v>0.33</v>
      </c>
    </row>
    <row r="322" spans="1:12" x14ac:dyDescent="0.3">
      <c r="A322" s="8">
        <v>44872</v>
      </c>
      <c r="B322" s="17">
        <v>0</v>
      </c>
      <c r="C322" s="17">
        <v>0</v>
      </c>
      <c r="D322" s="9">
        <v>0</v>
      </c>
      <c r="E322" s="17">
        <v>0</v>
      </c>
      <c r="F322" s="17">
        <v>0</v>
      </c>
      <c r="G322" s="17">
        <v>0</v>
      </c>
      <c r="H322" s="17" t="s">
        <v>92</v>
      </c>
      <c r="I322" s="17">
        <v>0</v>
      </c>
      <c r="J322" s="17" t="s">
        <v>93</v>
      </c>
      <c r="K322" s="17">
        <v>3.47</v>
      </c>
      <c r="L322" s="17">
        <v>0.28000000000000003</v>
      </c>
    </row>
    <row r="323" spans="1:12" x14ac:dyDescent="0.3">
      <c r="A323" s="8">
        <v>44873</v>
      </c>
      <c r="B323" s="17">
        <v>0</v>
      </c>
      <c r="C323" s="17">
        <v>0</v>
      </c>
      <c r="D323" s="9">
        <v>0</v>
      </c>
      <c r="E323" s="17">
        <v>0</v>
      </c>
      <c r="F323" s="17">
        <v>0</v>
      </c>
      <c r="G323" s="17">
        <v>0</v>
      </c>
      <c r="H323" s="17" t="s">
        <v>92</v>
      </c>
      <c r="I323" s="17">
        <v>0</v>
      </c>
      <c r="J323" s="17" t="s">
        <v>92</v>
      </c>
      <c r="K323" s="17">
        <v>0</v>
      </c>
      <c r="L323" s="17">
        <v>0.34</v>
      </c>
    </row>
    <row r="324" spans="1:12" x14ac:dyDescent="0.3">
      <c r="A324" s="8">
        <v>44874</v>
      </c>
      <c r="B324" s="17">
        <v>0</v>
      </c>
      <c r="C324" s="17">
        <v>0</v>
      </c>
      <c r="D324" s="9">
        <v>0</v>
      </c>
      <c r="E324" s="17">
        <v>0</v>
      </c>
      <c r="F324" s="17">
        <v>0</v>
      </c>
      <c r="G324" s="17">
        <v>0</v>
      </c>
      <c r="H324" s="17" t="s">
        <v>92</v>
      </c>
      <c r="I324" s="17">
        <v>0</v>
      </c>
      <c r="J324" s="17" t="s">
        <v>92</v>
      </c>
      <c r="K324" s="17">
        <v>0</v>
      </c>
      <c r="L324" s="17">
        <v>0.32</v>
      </c>
    </row>
    <row r="325" spans="1:12" x14ac:dyDescent="0.3">
      <c r="A325" s="8">
        <v>44875</v>
      </c>
      <c r="B325" s="17">
        <v>0</v>
      </c>
      <c r="C325" s="17">
        <v>0</v>
      </c>
      <c r="D325" s="9">
        <v>0</v>
      </c>
      <c r="E325" s="17">
        <v>0</v>
      </c>
      <c r="F325" s="17">
        <v>0</v>
      </c>
      <c r="G325" s="17">
        <v>0</v>
      </c>
      <c r="H325" s="17" t="s">
        <v>92</v>
      </c>
      <c r="I325" s="17">
        <v>0</v>
      </c>
      <c r="J325" s="17" t="s">
        <v>94</v>
      </c>
      <c r="K325" s="17">
        <v>31.94</v>
      </c>
      <c r="L325" s="17">
        <v>0.34</v>
      </c>
    </row>
    <row r="326" spans="1:12" x14ac:dyDescent="0.3">
      <c r="A326" s="8">
        <v>44876</v>
      </c>
      <c r="B326" s="17">
        <v>0</v>
      </c>
      <c r="C326" s="17">
        <v>0</v>
      </c>
      <c r="D326" s="9">
        <v>0</v>
      </c>
      <c r="E326" s="17">
        <v>0</v>
      </c>
      <c r="F326" s="17">
        <v>0</v>
      </c>
      <c r="G326" s="17">
        <v>0</v>
      </c>
      <c r="H326" s="17" t="s">
        <v>92</v>
      </c>
      <c r="I326" s="17">
        <v>0</v>
      </c>
      <c r="J326" s="17" t="s">
        <v>95</v>
      </c>
      <c r="K326" s="17">
        <v>63.05</v>
      </c>
      <c r="L326" s="17">
        <v>0.31</v>
      </c>
    </row>
    <row r="327" spans="1:12" x14ac:dyDescent="0.3">
      <c r="A327" s="8">
        <v>44877</v>
      </c>
      <c r="B327" s="17">
        <v>0</v>
      </c>
      <c r="C327" s="17">
        <v>0</v>
      </c>
      <c r="D327" s="9">
        <v>0</v>
      </c>
      <c r="E327" s="17">
        <v>0</v>
      </c>
      <c r="F327" s="17">
        <v>0</v>
      </c>
      <c r="G327" s="17">
        <v>0</v>
      </c>
      <c r="H327" s="17" t="s">
        <v>92</v>
      </c>
      <c r="I327" s="17">
        <v>0</v>
      </c>
      <c r="J327" s="17" t="s">
        <v>96</v>
      </c>
      <c r="K327" s="17">
        <v>11.1</v>
      </c>
      <c r="L327" s="17">
        <v>0.26</v>
      </c>
    </row>
    <row r="328" spans="1:12" x14ac:dyDescent="0.3">
      <c r="A328" s="8">
        <v>44878</v>
      </c>
      <c r="B328" s="17">
        <v>0</v>
      </c>
      <c r="C328" s="17">
        <v>0</v>
      </c>
      <c r="D328" s="9">
        <v>0</v>
      </c>
      <c r="E328" s="17">
        <v>0</v>
      </c>
      <c r="F328" s="17">
        <v>0</v>
      </c>
      <c r="G328" s="17">
        <v>0</v>
      </c>
      <c r="H328" s="17" t="s">
        <v>92</v>
      </c>
      <c r="I328" s="17">
        <v>0</v>
      </c>
      <c r="J328" s="17" t="s">
        <v>97</v>
      </c>
      <c r="K328" s="17">
        <v>3</v>
      </c>
      <c r="L328" s="17">
        <v>0.25</v>
      </c>
    </row>
    <row r="329" spans="1:12" x14ac:dyDescent="0.3">
      <c r="A329" s="8">
        <v>44879</v>
      </c>
      <c r="B329" s="17">
        <v>0</v>
      </c>
      <c r="C329" s="17">
        <v>0</v>
      </c>
      <c r="D329" s="9">
        <v>0</v>
      </c>
      <c r="E329" s="17">
        <v>0</v>
      </c>
      <c r="F329" s="17">
        <v>0</v>
      </c>
      <c r="G329" s="17">
        <v>0</v>
      </c>
      <c r="H329" s="17" t="s">
        <v>92</v>
      </c>
      <c r="I329" s="17">
        <v>0</v>
      </c>
      <c r="J329" s="17" t="s">
        <v>92</v>
      </c>
      <c r="K329" s="17">
        <v>0</v>
      </c>
      <c r="L329" s="17">
        <v>0.28000000000000003</v>
      </c>
    </row>
    <row r="330" spans="1:12" x14ac:dyDescent="0.3">
      <c r="A330" s="8">
        <v>44880</v>
      </c>
      <c r="B330" s="17">
        <v>0</v>
      </c>
      <c r="C330" s="17">
        <v>0</v>
      </c>
      <c r="D330" s="9">
        <v>0</v>
      </c>
      <c r="E330" s="17">
        <v>0</v>
      </c>
      <c r="F330" s="17">
        <v>0</v>
      </c>
      <c r="G330" s="17">
        <v>0</v>
      </c>
      <c r="H330" s="17" t="s">
        <v>92</v>
      </c>
      <c r="I330" s="17">
        <v>0</v>
      </c>
      <c r="J330" s="17" t="s">
        <v>98</v>
      </c>
      <c r="K330" s="17">
        <v>174.5</v>
      </c>
      <c r="L330" s="17">
        <v>0.2</v>
      </c>
    </row>
    <row r="331" spans="1:12" x14ac:dyDescent="0.3">
      <c r="A331" s="8">
        <v>44881</v>
      </c>
      <c r="B331" s="17">
        <v>0</v>
      </c>
      <c r="C331" s="17">
        <v>0</v>
      </c>
      <c r="D331" s="9">
        <v>0</v>
      </c>
      <c r="E331" s="17">
        <v>0</v>
      </c>
      <c r="F331" s="17">
        <v>0</v>
      </c>
      <c r="G331" s="17">
        <v>0</v>
      </c>
      <c r="H331" s="17" t="s">
        <v>92</v>
      </c>
      <c r="I331" s="17">
        <v>0</v>
      </c>
      <c r="J331" s="17" t="s">
        <v>92</v>
      </c>
      <c r="K331" s="17">
        <v>0</v>
      </c>
      <c r="L331" s="17">
        <v>0.28000000000000003</v>
      </c>
    </row>
    <row r="332" spans="1:12" x14ac:dyDescent="0.3">
      <c r="A332" s="8">
        <v>44882</v>
      </c>
      <c r="B332" s="17">
        <v>0</v>
      </c>
      <c r="C332" s="17">
        <v>0</v>
      </c>
      <c r="D332" s="9">
        <v>0</v>
      </c>
      <c r="E332" s="17">
        <v>0</v>
      </c>
      <c r="F332" s="17">
        <v>0</v>
      </c>
      <c r="G332" s="17">
        <v>0</v>
      </c>
      <c r="H332" s="17" t="s">
        <v>92</v>
      </c>
      <c r="I332" s="17">
        <v>0</v>
      </c>
      <c r="J332" s="17" t="s">
        <v>92</v>
      </c>
      <c r="K332" s="17">
        <v>0</v>
      </c>
      <c r="L332" s="17">
        <v>0.28000000000000003</v>
      </c>
    </row>
    <row r="333" spans="1:12" x14ac:dyDescent="0.3">
      <c r="A333" s="8">
        <v>44883</v>
      </c>
      <c r="B333" s="17">
        <v>0</v>
      </c>
      <c r="C333" s="17">
        <v>0</v>
      </c>
      <c r="D333" s="9">
        <v>0</v>
      </c>
      <c r="E333" s="17">
        <v>0</v>
      </c>
      <c r="F333" s="17">
        <v>0</v>
      </c>
      <c r="G333" s="17">
        <v>0</v>
      </c>
      <c r="H333" s="17" t="s">
        <v>92</v>
      </c>
      <c r="I333" s="17">
        <v>0</v>
      </c>
      <c r="J333" s="17" t="s">
        <v>92</v>
      </c>
      <c r="K333" s="17">
        <v>0</v>
      </c>
      <c r="L333" s="17">
        <v>0.34</v>
      </c>
    </row>
    <row r="334" spans="1:12" x14ac:dyDescent="0.3">
      <c r="A334" s="8">
        <v>44884</v>
      </c>
      <c r="B334" s="17">
        <v>0</v>
      </c>
      <c r="C334" s="17">
        <v>30.8</v>
      </c>
      <c r="D334" s="9">
        <v>0</v>
      </c>
      <c r="E334" s="17">
        <v>9.5</v>
      </c>
      <c r="F334" s="17">
        <v>4.5</v>
      </c>
      <c r="G334" s="17">
        <v>0</v>
      </c>
      <c r="H334" s="17" t="s">
        <v>92</v>
      </c>
      <c r="I334" s="17">
        <v>0</v>
      </c>
      <c r="J334" s="17" t="s">
        <v>92</v>
      </c>
      <c r="K334" s="17">
        <v>0</v>
      </c>
      <c r="L334" s="17">
        <v>0.28000000000000003</v>
      </c>
    </row>
    <row r="335" spans="1:12" x14ac:dyDescent="0.3">
      <c r="A335" s="8">
        <v>44885</v>
      </c>
      <c r="B335" s="17">
        <v>0</v>
      </c>
      <c r="C335" s="17">
        <v>0</v>
      </c>
      <c r="D335" s="9">
        <v>0</v>
      </c>
      <c r="E335" s="17">
        <v>22.18</v>
      </c>
      <c r="F335" s="17">
        <v>4.5</v>
      </c>
      <c r="G335" s="17">
        <v>15.8</v>
      </c>
      <c r="H335" s="17" t="s">
        <v>101</v>
      </c>
      <c r="I335" s="17">
        <v>30</v>
      </c>
      <c r="J335" s="17" t="s">
        <v>99</v>
      </c>
      <c r="K335" s="17">
        <v>23.5</v>
      </c>
      <c r="L335" s="17">
        <v>0.22</v>
      </c>
    </row>
    <row r="336" spans="1:12" x14ac:dyDescent="0.3">
      <c r="A336" s="8">
        <v>44886</v>
      </c>
      <c r="B336" s="17">
        <v>0</v>
      </c>
      <c r="C336" s="17">
        <v>10.5</v>
      </c>
      <c r="D336" s="9">
        <v>0</v>
      </c>
      <c r="E336" s="17">
        <v>0</v>
      </c>
      <c r="F336" s="17">
        <v>0</v>
      </c>
      <c r="G336" s="17">
        <v>0</v>
      </c>
      <c r="H336" s="17" t="s">
        <v>92</v>
      </c>
      <c r="I336" s="17">
        <v>0</v>
      </c>
      <c r="J336" s="17" t="s">
        <v>100</v>
      </c>
      <c r="K336" s="17">
        <v>9.5</v>
      </c>
      <c r="L336" s="17">
        <v>0</v>
      </c>
    </row>
    <row r="337" spans="1:12" x14ac:dyDescent="0.3">
      <c r="A337" s="8">
        <v>44887</v>
      </c>
      <c r="B337" s="17">
        <v>0</v>
      </c>
      <c r="C337" s="17">
        <v>0</v>
      </c>
      <c r="D337" s="9">
        <v>0</v>
      </c>
      <c r="E337" s="17">
        <v>0</v>
      </c>
      <c r="F337" s="17">
        <v>0</v>
      </c>
      <c r="G337" s="17">
        <v>0</v>
      </c>
      <c r="H337" s="17" t="s">
        <v>92</v>
      </c>
      <c r="I337" s="17">
        <v>0</v>
      </c>
      <c r="J337" s="17" t="s">
        <v>92</v>
      </c>
      <c r="K337" s="17">
        <v>0</v>
      </c>
      <c r="L337" s="17">
        <v>0</v>
      </c>
    </row>
    <row r="338" spans="1:12" x14ac:dyDescent="0.3">
      <c r="A338" s="8">
        <v>44888</v>
      </c>
      <c r="B338" s="17">
        <v>0</v>
      </c>
      <c r="C338" s="17">
        <v>0</v>
      </c>
      <c r="D338" s="9">
        <v>0</v>
      </c>
      <c r="E338" s="17">
        <v>0</v>
      </c>
      <c r="F338" s="17">
        <v>0</v>
      </c>
      <c r="G338" s="17">
        <v>0</v>
      </c>
      <c r="H338" s="17" t="s">
        <v>92</v>
      </c>
      <c r="I338" s="17">
        <v>0</v>
      </c>
      <c r="J338" s="17" t="s">
        <v>92</v>
      </c>
      <c r="K338" s="17">
        <v>0</v>
      </c>
      <c r="L338" s="17">
        <v>0</v>
      </c>
    </row>
    <row r="339" spans="1:12" x14ac:dyDescent="0.3">
      <c r="A339" s="8">
        <v>44889</v>
      </c>
      <c r="B339" s="17">
        <v>0</v>
      </c>
      <c r="C339" s="17">
        <v>0</v>
      </c>
      <c r="D339" s="9">
        <v>0</v>
      </c>
      <c r="E339" s="17">
        <v>0</v>
      </c>
      <c r="F339" s="17">
        <v>0</v>
      </c>
      <c r="G339" s="17">
        <v>0</v>
      </c>
      <c r="H339" s="17" t="s">
        <v>92</v>
      </c>
      <c r="I339" s="17">
        <v>0</v>
      </c>
      <c r="J339" s="17" t="s">
        <v>92</v>
      </c>
      <c r="K339" s="17">
        <v>0</v>
      </c>
      <c r="L339" s="17">
        <v>0</v>
      </c>
    </row>
    <row r="340" spans="1:12" x14ac:dyDescent="0.3">
      <c r="A340" s="8">
        <v>44890</v>
      </c>
      <c r="B340" s="17">
        <v>0</v>
      </c>
      <c r="C340" s="17">
        <v>0</v>
      </c>
      <c r="D340" s="9">
        <v>0</v>
      </c>
      <c r="E340" s="17">
        <v>0</v>
      </c>
      <c r="F340" s="17">
        <v>0</v>
      </c>
      <c r="G340" s="17">
        <v>0</v>
      </c>
      <c r="H340" s="17" t="s">
        <v>92</v>
      </c>
      <c r="I340" s="17">
        <v>0</v>
      </c>
      <c r="J340" s="17" t="s">
        <v>92</v>
      </c>
      <c r="K340" s="17">
        <v>0</v>
      </c>
      <c r="L340" s="17">
        <v>0</v>
      </c>
    </row>
    <row r="341" spans="1:12" x14ac:dyDescent="0.3">
      <c r="A341" s="8">
        <v>44891</v>
      </c>
      <c r="B341" s="17">
        <v>0</v>
      </c>
      <c r="C341" s="17">
        <v>0</v>
      </c>
      <c r="D341" s="9">
        <v>0</v>
      </c>
      <c r="E341" s="17">
        <v>0</v>
      </c>
      <c r="F341" s="17">
        <v>0</v>
      </c>
      <c r="G341" s="17">
        <v>0</v>
      </c>
      <c r="H341" s="17" t="s">
        <v>92</v>
      </c>
      <c r="I341" s="17">
        <v>0</v>
      </c>
      <c r="J341" s="17" t="s">
        <v>92</v>
      </c>
      <c r="K341" s="17">
        <v>0</v>
      </c>
      <c r="L341" s="17">
        <v>0</v>
      </c>
    </row>
    <row r="342" spans="1:12" x14ac:dyDescent="0.3">
      <c r="A342" s="8">
        <v>44892</v>
      </c>
      <c r="B342" s="17">
        <v>0</v>
      </c>
      <c r="C342" s="17">
        <v>0</v>
      </c>
      <c r="D342" s="9">
        <v>0</v>
      </c>
      <c r="E342" s="17">
        <v>0</v>
      </c>
      <c r="F342" s="17">
        <v>0</v>
      </c>
      <c r="G342" s="17">
        <v>0</v>
      </c>
      <c r="H342" s="17" t="s">
        <v>92</v>
      </c>
      <c r="I342" s="17">
        <v>0</v>
      </c>
      <c r="J342" s="17" t="s">
        <v>92</v>
      </c>
      <c r="K342" s="17">
        <v>0</v>
      </c>
      <c r="L342" s="17">
        <v>0</v>
      </c>
    </row>
    <row r="343" spans="1:12" x14ac:dyDescent="0.3">
      <c r="A343" s="8">
        <v>44893</v>
      </c>
      <c r="B343" s="17">
        <v>0</v>
      </c>
      <c r="C343" s="17">
        <v>0</v>
      </c>
      <c r="D343" s="9">
        <v>0</v>
      </c>
      <c r="E343" s="17">
        <v>0</v>
      </c>
      <c r="F343" s="17">
        <v>0</v>
      </c>
      <c r="G343" s="17">
        <v>0</v>
      </c>
      <c r="H343" s="17" t="s">
        <v>92</v>
      </c>
      <c r="I343" s="17">
        <v>0</v>
      </c>
      <c r="J343" s="17" t="s">
        <v>92</v>
      </c>
      <c r="K343" s="17">
        <v>0</v>
      </c>
      <c r="L343" s="17">
        <v>0</v>
      </c>
    </row>
    <row r="344" spans="1:12" x14ac:dyDescent="0.3">
      <c r="A344" s="8">
        <v>44894</v>
      </c>
      <c r="B344" s="17">
        <v>0</v>
      </c>
      <c r="C344" s="17">
        <v>0</v>
      </c>
      <c r="D344" s="9">
        <v>0</v>
      </c>
      <c r="E344" s="17">
        <v>0</v>
      </c>
      <c r="F344" s="17">
        <v>0</v>
      </c>
      <c r="G344" s="17">
        <v>0</v>
      </c>
      <c r="H344" s="17" t="s">
        <v>92</v>
      </c>
      <c r="I344" s="17">
        <v>0</v>
      </c>
      <c r="J344" s="17" t="s">
        <v>92</v>
      </c>
      <c r="K344" s="17">
        <v>0</v>
      </c>
      <c r="L344" s="17">
        <v>0</v>
      </c>
    </row>
    <row r="345" spans="1:12" x14ac:dyDescent="0.3">
      <c r="A345" s="8">
        <v>44895</v>
      </c>
      <c r="B345" s="17">
        <v>0</v>
      </c>
      <c r="C345" s="17">
        <v>0</v>
      </c>
      <c r="D345" s="9">
        <v>0</v>
      </c>
      <c r="E345" s="17">
        <v>0</v>
      </c>
      <c r="F345" s="17">
        <v>0</v>
      </c>
      <c r="G345" s="17">
        <v>0</v>
      </c>
      <c r="H345" s="17" t="s">
        <v>92</v>
      </c>
      <c r="I345" s="17">
        <v>0</v>
      </c>
      <c r="J345" s="17" t="s">
        <v>92</v>
      </c>
      <c r="K345" s="17">
        <v>0</v>
      </c>
      <c r="L345" s="17">
        <v>0</v>
      </c>
    </row>
    <row r="346" spans="1:12" x14ac:dyDescent="0.3">
      <c r="A346" s="7" t="s">
        <v>4</v>
      </c>
      <c r="B346" s="7" t="s">
        <v>3</v>
      </c>
      <c r="C346" s="7" t="s">
        <v>13</v>
      </c>
      <c r="D346" s="7" t="s">
        <v>15</v>
      </c>
      <c r="E346" s="7" t="s">
        <v>14</v>
      </c>
      <c r="F346" s="7" t="s">
        <v>18</v>
      </c>
      <c r="G346" s="7" t="s">
        <v>16</v>
      </c>
      <c r="H346" s="7" t="s">
        <v>55</v>
      </c>
      <c r="I346" s="7" t="s">
        <v>58</v>
      </c>
      <c r="J346" s="7" t="s">
        <v>53</v>
      </c>
      <c r="K346" s="7" t="s">
        <v>59</v>
      </c>
      <c r="L346" s="7" t="s">
        <v>56</v>
      </c>
    </row>
    <row r="347" spans="1:12" x14ac:dyDescent="0.3">
      <c r="A347" s="8">
        <v>44896</v>
      </c>
      <c r="B347" s="9">
        <v>0</v>
      </c>
      <c r="C347" s="9">
        <v>0</v>
      </c>
      <c r="D347" s="9"/>
      <c r="E347" s="9">
        <v>0</v>
      </c>
      <c r="F347" s="9"/>
      <c r="G347" s="9"/>
      <c r="H347" s="9"/>
      <c r="I347" s="9"/>
      <c r="J347" s="9"/>
      <c r="K347" s="9"/>
      <c r="L347" s="9">
        <v>0</v>
      </c>
    </row>
    <row r="348" spans="1:12" x14ac:dyDescent="0.3">
      <c r="A348" s="8">
        <v>44897</v>
      </c>
      <c r="B348" s="9">
        <v>0</v>
      </c>
      <c r="C348" s="9">
        <v>0</v>
      </c>
      <c r="D348" s="9"/>
      <c r="E348" s="9">
        <v>0</v>
      </c>
      <c r="F348" s="9"/>
      <c r="G348" s="9"/>
      <c r="H348" s="9"/>
      <c r="I348" s="9"/>
      <c r="J348" s="9"/>
      <c r="K348" s="9"/>
      <c r="L348" s="9">
        <v>0</v>
      </c>
    </row>
    <row r="349" spans="1:12" x14ac:dyDescent="0.3">
      <c r="A349" s="8">
        <v>44898</v>
      </c>
      <c r="B349" s="9">
        <v>0</v>
      </c>
      <c r="C349" s="9">
        <v>0</v>
      </c>
      <c r="D349" s="9"/>
      <c r="E349" s="9">
        <v>0</v>
      </c>
      <c r="F349" s="9"/>
      <c r="G349" s="9"/>
      <c r="H349" s="9"/>
      <c r="I349" s="9"/>
      <c r="J349" s="9"/>
      <c r="K349" s="9"/>
      <c r="L349" s="9">
        <v>0</v>
      </c>
    </row>
    <row r="350" spans="1:12" x14ac:dyDescent="0.3">
      <c r="A350" s="8">
        <v>44899</v>
      </c>
      <c r="B350" s="9">
        <v>0</v>
      </c>
      <c r="C350" s="9">
        <v>0</v>
      </c>
      <c r="D350" s="9"/>
      <c r="E350" s="9">
        <v>0</v>
      </c>
      <c r="F350" s="9"/>
      <c r="G350" s="9"/>
      <c r="H350" s="9"/>
      <c r="I350" s="9"/>
      <c r="J350" s="9"/>
      <c r="K350" s="9"/>
      <c r="L350" s="9">
        <v>0</v>
      </c>
    </row>
    <row r="351" spans="1:12" x14ac:dyDescent="0.3">
      <c r="A351" s="8">
        <v>44900</v>
      </c>
      <c r="B351" s="9">
        <v>0</v>
      </c>
      <c r="C351" s="9">
        <v>0</v>
      </c>
      <c r="D351" s="9"/>
      <c r="E351" s="9">
        <v>0</v>
      </c>
      <c r="F351" s="9"/>
      <c r="G351" s="9"/>
      <c r="H351" s="9"/>
      <c r="I351" s="9"/>
      <c r="J351" s="9"/>
      <c r="K351" s="9"/>
      <c r="L351" s="9">
        <v>0</v>
      </c>
    </row>
    <row r="352" spans="1:12" x14ac:dyDescent="0.3">
      <c r="A352" s="8">
        <v>44901</v>
      </c>
      <c r="B352" s="9">
        <v>0</v>
      </c>
      <c r="C352" s="9">
        <v>0</v>
      </c>
      <c r="D352" s="9"/>
      <c r="E352" s="9">
        <v>0</v>
      </c>
      <c r="F352" s="9"/>
      <c r="G352" s="9"/>
      <c r="H352" s="9"/>
      <c r="I352" s="9"/>
      <c r="J352" s="9"/>
      <c r="K352" s="9"/>
      <c r="L352" s="9">
        <v>0</v>
      </c>
    </row>
    <row r="353" spans="1:12" x14ac:dyDescent="0.3">
      <c r="A353" s="8">
        <v>44902</v>
      </c>
      <c r="B353" s="9">
        <v>0</v>
      </c>
      <c r="C353" s="9">
        <v>0</v>
      </c>
      <c r="D353" s="9"/>
      <c r="E353" s="9">
        <v>0</v>
      </c>
      <c r="F353" s="9"/>
      <c r="G353" s="9"/>
      <c r="H353" s="9"/>
      <c r="I353" s="9"/>
      <c r="J353" s="9"/>
      <c r="K353" s="9"/>
      <c r="L353" s="9">
        <v>0</v>
      </c>
    </row>
    <row r="354" spans="1:12" x14ac:dyDescent="0.3">
      <c r="A354" s="8">
        <v>44903</v>
      </c>
      <c r="B354" s="9">
        <v>0</v>
      </c>
      <c r="C354" s="9">
        <v>0</v>
      </c>
      <c r="D354" s="9"/>
      <c r="E354" s="9">
        <v>0</v>
      </c>
      <c r="F354" s="9"/>
      <c r="G354" s="9"/>
      <c r="H354" s="9"/>
      <c r="I354" s="9"/>
      <c r="J354" s="9"/>
      <c r="K354" s="9"/>
      <c r="L354" s="9">
        <v>0</v>
      </c>
    </row>
    <row r="355" spans="1:12" x14ac:dyDescent="0.3">
      <c r="A355" s="8">
        <v>44904</v>
      </c>
      <c r="B355" s="9">
        <v>0</v>
      </c>
      <c r="C355" s="9">
        <v>0</v>
      </c>
      <c r="D355" s="9"/>
      <c r="E355" s="9">
        <v>0</v>
      </c>
      <c r="F355" s="9"/>
      <c r="G355" s="9"/>
      <c r="H355" s="9"/>
      <c r="I355" s="9"/>
      <c r="J355" s="9"/>
      <c r="K355" s="9"/>
      <c r="L355" s="9">
        <v>0</v>
      </c>
    </row>
    <row r="356" spans="1:12" x14ac:dyDescent="0.3">
      <c r="A356" s="8">
        <v>44905</v>
      </c>
      <c r="B356" s="9">
        <v>0</v>
      </c>
      <c r="C356" s="9">
        <v>0</v>
      </c>
      <c r="D356" s="9"/>
      <c r="E356" s="9">
        <v>0</v>
      </c>
      <c r="F356" s="9"/>
      <c r="G356" s="9"/>
      <c r="H356" s="9"/>
      <c r="I356" s="9"/>
      <c r="J356" s="9"/>
      <c r="K356" s="9"/>
      <c r="L356" s="9">
        <v>0</v>
      </c>
    </row>
    <row r="357" spans="1:12" x14ac:dyDescent="0.3">
      <c r="A357" s="8">
        <v>44906</v>
      </c>
      <c r="B357" s="9">
        <v>0</v>
      </c>
      <c r="C357" s="9">
        <v>0</v>
      </c>
      <c r="D357" s="9"/>
      <c r="E357" s="9">
        <v>0</v>
      </c>
      <c r="F357" s="9"/>
      <c r="G357" s="9"/>
      <c r="H357" s="9"/>
      <c r="I357" s="9"/>
      <c r="J357" s="9"/>
      <c r="K357" s="9"/>
      <c r="L357" s="9">
        <v>0</v>
      </c>
    </row>
    <row r="358" spans="1:12" x14ac:dyDescent="0.3">
      <c r="A358" s="8">
        <v>44907</v>
      </c>
      <c r="B358" s="9">
        <v>0</v>
      </c>
      <c r="C358" s="9">
        <v>0</v>
      </c>
      <c r="D358" s="9"/>
      <c r="E358" s="9">
        <v>0</v>
      </c>
      <c r="F358" s="9"/>
      <c r="G358" s="9"/>
      <c r="H358" s="9"/>
      <c r="I358" s="9"/>
      <c r="J358" s="9"/>
      <c r="K358" s="9"/>
      <c r="L358" s="9">
        <v>0</v>
      </c>
    </row>
    <row r="359" spans="1:12" x14ac:dyDescent="0.3">
      <c r="A359" s="8">
        <v>44908</v>
      </c>
      <c r="B359" s="9">
        <v>0</v>
      </c>
      <c r="C359" s="9">
        <v>0</v>
      </c>
      <c r="D359" s="9"/>
      <c r="E359" s="9">
        <v>0</v>
      </c>
      <c r="F359" s="9"/>
      <c r="G359" s="9"/>
      <c r="H359" s="9"/>
      <c r="I359" s="9"/>
      <c r="J359" s="9"/>
      <c r="K359" s="9"/>
      <c r="L359" s="9">
        <v>0</v>
      </c>
    </row>
    <row r="360" spans="1:12" x14ac:dyDescent="0.3">
      <c r="A360" s="8">
        <v>44909</v>
      </c>
      <c r="B360" s="9">
        <v>0</v>
      </c>
      <c r="C360" s="9">
        <v>0</v>
      </c>
      <c r="D360" s="9"/>
      <c r="E360" s="9">
        <v>0</v>
      </c>
      <c r="F360" s="9"/>
      <c r="G360" s="9"/>
      <c r="H360" s="9"/>
      <c r="I360" s="9"/>
      <c r="J360" s="9"/>
      <c r="K360" s="9"/>
      <c r="L360" s="9">
        <v>0</v>
      </c>
    </row>
    <row r="361" spans="1:12" x14ac:dyDescent="0.3">
      <c r="A361" s="8">
        <v>44910</v>
      </c>
      <c r="B361" s="9">
        <v>0</v>
      </c>
      <c r="C361" s="9">
        <v>0</v>
      </c>
      <c r="D361" s="9"/>
      <c r="E361" s="9">
        <v>0</v>
      </c>
      <c r="F361" s="9"/>
      <c r="G361" s="9"/>
      <c r="H361" s="9"/>
      <c r="I361" s="9"/>
      <c r="J361" s="9"/>
      <c r="K361" s="9"/>
      <c r="L361" s="9">
        <v>0</v>
      </c>
    </row>
    <row r="362" spans="1:12" x14ac:dyDescent="0.3">
      <c r="A362" s="8">
        <v>44911</v>
      </c>
      <c r="B362" s="9">
        <v>0</v>
      </c>
      <c r="C362" s="9">
        <v>0</v>
      </c>
      <c r="D362" s="9"/>
      <c r="E362" s="9">
        <v>0</v>
      </c>
      <c r="F362" s="9"/>
      <c r="G362" s="9"/>
      <c r="H362" s="9"/>
      <c r="I362" s="9"/>
      <c r="J362" s="9"/>
      <c r="K362" s="9"/>
      <c r="L362" s="9">
        <v>0</v>
      </c>
    </row>
    <row r="363" spans="1:12" x14ac:dyDescent="0.3">
      <c r="A363" s="8">
        <v>44912</v>
      </c>
      <c r="B363" s="9">
        <v>0</v>
      </c>
      <c r="C363" s="9">
        <v>0</v>
      </c>
      <c r="D363" s="9"/>
      <c r="E363" s="9">
        <v>0</v>
      </c>
      <c r="F363" s="9"/>
      <c r="G363" s="9"/>
      <c r="H363" s="9"/>
      <c r="I363" s="9"/>
      <c r="J363" s="9"/>
      <c r="K363" s="9"/>
      <c r="L363" s="9">
        <v>0</v>
      </c>
    </row>
    <row r="364" spans="1:12" x14ac:dyDescent="0.3">
      <c r="A364" s="8">
        <v>44913</v>
      </c>
      <c r="B364" s="9">
        <v>0</v>
      </c>
      <c r="C364" s="9">
        <v>0</v>
      </c>
      <c r="D364" s="9"/>
      <c r="E364" s="9">
        <v>0</v>
      </c>
      <c r="F364" s="9"/>
      <c r="G364" s="9"/>
      <c r="H364" s="9"/>
      <c r="I364" s="9"/>
      <c r="J364" s="9"/>
      <c r="K364" s="9"/>
      <c r="L364" s="9">
        <v>0</v>
      </c>
    </row>
    <row r="365" spans="1:12" x14ac:dyDescent="0.3">
      <c r="A365" s="8">
        <v>44914</v>
      </c>
      <c r="B365" s="9">
        <v>0</v>
      </c>
      <c r="C365" s="9">
        <v>0</v>
      </c>
      <c r="D365" s="9"/>
      <c r="E365" s="9">
        <v>0</v>
      </c>
      <c r="F365" s="9"/>
      <c r="G365" s="9"/>
      <c r="H365" s="9"/>
      <c r="I365" s="9"/>
      <c r="J365" s="9"/>
      <c r="K365" s="9"/>
      <c r="L365" s="9">
        <v>0</v>
      </c>
    </row>
    <row r="366" spans="1:12" x14ac:dyDescent="0.3">
      <c r="A366" s="8">
        <v>44915</v>
      </c>
      <c r="B366" s="9">
        <v>0</v>
      </c>
      <c r="C366" s="9">
        <v>0</v>
      </c>
      <c r="D366" s="9"/>
      <c r="E366" s="9">
        <v>0</v>
      </c>
      <c r="F366" s="9"/>
      <c r="G366" s="9"/>
      <c r="H366" s="9"/>
      <c r="I366" s="9"/>
      <c r="J366" s="9"/>
      <c r="K366" s="9"/>
      <c r="L366" s="9">
        <v>0</v>
      </c>
    </row>
    <row r="367" spans="1:12" x14ac:dyDescent="0.3">
      <c r="A367" s="8">
        <v>44916</v>
      </c>
      <c r="B367" s="9">
        <v>0</v>
      </c>
      <c r="C367" s="9">
        <v>0</v>
      </c>
      <c r="D367" s="9"/>
      <c r="E367" s="9">
        <v>0</v>
      </c>
      <c r="F367" s="9"/>
      <c r="G367" s="9"/>
      <c r="H367" s="9"/>
      <c r="I367" s="9"/>
      <c r="J367" s="9"/>
      <c r="K367" s="9"/>
      <c r="L367" s="9">
        <v>0</v>
      </c>
    </row>
    <row r="368" spans="1:12" x14ac:dyDescent="0.3">
      <c r="A368" s="8">
        <v>44917</v>
      </c>
      <c r="B368" s="9">
        <v>0</v>
      </c>
      <c r="C368" s="9">
        <v>0</v>
      </c>
      <c r="D368" s="9"/>
      <c r="E368" s="9">
        <v>0</v>
      </c>
      <c r="F368" s="9"/>
      <c r="G368" s="9"/>
      <c r="H368" s="9"/>
      <c r="I368" s="9"/>
      <c r="J368" s="9"/>
      <c r="K368" s="9"/>
      <c r="L368" s="9">
        <v>0</v>
      </c>
    </row>
    <row r="369" spans="1:12" x14ac:dyDescent="0.3">
      <c r="A369" s="8">
        <v>44918</v>
      </c>
      <c r="B369" s="9">
        <v>0</v>
      </c>
      <c r="C369" s="9">
        <v>0</v>
      </c>
      <c r="D369" s="9"/>
      <c r="E369" s="9">
        <v>0</v>
      </c>
      <c r="F369" s="9"/>
      <c r="G369" s="9"/>
      <c r="H369" s="9"/>
      <c r="I369" s="9"/>
      <c r="J369" s="9"/>
      <c r="K369" s="9"/>
      <c r="L369" s="9">
        <v>0</v>
      </c>
    </row>
    <row r="370" spans="1:12" x14ac:dyDescent="0.3">
      <c r="A370" s="8">
        <v>44919</v>
      </c>
      <c r="B370" s="9">
        <v>0</v>
      </c>
      <c r="C370" s="9">
        <v>0</v>
      </c>
      <c r="D370" s="9"/>
      <c r="E370" s="9">
        <v>0</v>
      </c>
      <c r="F370" s="9"/>
      <c r="G370" s="9"/>
      <c r="H370" s="9"/>
      <c r="I370" s="9"/>
      <c r="J370" s="9"/>
      <c r="K370" s="9"/>
      <c r="L370" s="9">
        <v>0</v>
      </c>
    </row>
    <row r="371" spans="1:12" x14ac:dyDescent="0.3">
      <c r="A371" s="8">
        <v>44920</v>
      </c>
      <c r="B371" s="9">
        <v>0</v>
      </c>
      <c r="C371" s="9">
        <v>0</v>
      </c>
      <c r="D371" s="9"/>
      <c r="E371" s="9">
        <v>0</v>
      </c>
      <c r="F371" s="9"/>
      <c r="G371" s="9"/>
      <c r="H371" s="9"/>
      <c r="I371" s="9"/>
      <c r="J371" s="9"/>
      <c r="K371" s="9"/>
      <c r="L371" s="9">
        <v>0</v>
      </c>
    </row>
    <row r="372" spans="1:12" x14ac:dyDescent="0.3">
      <c r="A372" s="8">
        <v>44921</v>
      </c>
      <c r="B372" s="9">
        <v>0</v>
      </c>
      <c r="C372" s="9">
        <v>0</v>
      </c>
      <c r="D372" s="9"/>
      <c r="E372" s="9">
        <v>0</v>
      </c>
      <c r="F372" s="9"/>
      <c r="G372" s="9"/>
      <c r="H372" s="9"/>
      <c r="I372" s="9"/>
      <c r="J372" s="9"/>
      <c r="K372" s="9"/>
      <c r="L372" s="9">
        <v>0</v>
      </c>
    </row>
    <row r="373" spans="1:12" x14ac:dyDescent="0.3">
      <c r="A373" s="8">
        <v>44922</v>
      </c>
      <c r="B373" s="9">
        <v>0</v>
      </c>
      <c r="C373" s="9">
        <v>0</v>
      </c>
      <c r="D373" s="9"/>
      <c r="E373" s="9">
        <v>0</v>
      </c>
      <c r="F373" s="9"/>
      <c r="G373" s="9"/>
      <c r="H373" s="9"/>
      <c r="I373" s="9"/>
      <c r="J373" s="9"/>
      <c r="K373" s="9"/>
      <c r="L373" s="9">
        <v>0</v>
      </c>
    </row>
    <row r="374" spans="1:12" x14ac:dyDescent="0.3">
      <c r="A374" s="8">
        <v>44923</v>
      </c>
      <c r="B374" s="9">
        <v>0</v>
      </c>
      <c r="C374" s="9">
        <v>0</v>
      </c>
      <c r="D374" s="9"/>
      <c r="E374" s="9">
        <v>0</v>
      </c>
      <c r="F374" s="9"/>
      <c r="G374" s="9"/>
      <c r="H374" s="9"/>
      <c r="I374" s="9"/>
      <c r="J374" s="9"/>
      <c r="K374" s="9"/>
      <c r="L374" s="9">
        <v>0</v>
      </c>
    </row>
    <row r="375" spans="1:12" x14ac:dyDescent="0.3">
      <c r="A375" s="8">
        <v>44924</v>
      </c>
      <c r="B375" s="9">
        <v>0</v>
      </c>
      <c r="C375" s="9">
        <v>0</v>
      </c>
      <c r="D375" s="9"/>
      <c r="E375" s="9">
        <v>0</v>
      </c>
      <c r="F375" s="9"/>
      <c r="G375" s="9"/>
      <c r="H375" s="9"/>
      <c r="I375" s="9"/>
      <c r="J375" s="9"/>
      <c r="K375" s="9"/>
      <c r="L375" s="9">
        <v>0</v>
      </c>
    </row>
    <row r="376" spans="1:12" x14ac:dyDescent="0.3">
      <c r="A376" s="8">
        <v>44925</v>
      </c>
      <c r="B376" s="9">
        <v>0</v>
      </c>
      <c r="C376" s="9">
        <v>0</v>
      </c>
      <c r="D376" s="9"/>
      <c r="E376" s="9">
        <v>0</v>
      </c>
      <c r="F376" s="9"/>
      <c r="G376" s="9"/>
      <c r="H376" s="9"/>
      <c r="I376" s="9"/>
      <c r="J376" s="9"/>
      <c r="K376" s="9"/>
      <c r="L376" s="9">
        <v>0</v>
      </c>
    </row>
    <row r="377" spans="1:12" x14ac:dyDescent="0.3">
      <c r="A377" s="8">
        <v>44926</v>
      </c>
      <c r="B377" s="9">
        <v>0</v>
      </c>
      <c r="C377" s="9">
        <v>0</v>
      </c>
      <c r="D377" s="9"/>
      <c r="E377" s="9">
        <v>0</v>
      </c>
      <c r="F377" s="9"/>
      <c r="G377" s="9"/>
      <c r="H377" s="9"/>
      <c r="I377" s="9"/>
      <c r="J377" s="9"/>
      <c r="K377" s="9"/>
      <c r="L377" s="9">
        <v>0</v>
      </c>
    </row>
    <row r="379" spans="1:12" x14ac:dyDescent="0.3">
      <c r="A379" s="34" t="s">
        <v>102</v>
      </c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</row>
  </sheetData>
  <dataConsolidate/>
  <mergeCells count="4">
    <mergeCell ref="N1:O1"/>
    <mergeCell ref="Q1:AB1"/>
    <mergeCell ref="A379:L379"/>
    <mergeCell ref="Q23:T23"/>
  </mergeCells>
  <phoneticPr fontId="6" type="noConversion"/>
  <conditionalFormatting sqref="B2:G32 I2:I32 K2:L32 B34:G61 I34:I61 K34:L61 B63:G93 I63:I93 K63:L93 B95:G124 I95:I124 K95:L124 B126:G156 I126:I156 K126:L156 B158:G187 I158:I187 K158:L187 B189:G219 I189:I219 K189:L219 B221:G251 I221:I251 K221:L251 B253:G282 I253:I282 K253:L282 B284:G314 I284:I314 K284:L314 B316:G345 I316:I345 K316:L345 B347:G377 I347:I377 K347:L377">
    <cfRule type="cellIs" dxfId="34" priority="5" operator="greaterThan">
      <formula>50</formula>
    </cfRule>
  </conditionalFormatting>
  <conditionalFormatting sqref="O25">
    <cfRule type="containsText" dxfId="33" priority="1" operator="containsText" text="不超额">
      <formula>NOT(ISERROR(SEARCH("不超额",O25)))</formula>
    </cfRule>
    <cfRule type="containsText" dxfId="32" priority="2" operator="containsText" text="超额">
      <formula>NOT(ISERROR(SEARCH("超额",O25)))</formula>
    </cfRule>
  </conditionalFormatting>
  <conditionalFormatting sqref="R10:R21 U10:U21 X10:X21">
    <cfRule type="containsText" dxfId="31" priority="3" operator="containsText" text="不超额">
      <formula>NOT(ISERROR(SEARCH("不超额",R10)))</formula>
    </cfRule>
    <cfRule type="containsText" dxfId="30" priority="4" operator="containsText" text="超额">
      <formula>NOT(ISERROR(SEARCH("超额",R10)))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workbookViewId="0">
      <selection activeCell="J16" sqref="J16"/>
    </sheetView>
  </sheetViews>
  <sheetFormatPr defaultRowHeight="14" x14ac:dyDescent="0.3"/>
  <cols>
    <col min="1" max="1" width="10.4140625" bestFit="1" customWidth="1"/>
  </cols>
  <sheetData>
    <row r="1" spans="1:12" x14ac:dyDescent="0.3">
      <c r="A1" s="33" t="s">
        <v>1</v>
      </c>
      <c r="B1" s="33"/>
      <c r="C1" s="1"/>
      <c r="E1" s="33" t="s">
        <v>17</v>
      </c>
      <c r="F1" s="33"/>
      <c r="G1" s="33"/>
      <c r="H1" s="33"/>
      <c r="I1" s="33"/>
      <c r="J1" s="33"/>
      <c r="K1" s="33"/>
      <c r="L1" s="33"/>
    </row>
    <row r="2" spans="1:12" x14ac:dyDescent="0.3">
      <c r="A2" s="5" t="s">
        <v>0</v>
      </c>
      <c r="B2" s="5">
        <v>1500</v>
      </c>
      <c r="E2" s="2" t="s">
        <v>12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</row>
    <row r="3" spans="1:12" x14ac:dyDescent="0.3">
      <c r="A3" s="5" t="s">
        <v>2</v>
      </c>
      <c r="B3" s="5"/>
      <c r="E3" s="2" t="s">
        <v>3</v>
      </c>
      <c r="F3" s="3">
        <v>5</v>
      </c>
      <c r="G3" s="3">
        <v>5</v>
      </c>
      <c r="H3" s="3">
        <v>5</v>
      </c>
      <c r="I3" s="3">
        <v>5</v>
      </c>
      <c r="J3" s="3">
        <v>5</v>
      </c>
      <c r="K3" s="3">
        <v>5</v>
      </c>
      <c r="L3" s="3">
        <v>5</v>
      </c>
    </row>
    <row r="4" spans="1:12" x14ac:dyDescent="0.3">
      <c r="E4" s="2" t="s">
        <v>13</v>
      </c>
      <c r="F4" s="3">
        <v>12</v>
      </c>
      <c r="G4" s="3">
        <v>12</v>
      </c>
      <c r="H4" s="3">
        <v>12</v>
      </c>
      <c r="I4" s="3">
        <v>12</v>
      </c>
      <c r="J4" s="3">
        <v>12</v>
      </c>
      <c r="K4" s="3">
        <v>20</v>
      </c>
      <c r="L4" s="3">
        <v>12</v>
      </c>
    </row>
    <row r="5" spans="1:12" x14ac:dyDescent="0.3">
      <c r="E5" s="2" t="s">
        <v>14</v>
      </c>
      <c r="F5" s="3">
        <v>10</v>
      </c>
      <c r="G5" s="3">
        <v>10</v>
      </c>
      <c r="H5" s="3">
        <v>10</v>
      </c>
      <c r="I5" s="3">
        <v>10</v>
      </c>
      <c r="J5" s="3">
        <v>10</v>
      </c>
      <c r="K5" s="3">
        <v>10</v>
      </c>
      <c r="L5" s="3">
        <v>10</v>
      </c>
    </row>
    <row r="6" spans="1:12" x14ac:dyDescent="0.3">
      <c r="E6" s="2" t="s">
        <v>16</v>
      </c>
      <c r="F6" s="3">
        <v>0</v>
      </c>
      <c r="G6" s="3">
        <v>0</v>
      </c>
      <c r="H6" s="3">
        <v>0</v>
      </c>
      <c r="I6" s="3">
        <v>0</v>
      </c>
      <c r="J6" s="3">
        <v>18</v>
      </c>
      <c r="K6" s="3">
        <v>0</v>
      </c>
      <c r="L6" s="3">
        <v>0</v>
      </c>
    </row>
    <row r="7" spans="1:12" x14ac:dyDescent="0.3">
      <c r="E7" s="2" t="s">
        <v>18</v>
      </c>
      <c r="F7" s="3">
        <v>4.5</v>
      </c>
      <c r="G7" s="3">
        <v>4.5</v>
      </c>
      <c r="H7" s="3">
        <v>4.5</v>
      </c>
      <c r="I7" s="3">
        <v>4.5</v>
      </c>
      <c r="J7" s="3">
        <v>4.5</v>
      </c>
      <c r="K7" s="3">
        <v>4.5</v>
      </c>
      <c r="L7" s="3">
        <v>4.5</v>
      </c>
    </row>
    <row r="8" spans="1:12" x14ac:dyDescent="0.3">
      <c r="E8" s="2" t="s">
        <v>19</v>
      </c>
      <c r="F8" s="3">
        <f>SUM(F3:F7)</f>
        <v>31.5</v>
      </c>
      <c r="G8" s="3">
        <f t="shared" ref="G8:L8" si="0">SUM(G3:G7)</f>
        <v>31.5</v>
      </c>
      <c r="H8" s="3">
        <f t="shared" si="0"/>
        <v>31.5</v>
      </c>
      <c r="I8" s="3">
        <f t="shared" si="0"/>
        <v>31.5</v>
      </c>
      <c r="J8" s="3">
        <f t="shared" si="0"/>
        <v>49.5</v>
      </c>
      <c r="K8" s="3">
        <f t="shared" si="0"/>
        <v>39.5</v>
      </c>
      <c r="L8" s="3">
        <f t="shared" si="0"/>
        <v>31.5</v>
      </c>
    </row>
    <row r="9" spans="1:12" x14ac:dyDescent="0.3">
      <c r="E9" s="4" t="s">
        <v>28</v>
      </c>
      <c r="F9" s="5">
        <f>SUM(F8:L8)</f>
        <v>246.5</v>
      </c>
      <c r="G9" s="5"/>
      <c r="H9" s="5" t="s">
        <v>29</v>
      </c>
      <c r="I9" s="5">
        <f>$F$9*4+60</f>
        <v>1046</v>
      </c>
    </row>
    <row r="11" spans="1:12" x14ac:dyDescent="0.3">
      <c r="E11" s="33" t="s">
        <v>20</v>
      </c>
      <c r="F11" s="33"/>
      <c r="G11" s="33"/>
      <c r="H11" s="5" t="s">
        <v>28</v>
      </c>
      <c r="I11" s="5">
        <f>SUM(F12:F18)</f>
        <v>450</v>
      </c>
    </row>
    <row r="12" spans="1:12" x14ac:dyDescent="0.3">
      <c r="E12" s="2" t="s">
        <v>21</v>
      </c>
      <c r="F12" s="3">
        <v>40</v>
      </c>
    </row>
    <row r="13" spans="1:12" x14ac:dyDescent="0.3">
      <c r="E13" s="2" t="s">
        <v>22</v>
      </c>
      <c r="F13" s="3">
        <v>20</v>
      </c>
    </row>
    <row r="14" spans="1:12" x14ac:dyDescent="0.3">
      <c r="E14" s="2" t="s">
        <v>23</v>
      </c>
      <c r="F14" s="3">
        <v>40</v>
      </c>
    </row>
    <row r="15" spans="1:12" x14ac:dyDescent="0.3">
      <c r="E15" s="2" t="s">
        <v>24</v>
      </c>
      <c r="F15" s="3">
        <v>30</v>
      </c>
    </row>
    <row r="16" spans="1:12" x14ac:dyDescent="0.3">
      <c r="E16" s="2" t="s">
        <v>25</v>
      </c>
      <c r="F16" s="3">
        <v>30</v>
      </c>
    </row>
    <row r="17" spans="5:7" x14ac:dyDescent="0.3">
      <c r="E17" s="2" t="s">
        <v>26</v>
      </c>
      <c r="F17" s="3">
        <v>200</v>
      </c>
    </row>
    <row r="18" spans="5:7" x14ac:dyDescent="0.3">
      <c r="E18" s="2" t="s">
        <v>27</v>
      </c>
      <c r="F18" s="3">
        <f>3*30</f>
        <v>90</v>
      </c>
    </row>
    <row r="20" spans="5:7" x14ac:dyDescent="0.3">
      <c r="E20" s="37" t="s">
        <v>30</v>
      </c>
      <c r="F20" s="37"/>
      <c r="G20" s="5">
        <f>$I$9+$I$11</f>
        <v>1496</v>
      </c>
    </row>
  </sheetData>
  <mergeCells count="4">
    <mergeCell ref="A1:B1"/>
    <mergeCell ref="E1:L1"/>
    <mergeCell ref="E20:F20"/>
    <mergeCell ref="E11:G11"/>
  </mergeCells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1422A-8657-4C4D-ADEE-323A21F29CC8}">
  <dimension ref="B1:H20"/>
  <sheetViews>
    <sheetView workbookViewId="0">
      <selection activeCell="P2" sqref="P2"/>
    </sheetView>
  </sheetViews>
  <sheetFormatPr defaultRowHeight="14" x14ac:dyDescent="0.3"/>
  <cols>
    <col min="7" max="7" width="20.4140625" bestFit="1" customWidth="1"/>
    <col min="8" max="8" width="8.58203125" bestFit="1" customWidth="1"/>
  </cols>
  <sheetData>
    <row r="1" spans="2:8" x14ac:dyDescent="0.3">
      <c r="G1" s="33" t="s">
        <v>31</v>
      </c>
      <c r="H1" s="33"/>
    </row>
    <row r="2" spans="2:8" x14ac:dyDescent="0.3">
      <c r="B2" s="33" t="s">
        <v>52</v>
      </c>
      <c r="C2" s="33"/>
      <c r="G2" s="2" t="s">
        <v>32</v>
      </c>
      <c r="H2" s="5" t="s">
        <v>33</v>
      </c>
    </row>
    <row r="3" spans="2:8" x14ac:dyDescent="0.3">
      <c r="B3" s="38">
        <f>SUM(H3:H20)</f>
        <v>327</v>
      </c>
      <c r="C3" s="37"/>
      <c r="G3" s="2" t="s">
        <v>34</v>
      </c>
      <c r="H3" s="6">
        <v>16</v>
      </c>
    </row>
    <row r="4" spans="2:8" x14ac:dyDescent="0.3">
      <c r="G4" s="2" t="s">
        <v>35</v>
      </c>
      <c r="H4" s="6">
        <v>7</v>
      </c>
    </row>
    <row r="5" spans="2:8" x14ac:dyDescent="0.3">
      <c r="G5" s="2" t="s">
        <v>36</v>
      </c>
      <c r="H5" s="6">
        <v>11</v>
      </c>
    </row>
    <row r="6" spans="2:8" x14ac:dyDescent="0.3">
      <c r="G6" s="2" t="s">
        <v>37</v>
      </c>
      <c r="H6" s="6">
        <v>20</v>
      </c>
    </row>
    <row r="7" spans="2:8" x14ac:dyDescent="0.3">
      <c r="G7" s="2" t="s">
        <v>39</v>
      </c>
      <c r="H7" s="6">
        <v>7</v>
      </c>
    </row>
    <row r="8" spans="2:8" x14ac:dyDescent="0.3">
      <c r="G8" s="2" t="s">
        <v>38</v>
      </c>
      <c r="H8" s="6">
        <v>9</v>
      </c>
    </row>
    <row r="9" spans="2:8" x14ac:dyDescent="0.3">
      <c r="G9" s="2" t="s">
        <v>40</v>
      </c>
      <c r="H9" s="6">
        <v>13</v>
      </c>
    </row>
    <row r="10" spans="2:8" x14ac:dyDescent="0.3">
      <c r="G10" s="2" t="s">
        <v>41</v>
      </c>
      <c r="H10" s="6">
        <v>6</v>
      </c>
    </row>
    <row r="11" spans="2:8" x14ac:dyDescent="0.3">
      <c r="G11" s="2" t="s">
        <v>42</v>
      </c>
      <c r="H11" s="6">
        <v>10</v>
      </c>
    </row>
    <row r="12" spans="2:8" x14ac:dyDescent="0.3">
      <c r="G12" s="2" t="s">
        <v>43</v>
      </c>
      <c r="H12" s="6">
        <v>9</v>
      </c>
    </row>
    <row r="13" spans="2:8" x14ac:dyDescent="0.3">
      <c r="G13" s="2" t="s">
        <v>44</v>
      </c>
      <c r="H13" s="6">
        <v>50</v>
      </c>
    </row>
    <row r="14" spans="2:8" x14ac:dyDescent="0.3">
      <c r="G14" s="2" t="s">
        <v>45</v>
      </c>
      <c r="H14" s="6">
        <v>5</v>
      </c>
    </row>
    <row r="15" spans="2:8" x14ac:dyDescent="0.3">
      <c r="G15" s="2" t="s">
        <v>46</v>
      </c>
      <c r="H15" s="6">
        <v>8</v>
      </c>
    </row>
    <row r="16" spans="2:8" x14ac:dyDescent="0.3">
      <c r="G16" s="2" t="s">
        <v>47</v>
      </c>
      <c r="H16" s="6">
        <v>8</v>
      </c>
    </row>
    <row r="17" spans="7:8" x14ac:dyDescent="0.3">
      <c r="G17" s="2" t="s">
        <v>48</v>
      </c>
      <c r="H17" s="6">
        <v>30</v>
      </c>
    </row>
    <row r="18" spans="7:8" x14ac:dyDescent="0.3">
      <c r="G18" s="2" t="s">
        <v>49</v>
      </c>
      <c r="H18" s="6">
        <v>100</v>
      </c>
    </row>
    <row r="19" spans="7:8" x14ac:dyDescent="0.3">
      <c r="G19" s="2" t="s">
        <v>50</v>
      </c>
      <c r="H19" s="6">
        <v>8</v>
      </c>
    </row>
    <row r="20" spans="7:8" x14ac:dyDescent="0.3">
      <c r="G20" s="2" t="s">
        <v>51</v>
      </c>
      <c r="H20" s="6">
        <v>10</v>
      </c>
    </row>
  </sheetData>
  <mergeCells count="3">
    <mergeCell ref="G1:H1"/>
    <mergeCell ref="B2:C2"/>
    <mergeCell ref="B3:C3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844FE-B2C8-41EC-AE0B-C63DAF5B3046}">
  <dimension ref="A1:AO377"/>
  <sheetViews>
    <sheetView topLeftCell="B132" zoomScale="115" zoomScaleNormal="115" workbookViewId="0">
      <selection activeCell="E146" sqref="E146"/>
    </sheetView>
  </sheetViews>
  <sheetFormatPr defaultRowHeight="14" x14ac:dyDescent="0.3"/>
  <cols>
    <col min="1" max="1" width="8.83203125" style="7" bestFit="1" customWidth="1"/>
    <col min="2" max="2" width="5.58203125" style="1" bestFit="1" customWidth="1"/>
    <col min="3" max="3" width="6.58203125" style="1" bestFit="1" customWidth="1"/>
    <col min="4" max="4" width="6.6640625" style="1" bestFit="1" customWidth="1"/>
    <col min="5" max="7" width="6.58203125" style="1" bestFit="1" customWidth="1"/>
    <col min="8" max="8" width="10.4140625" style="1" bestFit="1" customWidth="1"/>
    <col min="9" max="9" width="8.5" style="1" bestFit="1" customWidth="1"/>
    <col min="10" max="10" width="10.4140625" style="1" bestFit="1" customWidth="1"/>
    <col min="11" max="11" width="18.25" style="1" bestFit="1" customWidth="1"/>
    <col min="12" max="12" width="14.33203125" style="1" bestFit="1" customWidth="1"/>
    <col min="13" max="13" width="15.33203125" style="1" bestFit="1" customWidth="1"/>
    <col min="14" max="14" width="14.5" style="1" bestFit="1" customWidth="1"/>
    <col min="15" max="15" width="10" style="1" bestFit="1" customWidth="1"/>
    <col min="16" max="16" width="14.33203125" style="1" bestFit="1" customWidth="1"/>
    <col min="17" max="17" width="7.6640625" style="1" bestFit="1" customWidth="1"/>
    <col min="18" max="19" width="8.5" style="1" bestFit="1" customWidth="1"/>
    <col min="20" max="20" width="5.6640625" style="1" bestFit="1" customWidth="1"/>
    <col min="21" max="21" width="8.5" style="1" bestFit="1" customWidth="1"/>
    <col min="22" max="22" width="6.6640625" style="1" bestFit="1" customWidth="1"/>
    <col min="23" max="23" width="10.25" style="1" bestFit="1" customWidth="1"/>
    <col min="24" max="25" width="8.5" style="1" bestFit="1" customWidth="1"/>
    <col min="26" max="26" width="7.6640625" style="1" bestFit="1" customWidth="1"/>
    <col min="27" max="28" width="5" style="1" bestFit="1" customWidth="1"/>
    <col min="41" max="41" width="5.1640625" bestFit="1" customWidth="1"/>
  </cols>
  <sheetData>
    <row r="1" spans="1:41" x14ac:dyDescent="0.3">
      <c r="A1" s="7" t="s">
        <v>4</v>
      </c>
      <c r="B1" s="7" t="s">
        <v>3</v>
      </c>
      <c r="C1" s="7" t="s">
        <v>13</v>
      </c>
      <c r="D1" s="7" t="s">
        <v>195</v>
      </c>
      <c r="E1" s="7" t="s">
        <v>14</v>
      </c>
      <c r="F1" s="7" t="s">
        <v>18</v>
      </c>
      <c r="G1" s="7" t="s">
        <v>16</v>
      </c>
      <c r="H1" s="7" t="s">
        <v>55</v>
      </c>
      <c r="I1" s="7" t="s">
        <v>58</v>
      </c>
      <c r="J1" s="7" t="s">
        <v>53</v>
      </c>
      <c r="K1" s="7" t="s">
        <v>112</v>
      </c>
      <c r="L1" s="7" t="s">
        <v>113</v>
      </c>
      <c r="M1" s="18" t="s">
        <v>160</v>
      </c>
      <c r="N1" s="33" t="s">
        <v>57</v>
      </c>
      <c r="O1" s="33"/>
      <c r="Q1" s="33" t="s">
        <v>66</v>
      </c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</row>
    <row r="2" spans="1:41" x14ac:dyDescent="0.3">
      <c r="A2" s="8">
        <v>44562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 t="s">
        <v>92</v>
      </c>
      <c r="I2" s="9">
        <v>0</v>
      </c>
      <c r="J2" s="9" t="s">
        <v>92</v>
      </c>
      <c r="K2" s="9">
        <v>0</v>
      </c>
      <c r="L2" s="9">
        <v>0</v>
      </c>
      <c r="M2" s="1" t="s">
        <v>169</v>
      </c>
      <c r="N2" s="7" t="s">
        <v>21</v>
      </c>
      <c r="O2" s="10">
        <v>0</v>
      </c>
      <c r="P2" s="1" t="s">
        <v>110</v>
      </c>
      <c r="Q2" s="7" t="s">
        <v>67</v>
      </c>
      <c r="R2" s="7" t="s">
        <v>68</v>
      </c>
      <c r="S2" s="7" t="s">
        <v>69</v>
      </c>
      <c r="T2" s="7" t="s">
        <v>70</v>
      </c>
      <c r="U2" s="7" t="s">
        <v>71</v>
      </c>
      <c r="V2" s="7" t="s">
        <v>72</v>
      </c>
      <c r="W2" s="7" t="s">
        <v>73</v>
      </c>
      <c r="X2" s="7" t="s">
        <v>74</v>
      </c>
      <c r="Y2" s="7" t="s">
        <v>75</v>
      </c>
      <c r="Z2" s="7" t="s">
        <v>76</v>
      </c>
      <c r="AA2" s="7" t="s">
        <v>77</v>
      </c>
      <c r="AB2" s="7" t="s">
        <v>78</v>
      </c>
    </row>
    <row r="3" spans="1:41" x14ac:dyDescent="0.3">
      <c r="A3" s="8">
        <v>44563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 t="s">
        <v>92</v>
      </c>
      <c r="I3" s="9">
        <v>0</v>
      </c>
      <c r="J3" s="9" t="s">
        <v>92</v>
      </c>
      <c r="K3" s="9">
        <v>0</v>
      </c>
      <c r="L3" s="9">
        <v>0</v>
      </c>
      <c r="M3" s="1" t="s">
        <v>167</v>
      </c>
      <c r="N3" s="7" t="s">
        <v>22</v>
      </c>
      <c r="O3" s="10">
        <v>20</v>
      </c>
      <c r="P3" s="1" t="s">
        <v>108</v>
      </c>
      <c r="Q3" s="15"/>
      <c r="R3" s="15">
        <v>500</v>
      </c>
      <c r="S3" s="15">
        <v>1500</v>
      </c>
      <c r="T3" s="15">
        <v>1600</v>
      </c>
      <c r="U3" s="15">
        <v>1500</v>
      </c>
      <c r="V3" s="15"/>
      <c r="W3" s="15"/>
      <c r="X3" s="15"/>
      <c r="Y3" s="15"/>
      <c r="Z3" s="15"/>
      <c r="AA3" s="15"/>
      <c r="AB3" s="15"/>
      <c r="AO3">
        <v>1588</v>
      </c>
    </row>
    <row r="4" spans="1:41" x14ac:dyDescent="0.3">
      <c r="A4" s="8">
        <v>44564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 t="s">
        <v>92</v>
      </c>
      <c r="I4" s="9">
        <v>0</v>
      </c>
      <c r="J4" s="9" t="s">
        <v>92</v>
      </c>
      <c r="K4" s="9">
        <v>0</v>
      </c>
      <c r="L4" s="9">
        <v>0</v>
      </c>
      <c r="M4" s="1" t="s">
        <v>6</v>
      </c>
      <c r="N4" s="7" t="s">
        <v>23</v>
      </c>
      <c r="O4" s="10">
        <v>0</v>
      </c>
      <c r="P4" s="1" t="s">
        <v>110</v>
      </c>
    </row>
    <row r="5" spans="1:41" x14ac:dyDescent="0.3">
      <c r="A5" s="8">
        <v>44565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 t="s">
        <v>92</v>
      </c>
      <c r="I5" s="9">
        <v>0</v>
      </c>
      <c r="J5" s="9" t="s">
        <v>92</v>
      </c>
      <c r="K5" s="9">
        <v>0</v>
      </c>
      <c r="L5" s="9">
        <v>0</v>
      </c>
      <c r="M5" s="1" t="s">
        <v>7</v>
      </c>
      <c r="N5" s="7" t="s">
        <v>24</v>
      </c>
      <c r="O5" s="10">
        <v>0</v>
      </c>
      <c r="P5" s="1" t="s">
        <v>109</v>
      </c>
      <c r="R5" s="39" t="s">
        <v>126</v>
      </c>
      <c r="S5" s="39"/>
      <c r="T5" s="39"/>
      <c r="U5" s="39"/>
      <c r="V5" s="39"/>
      <c r="W5" s="39"/>
    </row>
    <row r="6" spans="1:41" x14ac:dyDescent="0.3">
      <c r="A6" s="8">
        <v>44566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 t="s">
        <v>92</v>
      </c>
      <c r="I6" s="9">
        <v>0</v>
      </c>
      <c r="J6" s="9" t="s">
        <v>92</v>
      </c>
      <c r="K6" s="9">
        <v>0</v>
      </c>
      <c r="L6" s="9">
        <v>0</v>
      </c>
      <c r="M6" s="1" t="s">
        <v>180</v>
      </c>
      <c r="N6" s="7" t="s">
        <v>25</v>
      </c>
      <c r="O6" s="10">
        <v>0</v>
      </c>
      <c r="P6" s="1" t="s">
        <v>109</v>
      </c>
      <c r="R6" s="39" t="s">
        <v>127</v>
      </c>
      <c r="S6" s="39"/>
      <c r="T6" s="39"/>
      <c r="U6" s="39"/>
      <c r="V6" s="39"/>
      <c r="W6" s="39"/>
    </row>
    <row r="7" spans="1:41" x14ac:dyDescent="0.3">
      <c r="A7" s="8">
        <v>44567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 t="s">
        <v>92</v>
      </c>
      <c r="I7" s="9">
        <v>0</v>
      </c>
      <c r="J7" s="9" t="s">
        <v>92</v>
      </c>
      <c r="K7" s="9">
        <v>0</v>
      </c>
      <c r="L7" s="9">
        <v>0</v>
      </c>
      <c r="M7" s="1" t="s">
        <v>9</v>
      </c>
      <c r="N7" s="7" t="s">
        <v>54</v>
      </c>
      <c r="O7" s="10">
        <v>400</v>
      </c>
      <c r="P7" s="1" t="s">
        <v>108</v>
      </c>
    </row>
    <row r="8" spans="1:41" x14ac:dyDescent="0.3">
      <c r="A8" s="8">
        <v>44568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 t="s">
        <v>92</v>
      </c>
      <c r="I8" s="9">
        <v>0</v>
      </c>
      <c r="J8" s="9" t="s">
        <v>92</v>
      </c>
      <c r="K8" s="9">
        <v>0</v>
      </c>
      <c r="L8" s="9">
        <v>0</v>
      </c>
      <c r="M8" s="1" t="s">
        <v>10</v>
      </c>
      <c r="N8" s="7" t="s">
        <v>27</v>
      </c>
      <c r="O8" s="10">
        <v>0</v>
      </c>
      <c r="P8" s="1" t="s">
        <v>109</v>
      </c>
    </row>
    <row r="9" spans="1:41" x14ac:dyDescent="0.3">
      <c r="A9" s="8">
        <v>44569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 t="s">
        <v>92</v>
      </c>
      <c r="I9" s="9">
        <v>0</v>
      </c>
      <c r="J9" s="9" t="s">
        <v>92</v>
      </c>
      <c r="K9" s="9">
        <v>0</v>
      </c>
      <c r="L9" s="9">
        <v>0</v>
      </c>
      <c r="M9" s="1" t="s">
        <v>11</v>
      </c>
      <c r="N9" s="11"/>
      <c r="O9" s="11"/>
      <c r="P9" s="11"/>
      <c r="Q9" s="11"/>
      <c r="R9" s="11" t="s">
        <v>63</v>
      </c>
      <c r="S9" s="11"/>
      <c r="T9" s="11"/>
      <c r="U9" s="11" t="s">
        <v>63</v>
      </c>
      <c r="V9" s="11"/>
      <c r="W9" s="11"/>
      <c r="X9" s="11" t="s">
        <v>63</v>
      </c>
      <c r="Y9" s="11"/>
      <c r="Z9" s="11"/>
    </row>
    <row r="10" spans="1:41" x14ac:dyDescent="0.3">
      <c r="A10" s="8">
        <v>44570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 t="s">
        <v>92</v>
      </c>
      <c r="I10" s="9">
        <v>0</v>
      </c>
      <c r="J10" s="9" t="s">
        <v>92</v>
      </c>
      <c r="K10" s="9">
        <v>0</v>
      </c>
      <c r="L10" s="9">
        <v>0</v>
      </c>
      <c r="M10" s="1" t="s">
        <v>167</v>
      </c>
      <c r="N10" s="12" t="s">
        <v>79</v>
      </c>
      <c r="O10" s="13">
        <f>SUM($B$2:$G$32)</f>
        <v>0</v>
      </c>
      <c r="P10" s="7" t="s">
        <v>60</v>
      </c>
      <c r="Q10" s="13">
        <f>SUM($K$2:$K$32)</f>
        <v>0</v>
      </c>
      <c r="R10" s="13" t="str">
        <f>IF(Q10&gt;=$O$7,"超额","不超额")</f>
        <v>不超额</v>
      </c>
      <c r="S10" s="7" t="s">
        <v>61</v>
      </c>
      <c r="T10" s="13">
        <f>SUM($L$2:$L$32)</f>
        <v>0</v>
      </c>
      <c r="U10" s="13" t="str">
        <f>IF(T10&gt;=$O$3,"超额","不超额")</f>
        <v>不超额</v>
      </c>
      <c r="V10" s="7" t="s">
        <v>62</v>
      </c>
      <c r="W10" s="14">
        <f t="shared" ref="W10:W21" si="0">$O$2+$O$4+$O$5+$O$6+$O$8+O10+Q10+T10+Z10</f>
        <v>0</v>
      </c>
      <c r="X10" s="15" t="str">
        <f>IF($W$10&gt;=$Q$3,"超额","不超额")</f>
        <v>超额</v>
      </c>
      <c r="Y10" s="7" t="s">
        <v>55</v>
      </c>
      <c r="Z10" s="13">
        <f>SUM(I2:I32)</f>
        <v>0</v>
      </c>
    </row>
    <row r="11" spans="1:41" x14ac:dyDescent="0.3">
      <c r="A11" s="8">
        <v>44571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 t="s">
        <v>92</v>
      </c>
      <c r="I11" s="9">
        <v>0</v>
      </c>
      <c r="J11" s="9" t="s">
        <v>92</v>
      </c>
      <c r="K11" s="9">
        <v>0</v>
      </c>
      <c r="L11" s="9">
        <v>0</v>
      </c>
      <c r="M11" s="1" t="s">
        <v>170</v>
      </c>
      <c r="N11" s="12" t="s">
        <v>80</v>
      </c>
      <c r="O11" s="13">
        <f>SUM($B$34:$G$61)</f>
        <v>106.14</v>
      </c>
      <c r="P11" s="7" t="s">
        <v>60</v>
      </c>
      <c r="Q11" s="13">
        <f>SUM($K$34:$K$61)</f>
        <v>133.82</v>
      </c>
      <c r="R11" s="13" t="str">
        <f t="shared" ref="R11:R21" si="1">IF(Q11&gt;=$O$7,"超额","不超额")</f>
        <v>不超额</v>
      </c>
      <c r="S11" s="7" t="s">
        <v>61</v>
      </c>
      <c r="T11" s="13">
        <f>SUM($L$34:$L$61)</f>
        <v>0.97</v>
      </c>
      <c r="U11" s="13" t="str">
        <f t="shared" ref="U11:U21" si="2">IF(T11&gt;=$O$3,"超额","不超额")</f>
        <v>不超额</v>
      </c>
      <c r="V11" s="7" t="s">
        <v>62</v>
      </c>
      <c r="W11" s="14">
        <f t="shared" si="0"/>
        <v>538.15</v>
      </c>
      <c r="X11" s="15" t="str">
        <f>IF($W$11&gt;=$R$3,X14,"不超额")</f>
        <v>不超额</v>
      </c>
      <c r="Y11" s="7" t="s">
        <v>55</v>
      </c>
      <c r="Z11" s="13">
        <f>SUM($I$34:$I$61)</f>
        <v>297.22000000000003</v>
      </c>
    </row>
    <row r="12" spans="1:41" x14ac:dyDescent="0.3">
      <c r="A12" s="8">
        <v>44572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 t="s">
        <v>92</v>
      </c>
      <c r="I12" s="9">
        <v>0</v>
      </c>
      <c r="J12" s="9" t="s">
        <v>92</v>
      </c>
      <c r="K12" s="9">
        <v>0</v>
      </c>
      <c r="L12" s="9">
        <v>0</v>
      </c>
      <c r="M12" s="1" t="s">
        <v>7</v>
      </c>
      <c r="N12" s="12" t="s">
        <v>81</v>
      </c>
      <c r="O12" s="13">
        <f>SUM($B$63:$G$93)</f>
        <v>816.31999999999982</v>
      </c>
      <c r="P12" s="7" t="s">
        <v>60</v>
      </c>
      <c r="Q12" s="13">
        <f>SUM($K$63:$K$93)</f>
        <v>644.68999999999983</v>
      </c>
      <c r="R12" s="13" t="str">
        <f t="shared" si="1"/>
        <v>超额</v>
      </c>
      <c r="S12" s="7" t="s">
        <v>61</v>
      </c>
      <c r="T12" s="13">
        <f>SUM($L$63:$L$93)</f>
        <v>8.57</v>
      </c>
      <c r="U12" s="13" t="str">
        <f t="shared" si="2"/>
        <v>不超额</v>
      </c>
      <c r="V12" s="7" t="s">
        <v>62</v>
      </c>
      <c r="W12" s="14">
        <f t="shared" si="0"/>
        <v>1973.7799999999997</v>
      </c>
      <c r="X12" s="15" t="str">
        <f>IF($W$12&gt;=$S$3,"超额","不超额")</f>
        <v>超额</v>
      </c>
      <c r="Y12" s="7" t="s">
        <v>55</v>
      </c>
      <c r="Z12" s="13">
        <f>SUM($I$63:$I$93)</f>
        <v>504.2</v>
      </c>
    </row>
    <row r="13" spans="1:41" x14ac:dyDescent="0.3">
      <c r="A13" s="8">
        <v>44573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 t="s">
        <v>92</v>
      </c>
      <c r="I13" s="9">
        <v>0</v>
      </c>
      <c r="J13" s="9" t="s">
        <v>92</v>
      </c>
      <c r="K13" s="9">
        <v>0</v>
      </c>
      <c r="L13" s="9">
        <v>0</v>
      </c>
      <c r="M13" s="1" t="s">
        <v>8</v>
      </c>
      <c r="N13" s="12" t="s">
        <v>82</v>
      </c>
      <c r="O13" s="13">
        <f>SUM($B$95:$G$124)</f>
        <v>895.88</v>
      </c>
      <c r="P13" s="7" t="s">
        <v>60</v>
      </c>
      <c r="Q13" s="13">
        <f>SUM($K$95:$K$126)</f>
        <v>403.23</v>
      </c>
      <c r="R13" s="13" t="str">
        <f t="shared" si="1"/>
        <v>超额</v>
      </c>
      <c r="S13" s="7" t="s">
        <v>61</v>
      </c>
      <c r="T13" s="13">
        <f>SUM($L$95:$L$124)</f>
        <v>8.7200000000000006</v>
      </c>
      <c r="U13" s="13" t="str">
        <f t="shared" si="2"/>
        <v>不超额</v>
      </c>
      <c r="V13" s="7" t="s">
        <v>62</v>
      </c>
      <c r="W13" s="14">
        <f t="shared" si="0"/>
        <v>1691.0300000000002</v>
      </c>
      <c r="X13" s="15" t="str">
        <f>IF($W$13&gt;=$T$3,"超额","不超额")</f>
        <v>超额</v>
      </c>
      <c r="Y13" s="7" t="s">
        <v>55</v>
      </c>
      <c r="Z13" s="13">
        <f>SUM($I$95:$I$124)</f>
        <v>383.2</v>
      </c>
    </row>
    <row r="14" spans="1:41" x14ac:dyDescent="0.3">
      <c r="A14" s="8">
        <v>44574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 t="s">
        <v>92</v>
      </c>
      <c r="I14" s="9">
        <v>0</v>
      </c>
      <c r="J14" s="9" t="s">
        <v>92</v>
      </c>
      <c r="K14" s="9">
        <v>0</v>
      </c>
      <c r="L14" s="9">
        <v>0</v>
      </c>
      <c r="M14" s="1" t="s">
        <v>9</v>
      </c>
      <c r="N14" s="12" t="s">
        <v>83</v>
      </c>
      <c r="O14" s="13">
        <f>SUM($B$126:$G$156)</f>
        <v>518.14999999999986</v>
      </c>
      <c r="P14" s="7" t="s">
        <v>60</v>
      </c>
      <c r="Q14" s="13">
        <f>SUM($K$126:$K$156)</f>
        <v>302.63</v>
      </c>
      <c r="R14" s="13" t="str">
        <f t="shared" si="1"/>
        <v>不超额</v>
      </c>
      <c r="S14" s="7" t="s">
        <v>61</v>
      </c>
      <c r="T14" s="13">
        <f>SUM($L$126:$L$156)</f>
        <v>6.1599999999999993</v>
      </c>
      <c r="U14" s="13" t="str">
        <f t="shared" si="2"/>
        <v>不超额</v>
      </c>
      <c r="V14" s="7" t="s">
        <v>62</v>
      </c>
      <c r="W14" s="14">
        <f t="shared" si="0"/>
        <v>1115.3499999999999</v>
      </c>
      <c r="X14" s="15" t="str">
        <f>IF($W$14&gt;=$U$3,"超额","不超额")</f>
        <v>不超额</v>
      </c>
      <c r="Y14" s="7" t="s">
        <v>55</v>
      </c>
      <c r="Z14" s="13">
        <f>SUM($I$126:$I$156)</f>
        <v>288.40999999999997</v>
      </c>
    </row>
    <row r="15" spans="1:41" x14ac:dyDescent="0.3">
      <c r="A15" s="8">
        <v>44575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 t="s">
        <v>92</v>
      </c>
      <c r="I15" s="9">
        <v>0</v>
      </c>
      <c r="J15" s="9" t="s">
        <v>92</v>
      </c>
      <c r="K15" s="9">
        <v>0</v>
      </c>
      <c r="L15" s="9">
        <v>0</v>
      </c>
      <c r="M15" s="1" t="s">
        <v>10</v>
      </c>
      <c r="N15" s="12" t="s">
        <v>84</v>
      </c>
      <c r="O15" s="13">
        <f>SUM($B$158:$G$187)</f>
        <v>0</v>
      </c>
      <c r="P15" s="7" t="s">
        <v>60</v>
      </c>
      <c r="Q15" s="13">
        <f>SUM($K$158:$K$187)</f>
        <v>0</v>
      </c>
      <c r="R15" s="13" t="str">
        <f t="shared" si="1"/>
        <v>不超额</v>
      </c>
      <c r="S15" s="7" t="s">
        <v>61</v>
      </c>
      <c r="T15" s="13">
        <f>SUM($L$158:$L$187)</f>
        <v>0</v>
      </c>
      <c r="U15" s="13" t="str">
        <f t="shared" si="2"/>
        <v>不超额</v>
      </c>
      <c r="V15" s="7" t="s">
        <v>62</v>
      </c>
      <c r="W15" s="14">
        <f t="shared" si="0"/>
        <v>0</v>
      </c>
      <c r="X15" s="15" t="str">
        <f>IF($W$15&gt;=$V$3,"超额","不超额")</f>
        <v>超额</v>
      </c>
      <c r="Y15" s="7" t="s">
        <v>55</v>
      </c>
      <c r="Z15" s="13">
        <f>SUM($I$158:$I$187)</f>
        <v>0</v>
      </c>
    </row>
    <row r="16" spans="1:41" x14ac:dyDescent="0.3">
      <c r="A16" s="8">
        <v>44576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 t="s">
        <v>92</v>
      </c>
      <c r="I16" s="9">
        <v>0</v>
      </c>
      <c r="J16" s="9" t="s">
        <v>92</v>
      </c>
      <c r="K16" s="9">
        <v>0</v>
      </c>
      <c r="L16" s="9">
        <v>0</v>
      </c>
      <c r="M16" s="1" t="s">
        <v>11</v>
      </c>
      <c r="N16" s="12" t="s">
        <v>85</v>
      </c>
      <c r="O16" s="13">
        <f>SUM($B$189:$G$219)</f>
        <v>0</v>
      </c>
      <c r="P16" s="7" t="s">
        <v>60</v>
      </c>
      <c r="Q16" s="13">
        <f>SUM($K$189:$K$219)</f>
        <v>0</v>
      </c>
      <c r="R16" s="13" t="str">
        <f t="shared" si="1"/>
        <v>不超额</v>
      </c>
      <c r="S16" s="7" t="s">
        <v>61</v>
      </c>
      <c r="T16" s="13">
        <f>SUM($L$189:$L$219)</f>
        <v>0</v>
      </c>
      <c r="U16" s="13" t="str">
        <f t="shared" si="2"/>
        <v>不超额</v>
      </c>
      <c r="V16" s="7" t="s">
        <v>62</v>
      </c>
      <c r="W16" s="14">
        <f t="shared" si="0"/>
        <v>0</v>
      </c>
      <c r="X16" s="15" t="str">
        <f>IF($W$16&gt;=$W$3,"超额","不超额")</f>
        <v>超额</v>
      </c>
      <c r="Y16" s="7" t="s">
        <v>55</v>
      </c>
      <c r="Z16" s="13">
        <f>SUM($I$189:$I$219)</f>
        <v>0</v>
      </c>
    </row>
    <row r="17" spans="1:26" x14ac:dyDescent="0.3">
      <c r="A17" s="8">
        <v>44577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 t="s">
        <v>92</v>
      </c>
      <c r="I17" s="9">
        <v>0</v>
      </c>
      <c r="J17" s="9" t="s">
        <v>92</v>
      </c>
      <c r="K17" s="9">
        <v>0</v>
      </c>
      <c r="L17" s="9">
        <v>0</v>
      </c>
      <c r="M17" s="1" t="s">
        <v>167</v>
      </c>
      <c r="N17" s="12" t="s">
        <v>86</v>
      </c>
      <c r="O17" s="13">
        <f>SUM($B$221:$G$251)</f>
        <v>0</v>
      </c>
      <c r="P17" s="7" t="s">
        <v>60</v>
      </c>
      <c r="Q17" s="13">
        <f>SUM($K$221:$K$251)</f>
        <v>0</v>
      </c>
      <c r="R17" s="13" t="str">
        <f t="shared" si="1"/>
        <v>不超额</v>
      </c>
      <c r="S17" s="7" t="s">
        <v>61</v>
      </c>
      <c r="T17" s="13">
        <f>SUM($L$221:$L$251)</f>
        <v>0</v>
      </c>
      <c r="U17" s="13" t="str">
        <f t="shared" si="2"/>
        <v>不超额</v>
      </c>
      <c r="V17" s="7" t="s">
        <v>62</v>
      </c>
      <c r="W17" s="14">
        <f t="shared" si="0"/>
        <v>0</v>
      </c>
      <c r="X17" s="15" t="str">
        <f>IF($W$17&gt;=$X$3,"超额","不超额")</f>
        <v>超额</v>
      </c>
      <c r="Y17" s="7" t="s">
        <v>55</v>
      </c>
      <c r="Z17" s="13">
        <f>SUM($I$221:$I$251)</f>
        <v>0</v>
      </c>
    </row>
    <row r="18" spans="1:26" x14ac:dyDescent="0.3">
      <c r="A18" s="8">
        <v>44578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 t="s">
        <v>92</v>
      </c>
      <c r="I18" s="9">
        <v>0</v>
      </c>
      <c r="J18" s="9" t="s">
        <v>92</v>
      </c>
      <c r="K18" s="9">
        <v>0</v>
      </c>
      <c r="L18" s="9">
        <v>0</v>
      </c>
      <c r="M18" s="1" t="s">
        <v>6</v>
      </c>
      <c r="N18" s="12" t="s">
        <v>87</v>
      </c>
      <c r="O18" s="13">
        <f>SUM($B$253:$G$282)</f>
        <v>0</v>
      </c>
      <c r="P18" s="7" t="s">
        <v>60</v>
      </c>
      <c r="Q18" s="13">
        <f>SUM($K$253:$K$282)</f>
        <v>0</v>
      </c>
      <c r="R18" s="13" t="str">
        <f t="shared" si="1"/>
        <v>不超额</v>
      </c>
      <c r="S18" s="7" t="s">
        <v>61</v>
      </c>
      <c r="T18" s="13">
        <f>SUM($L$253:$L$282)</f>
        <v>0</v>
      </c>
      <c r="U18" s="13" t="str">
        <f t="shared" si="2"/>
        <v>不超额</v>
      </c>
      <c r="V18" s="7" t="s">
        <v>62</v>
      </c>
      <c r="W18" s="14">
        <f t="shared" si="0"/>
        <v>0</v>
      </c>
      <c r="X18" s="15" t="str">
        <f>IF($W$18&gt;=$Y$3,"超额","不超额")</f>
        <v>超额</v>
      </c>
      <c r="Y18" s="7" t="s">
        <v>55</v>
      </c>
      <c r="Z18" s="13">
        <f>SUM($I$253:$I$282)</f>
        <v>0</v>
      </c>
    </row>
    <row r="19" spans="1:26" x14ac:dyDescent="0.3">
      <c r="A19" s="8">
        <v>44579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 t="s">
        <v>92</v>
      </c>
      <c r="I19" s="9">
        <v>0</v>
      </c>
      <c r="J19" s="9" t="s">
        <v>92</v>
      </c>
      <c r="K19" s="9">
        <v>0</v>
      </c>
      <c r="L19" s="9">
        <v>0</v>
      </c>
      <c r="M19" s="1" t="s">
        <v>7</v>
      </c>
      <c r="N19" s="12" t="s">
        <v>88</v>
      </c>
      <c r="O19" s="13">
        <f>SUM($B$284:$G$314)</f>
        <v>0</v>
      </c>
      <c r="P19" s="7" t="s">
        <v>60</v>
      </c>
      <c r="Q19" s="13">
        <f>SUM($K$284:$K$314)</f>
        <v>0</v>
      </c>
      <c r="R19" s="13" t="str">
        <f t="shared" si="1"/>
        <v>不超额</v>
      </c>
      <c r="S19" s="7" t="s">
        <v>61</v>
      </c>
      <c r="T19" s="13">
        <f>SUM($L$284:$L$314)</f>
        <v>0</v>
      </c>
      <c r="U19" s="13" t="str">
        <f t="shared" si="2"/>
        <v>不超额</v>
      </c>
      <c r="V19" s="7" t="s">
        <v>62</v>
      </c>
      <c r="W19" s="14">
        <f t="shared" si="0"/>
        <v>0</v>
      </c>
      <c r="X19" s="15" t="str">
        <f>IF($W$19&gt;=$Z$3,"超额","不超额")</f>
        <v>超额</v>
      </c>
      <c r="Y19" s="7" t="s">
        <v>55</v>
      </c>
      <c r="Z19" s="13">
        <f>SUM($I$284:$I$314)</f>
        <v>0</v>
      </c>
    </row>
    <row r="20" spans="1:26" x14ac:dyDescent="0.3">
      <c r="A20" s="8">
        <v>44580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 t="s">
        <v>92</v>
      </c>
      <c r="I20" s="9">
        <v>0</v>
      </c>
      <c r="J20" s="9" t="s">
        <v>92</v>
      </c>
      <c r="K20" s="9">
        <v>0</v>
      </c>
      <c r="L20" s="9">
        <v>0</v>
      </c>
      <c r="M20" s="1" t="s">
        <v>8</v>
      </c>
      <c r="N20" s="12" t="s">
        <v>89</v>
      </c>
      <c r="O20" s="13">
        <f>SUM($B$316:$G$345)</f>
        <v>0</v>
      </c>
      <c r="P20" s="7" t="s">
        <v>60</v>
      </c>
      <c r="Q20" s="13">
        <f>SUM($K$316:$K$345)</f>
        <v>0</v>
      </c>
      <c r="R20" s="13" t="str">
        <f t="shared" si="1"/>
        <v>不超额</v>
      </c>
      <c r="S20" s="7" t="s">
        <v>61</v>
      </c>
      <c r="T20" s="13">
        <f>SUM($L$316:$L$345)</f>
        <v>0</v>
      </c>
      <c r="U20" s="13" t="str">
        <f t="shared" si="2"/>
        <v>不超额</v>
      </c>
      <c r="V20" s="7" t="s">
        <v>62</v>
      </c>
      <c r="W20" s="14">
        <f t="shared" si="0"/>
        <v>0</v>
      </c>
      <c r="X20" s="15" t="str">
        <f>IF($W$20&gt;=$AA$3,"超额","不超额")</f>
        <v>超额</v>
      </c>
      <c r="Y20" s="7" t="s">
        <v>55</v>
      </c>
      <c r="Z20" s="13">
        <f>SUM($I$316:$I$345)</f>
        <v>0</v>
      </c>
    </row>
    <row r="21" spans="1:26" x14ac:dyDescent="0.3">
      <c r="A21" s="8">
        <v>44581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 t="s">
        <v>92</v>
      </c>
      <c r="I21" s="9">
        <v>0</v>
      </c>
      <c r="J21" s="9" t="s">
        <v>92</v>
      </c>
      <c r="K21" s="9">
        <v>0</v>
      </c>
      <c r="L21" s="9">
        <v>0</v>
      </c>
      <c r="M21" s="1" t="s">
        <v>181</v>
      </c>
      <c r="N21" s="12" t="s">
        <v>90</v>
      </c>
      <c r="O21" s="13">
        <f>SUM($B$347:$G$377)</f>
        <v>0</v>
      </c>
      <c r="P21" s="7" t="s">
        <v>60</v>
      </c>
      <c r="Q21" s="13">
        <f>SUM($K$347:$K$377)</f>
        <v>0</v>
      </c>
      <c r="R21" s="13" t="str">
        <f t="shared" si="1"/>
        <v>不超额</v>
      </c>
      <c r="S21" s="7" t="s">
        <v>61</v>
      </c>
      <c r="T21" s="13">
        <f>SUM($L$347:$L$377)</f>
        <v>0</v>
      </c>
      <c r="U21" s="13" t="str">
        <f t="shared" si="2"/>
        <v>不超额</v>
      </c>
      <c r="V21" s="7" t="s">
        <v>62</v>
      </c>
      <c r="W21" s="14">
        <f t="shared" si="0"/>
        <v>0</v>
      </c>
      <c r="X21" s="15" t="str">
        <f>IF($W$21&gt;=$AB$3,"超额","不超额")</f>
        <v>超额</v>
      </c>
      <c r="Y21" s="7" t="s">
        <v>55</v>
      </c>
      <c r="Z21" s="13">
        <f>SUM($I$347:$I$377)</f>
        <v>0</v>
      </c>
    </row>
    <row r="22" spans="1:26" x14ac:dyDescent="0.3">
      <c r="A22" s="8">
        <v>44582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 t="s">
        <v>92</v>
      </c>
      <c r="I22" s="9">
        <v>0</v>
      </c>
      <c r="J22" s="9" t="s">
        <v>92</v>
      </c>
      <c r="K22" s="9">
        <v>0</v>
      </c>
      <c r="L22" s="9">
        <v>0</v>
      </c>
      <c r="M22" s="1" t="s">
        <v>171</v>
      </c>
    </row>
    <row r="23" spans="1:26" x14ac:dyDescent="0.3">
      <c r="A23" s="8">
        <v>44583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 t="s">
        <v>92</v>
      </c>
      <c r="I23" s="9">
        <v>0</v>
      </c>
      <c r="J23" s="9" t="s">
        <v>92</v>
      </c>
      <c r="K23" s="9">
        <v>0</v>
      </c>
      <c r="L23" s="9">
        <v>0</v>
      </c>
      <c r="M23" s="1" t="s">
        <v>172</v>
      </c>
      <c r="N23" s="12" t="s">
        <v>65</v>
      </c>
      <c r="O23" s="16">
        <f>SUM(Q3:AB3)</f>
        <v>5100</v>
      </c>
    </row>
    <row r="24" spans="1:26" x14ac:dyDescent="0.3">
      <c r="A24" s="8">
        <v>44584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 t="s">
        <v>92</v>
      </c>
      <c r="I24" s="9">
        <v>0</v>
      </c>
      <c r="J24" s="9" t="s">
        <v>92</v>
      </c>
      <c r="K24" s="9">
        <v>0</v>
      </c>
      <c r="L24" s="9">
        <v>0</v>
      </c>
      <c r="M24" s="1" t="s">
        <v>167</v>
      </c>
      <c r="N24" s="12" t="s">
        <v>64</v>
      </c>
      <c r="O24" s="16">
        <f>SUM($W$10:$W$21)</f>
        <v>5318.3099999999995</v>
      </c>
    </row>
    <row r="25" spans="1:26" x14ac:dyDescent="0.3">
      <c r="A25" s="8">
        <v>44585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 t="s">
        <v>92</v>
      </c>
      <c r="I25" s="9">
        <v>0</v>
      </c>
      <c r="J25" s="9" t="s">
        <v>92</v>
      </c>
      <c r="K25" s="9">
        <v>0</v>
      </c>
      <c r="L25" s="9">
        <v>0</v>
      </c>
      <c r="M25" s="1" t="s">
        <v>6</v>
      </c>
      <c r="N25" s="12" t="s">
        <v>63</v>
      </c>
      <c r="O25" s="15" t="str">
        <f>IF($O$23&gt;=$O$24,"不超额","超额")</f>
        <v>超额</v>
      </c>
    </row>
    <row r="26" spans="1:26" x14ac:dyDescent="0.3">
      <c r="A26" s="8">
        <v>44586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 t="s">
        <v>92</v>
      </c>
      <c r="I26" s="9">
        <v>0</v>
      </c>
      <c r="J26" s="9" t="s">
        <v>92</v>
      </c>
      <c r="K26" s="9">
        <v>0</v>
      </c>
      <c r="L26" s="9">
        <v>0</v>
      </c>
      <c r="M26" s="1" t="s">
        <v>7</v>
      </c>
    </row>
    <row r="27" spans="1:26" x14ac:dyDescent="0.3">
      <c r="A27" s="8">
        <v>44587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 t="s">
        <v>92</v>
      </c>
      <c r="I27" s="9">
        <v>0</v>
      </c>
      <c r="J27" s="9" t="s">
        <v>92</v>
      </c>
      <c r="K27" s="9">
        <v>0</v>
      </c>
      <c r="L27" s="9">
        <v>0</v>
      </c>
      <c r="M27" s="1" t="s">
        <v>8</v>
      </c>
    </row>
    <row r="28" spans="1:26" x14ac:dyDescent="0.3">
      <c r="A28" s="8">
        <v>44588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 t="s">
        <v>92</v>
      </c>
      <c r="I28" s="9">
        <v>0</v>
      </c>
      <c r="J28" s="9" t="s">
        <v>92</v>
      </c>
      <c r="K28" s="9">
        <v>0</v>
      </c>
      <c r="L28" s="9">
        <v>0</v>
      </c>
      <c r="M28" s="1" t="s">
        <v>9</v>
      </c>
    </row>
    <row r="29" spans="1:26" x14ac:dyDescent="0.3">
      <c r="A29" s="8">
        <v>44589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 t="s">
        <v>92</v>
      </c>
      <c r="I29" s="9">
        <v>0</v>
      </c>
      <c r="J29" s="9" t="s">
        <v>92</v>
      </c>
      <c r="K29" s="9">
        <v>0</v>
      </c>
      <c r="L29" s="9">
        <v>0</v>
      </c>
      <c r="M29" s="1" t="s">
        <v>10</v>
      </c>
    </row>
    <row r="30" spans="1:26" x14ac:dyDescent="0.3">
      <c r="A30" s="8">
        <v>44590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 t="s">
        <v>92</v>
      </c>
      <c r="I30" s="9">
        <v>0</v>
      </c>
      <c r="J30" s="9" t="s">
        <v>92</v>
      </c>
      <c r="K30" s="9">
        <v>0</v>
      </c>
      <c r="L30" s="9">
        <v>0</v>
      </c>
      <c r="M30" s="1" t="s">
        <v>11</v>
      </c>
    </row>
    <row r="31" spans="1:26" x14ac:dyDescent="0.3">
      <c r="A31" s="8">
        <v>44591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 t="s">
        <v>92</v>
      </c>
      <c r="I31" s="9">
        <v>0</v>
      </c>
      <c r="J31" s="9" t="s">
        <v>92</v>
      </c>
      <c r="K31" s="9">
        <v>0</v>
      </c>
      <c r="L31" s="9">
        <v>0</v>
      </c>
      <c r="M31" s="1" t="s">
        <v>167</v>
      </c>
    </row>
    <row r="32" spans="1:26" x14ac:dyDescent="0.3">
      <c r="A32" s="8">
        <v>44592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 t="s">
        <v>92</v>
      </c>
      <c r="I32" s="9">
        <v>0</v>
      </c>
      <c r="J32" s="9" t="s">
        <v>92</v>
      </c>
      <c r="K32" s="9">
        <v>0</v>
      </c>
      <c r="L32" s="9">
        <v>0</v>
      </c>
      <c r="M32" s="1" t="s">
        <v>6</v>
      </c>
    </row>
    <row r="33" spans="1:13" x14ac:dyDescent="0.3">
      <c r="A33" s="7" t="s">
        <v>4</v>
      </c>
      <c r="B33" s="7" t="s">
        <v>3</v>
      </c>
      <c r="C33" s="7" t="s">
        <v>13</v>
      </c>
      <c r="D33" s="7" t="s">
        <v>15</v>
      </c>
      <c r="E33" s="7" t="s">
        <v>14</v>
      </c>
      <c r="F33" s="7" t="s">
        <v>18</v>
      </c>
      <c r="G33" s="7" t="s">
        <v>16</v>
      </c>
      <c r="H33" s="7" t="s">
        <v>55</v>
      </c>
      <c r="I33" s="7" t="s">
        <v>58</v>
      </c>
      <c r="J33" s="7" t="s">
        <v>53</v>
      </c>
      <c r="K33" s="7" t="s">
        <v>59</v>
      </c>
      <c r="L33" s="7" t="s">
        <v>56</v>
      </c>
      <c r="M33" s="18" t="s">
        <v>160</v>
      </c>
    </row>
    <row r="34" spans="1:13" x14ac:dyDescent="0.3">
      <c r="A34" s="8">
        <v>44593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 t="s">
        <v>92</v>
      </c>
      <c r="I34" s="9">
        <v>0</v>
      </c>
      <c r="J34" s="9" t="s">
        <v>92</v>
      </c>
      <c r="K34" s="9">
        <v>0</v>
      </c>
      <c r="L34" s="9">
        <v>0</v>
      </c>
      <c r="M34" s="1" t="s">
        <v>168</v>
      </c>
    </row>
    <row r="35" spans="1:13" x14ac:dyDescent="0.3">
      <c r="A35" s="8">
        <v>44594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 t="s">
        <v>92</v>
      </c>
      <c r="I35" s="9">
        <v>0</v>
      </c>
      <c r="J35" s="9" t="s">
        <v>92</v>
      </c>
      <c r="K35" s="9">
        <v>0</v>
      </c>
      <c r="L35" s="9">
        <v>0</v>
      </c>
      <c r="M35" s="1" t="s">
        <v>8</v>
      </c>
    </row>
    <row r="36" spans="1:13" x14ac:dyDescent="0.3">
      <c r="A36" s="8">
        <v>44595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 t="s">
        <v>92</v>
      </c>
      <c r="I36" s="9">
        <v>0</v>
      </c>
      <c r="J36" s="9" t="s">
        <v>92</v>
      </c>
      <c r="K36" s="9">
        <v>0</v>
      </c>
      <c r="L36" s="9">
        <v>0</v>
      </c>
      <c r="M36" s="1" t="s">
        <v>9</v>
      </c>
    </row>
    <row r="37" spans="1:13" x14ac:dyDescent="0.3">
      <c r="A37" s="8">
        <v>44596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 t="s">
        <v>92</v>
      </c>
      <c r="I37" s="9">
        <v>0</v>
      </c>
      <c r="J37" s="9" t="s">
        <v>92</v>
      </c>
      <c r="K37" s="9">
        <v>0</v>
      </c>
      <c r="L37" s="9">
        <v>0</v>
      </c>
      <c r="M37" s="1" t="s">
        <v>182</v>
      </c>
    </row>
    <row r="38" spans="1:13" x14ac:dyDescent="0.3">
      <c r="A38" s="8">
        <v>44597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 t="s">
        <v>92</v>
      </c>
      <c r="I38" s="9">
        <v>0</v>
      </c>
      <c r="J38" s="9" t="s">
        <v>92</v>
      </c>
      <c r="K38" s="9">
        <v>0</v>
      </c>
      <c r="L38" s="9">
        <v>0</v>
      </c>
      <c r="M38" s="1" t="s">
        <v>173</v>
      </c>
    </row>
    <row r="39" spans="1:13" x14ac:dyDescent="0.3">
      <c r="A39" s="8">
        <v>44598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 t="s">
        <v>92</v>
      </c>
      <c r="I39" s="9">
        <v>0</v>
      </c>
      <c r="J39" s="9" t="s">
        <v>92</v>
      </c>
      <c r="K39" s="9">
        <v>0</v>
      </c>
      <c r="L39" s="9">
        <v>0</v>
      </c>
      <c r="M39" s="1" t="s">
        <v>167</v>
      </c>
    </row>
    <row r="40" spans="1:13" x14ac:dyDescent="0.3">
      <c r="A40" s="8">
        <v>44599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 t="s">
        <v>92</v>
      </c>
      <c r="I40" s="9">
        <v>0</v>
      </c>
      <c r="J40" s="9" t="s">
        <v>92</v>
      </c>
      <c r="K40" s="9">
        <v>0</v>
      </c>
      <c r="L40" s="9">
        <v>0</v>
      </c>
      <c r="M40" s="1" t="s">
        <v>6</v>
      </c>
    </row>
    <row r="41" spans="1:13" x14ac:dyDescent="0.3">
      <c r="A41" s="8">
        <v>44600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 t="s">
        <v>92</v>
      </c>
      <c r="I41" s="9">
        <v>0</v>
      </c>
      <c r="J41" s="9" t="s">
        <v>92</v>
      </c>
      <c r="K41" s="9">
        <v>0</v>
      </c>
      <c r="L41" s="9">
        <v>0</v>
      </c>
      <c r="M41" s="1" t="s">
        <v>7</v>
      </c>
    </row>
    <row r="42" spans="1:13" x14ac:dyDescent="0.3">
      <c r="A42" s="8">
        <v>44601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 t="s">
        <v>92</v>
      </c>
      <c r="I42" s="9">
        <v>0</v>
      </c>
      <c r="J42" s="9" t="s">
        <v>92</v>
      </c>
      <c r="K42" s="9">
        <v>0</v>
      </c>
      <c r="L42" s="9">
        <v>0</v>
      </c>
      <c r="M42" s="1" t="s">
        <v>8</v>
      </c>
    </row>
    <row r="43" spans="1:13" x14ac:dyDescent="0.3">
      <c r="A43" s="8">
        <v>44602</v>
      </c>
      <c r="B43" s="9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 t="s">
        <v>92</v>
      </c>
      <c r="I43" s="9">
        <v>0</v>
      </c>
      <c r="J43" s="9" t="s">
        <v>92</v>
      </c>
      <c r="K43" s="9">
        <v>0</v>
      </c>
      <c r="L43" s="9">
        <v>0</v>
      </c>
      <c r="M43" s="1" t="s">
        <v>9</v>
      </c>
    </row>
    <row r="44" spans="1:13" x14ac:dyDescent="0.3">
      <c r="A44" s="8">
        <v>44603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 t="s">
        <v>92</v>
      </c>
      <c r="I44" s="9">
        <v>0</v>
      </c>
      <c r="J44" s="9" t="s">
        <v>92</v>
      </c>
      <c r="K44" s="9">
        <v>0</v>
      </c>
      <c r="L44" s="9">
        <v>0</v>
      </c>
      <c r="M44" s="1" t="s">
        <v>10</v>
      </c>
    </row>
    <row r="45" spans="1:13" x14ac:dyDescent="0.3">
      <c r="A45" s="8">
        <v>44604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 t="s">
        <v>92</v>
      </c>
      <c r="I45" s="9">
        <v>0</v>
      </c>
      <c r="J45" s="9" t="s">
        <v>92</v>
      </c>
      <c r="K45" s="9">
        <v>0</v>
      </c>
      <c r="L45" s="9">
        <v>0</v>
      </c>
      <c r="M45" s="1" t="s">
        <v>11</v>
      </c>
    </row>
    <row r="46" spans="1:13" x14ac:dyDescent="0.3">
      <c r="A46" s="8">
        <v>44605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 t="s">
        <v>92</v>
      </c>
      <c r="I46" s="9">
        <v>0</v>
      </c>
      <c r="J46" s="9" t="s">
        <v>92</v>
      </c>
      <c r="K46" s="9">
        <v>0</v>
      </c>
      <c r="L46" s="9">
        <v>0</v>
      </c>
      <c r="M46" s="1" t="s">
        <v>167</v>
      </c>
    </row>
    <row r="47" spans="1:13" x14ac:dyDescent="0.3">
      <c r="A47" s="8">
        <v>44606</v>
      </c>
      <c r="B47" s="9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 t="s">
        <v>92</v>
      </c>
      <c r="I47" s="9">
        <v>0</v>
      </c>
      <c r="J47" s="9" t="s">
        <v>92</v>
      </c>
      <c r="K47" s="9">
        <v>0</v>
      </c>
      <c r="L47" s="9">
        <v>0</v>
      </c>
      <c r="M47" s="1" t="s">
        <v>174</v>
      </c>
    </row>
    <row r="48" spans="1:13" x14ac:dyDescent="0.3">
      <c r="A48" s="8">
        <v>44607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 t="s">
        <v>92</v>
      </c>
      <c r="I48" s="9">
        <v>0</v>
      </c>
      <c r="J48" s="9" t="s">
        <v>92</v>
      </c>
      <c r="K48" s="9">
        <v>0</v>
      </c>
      <c r="L48" s="9">
        <v>0</v>
      </c>
      <c r="M48" s="1" t="s">
        <v>7</v>
      </c>
    </row>
    <row r="49" spans="1:13" x14ac:dyDescent="0.3">
      <c r="A49" s="8">
        <v>44608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 t="s">
        <v>92</v>
      </c>
      <c r="I49" s="9">
        <v>0</v>
      </c>
      <c r="J49" s="9" t="s">
        <v>92</v>
      </c>
      <c r="K49" s="9">
        <v>0</v>
      </c>
      <c r="L49" s="9">
        <v>0</v>
      </c>
      <c r="M49" s="1" t="s">
        <v>8</v>
      </c>
    </row>
    <row r="50" spans="1:13" x14ac:dyDescent="0.3">
      <c r="A50" s="8">
        <v>44609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 t="s">
        <v>92</v>
      </c>
      <c r="I50" s="9">
        <v>0</v>
      </c>
      <c r="J50" s="9" t="s">
        <v>92</v>
      </c>
      <c r="K50" s="9">
        <v>0</v>
      </c>
      <c r="L50" s="9">
        <v>0</v>
      </c>
      <c r="M50" s="1" t="s">
        <v>9</v>
      </c>
    </row>
    <row r="51" spans="1:13" x14ac:dyDescent="0.3">
      <c r="A51" s="8">
        <v>44610</v>
      </c>
      <c r="B51" s="9">
        <v>0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 t="s">
        <v>92</v>
      </c>
      <c r="I51" s="9">
        <v>0</v>
      </c>
      <c r="J51" s="9" t="s">
        <v>92</v>
      </c>
      <c r="K51" s="9">
        <v>0</v>
      </c>
      <c r="L51" s="9">
        <v>0</v>
      </c>
      <c r="M51" s="1" t="s">
        <v>10</v>
      </c>
    </row>
    <row r="52" spans="1:13" x14ac:dyDescent="0.3">
      <c r="A52" s="8">
        <v>44611</v>
      </c>
      <c r="B52" s="9">
        <v>0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 t="s">
        <v>92</v>
      </c>
      <c r="I52" s="9">
        <v>0</v>
      </c>
      <c r="J52" s="9" t="s">
        <v>92</v>
      </c>
      <c r="K52" s="9">
        <v>0</v>
      </c>
      <c r="L52" s="9">
        <v>0</v>
      </c>
      <c r="M52" s="1" t="s">
        <v>183</v>
      </c>
    </row>
    <row r="53" spans="1:13" x14ac:dyDescent="0.3">
      <c r="A53" s="8">
        <v>44612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 t="s">
        <v>92</v>
      </c>
      <c r="I53" s="9">
        <v>0</v>
      </c>
      <c r="J53" s="9" t="s">
        <v>92</v>
      </c>
      <c r="K53" s="9">
        <v>0</v>
      </c>
      <c r="L53" s="9">
        <v>0</v>
      </c>
      <c r="M53" s="1" t="s">
        <v>167</v>
      </c>
    </row>
    <row r="54" spans="1:13" x14ac:dyDescent="0.3">
      <c r="A54" s="8">
        <v>44613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 t="s">
        <v>148</v>
      </c>
      <c r="I54" s="9">
        <v>30</v>
      </c>
      <c r="J54" s="9" t="s">
        <v>92</v>
      </c>
      <c r="K54" s="9">
        <v>0</v>
      </c>
      <c r="L54" s="9">
        <v>0</v>
      </c>
      <c r="M54" s="1" t="s">
        <v>6</v>
      </c>
    </row>
    <row r="55" spans="1:13" x14ac:dyDescent="0.3">
      <c r="A55" s="8">
        <v>44614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 t="s">
        <v>105</v>
      </c>
      <c r="I55" s="9">
        <v>7</v>
      </c>
      <c r="J55" s="9" t="s">
        <v>92</v>
      </c>
      <c r="K55" s="9">
        <v>0</v>
      </c>
      <c r="L55" s="9">
        <v>0</v>
      </c>
      <c r="M55" s="1" t="s">
        <v>7</v>
      </c>
    </row>
    <row r="56" spans="1:13" x14ac:dyDescent="0.3">
      <c r="A56" s="8">
        <v>44615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 t="s">
        <v>104</v>
      </c>
      <c r="I56" s="9">
        <v>12.14</v>
      </c>
      <c r="J56" s="9" t="s">
        <v>92</v>
      </c>
      <c r="K56" s="9">
        <v>0</v>
      </c>
      <c r="L56" s="9">
        <v>0</v>
      </c>
      <c r="M56" s="1" t="s">
        <v>8</v>
      </c>
    </row>
    <row r="57" spans="1:13" x14ac:dyDescent="0.3">
      <c r="A57" s="8">
        <v>44616</v>
      </c>
      <c r="B57" s="9">
        <v>0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 t="s">
        <v>104</v>
      </c>
      <c r="I57" s="9">
        <v>56.24</v>
      </c>
      <c r="J57" s="9" t="s">
        <v>92</v>
      </c>
      <c r="K57" s="9">
        <v>0</v>
      </c>
      <c r="L57" s="9">
        <v>0</v>
      </c>
      <c r="M57" s="1" t="s">
        <v>9</v>
      </c>
    </row>
    <row r="58" spans="1:13" x14ac:dyDescent="0.3">
      <c r="A58" s="8">
        <v>44617</v>
      </c>
      <c r="B58" s="9">
        <v>0</v>
      </c>
      <c r="C58" s="9">
        <v>0</v>
      </c>
      <c r="D58" s="9">
        <v>0</v>
      </c>
      <c r="E58" s="9">
        <v>17.8</v>
      </c>
      <c r="F58" s="9">
        <v>8</v>
      </c>
      <c r="G58" s="9">
        <v>0</v>
      </c>
      <c r="H58" s="9" t="s">
        <v>103</v>
      </c>
      <c r="I58" s="9">
        <v>176.85</v>
      </c>
      <c r="J58" s="9" t="s">
        <v>92</v>
      </c>
      <c r="K58" s="9">
        <v>1</v>
      </c>
      <c r="L58" s="9">
        <v>0.28000000000000003</v>
      </c>
      <c r="M58" s="1" t="s">
        <v>179</v>
      </c>
    </row>
    <row r="59" spans="1:13" x14ac:dyDescent="0.3">
      <c r="A59" s="8">
        <v>44618</v>
      </c>
      <c r="B59" s="9">
        <v>0</v>
      </c>
      <c r="C59" s="9">
        <v>8</v>
      </c>
      <c r="D59" s="9">
        <v>0</v>
      </c>
      <c r="E59" s="9">
        <v>17</v>
      </c>
      <c r="F59" s="9">
        <v>0</v>
      </c>
      <c r="G59" s="1">
        <v>0</v>
      </c>
      <c r="H59" s="9" t="s">
        <v>111</v>
      </c>
      <c r="I59" s="9">
        <v>10</v>
      </c>
      <c r="J59" s="9" t="s">
        <v>106</v>
      </c>
      <c r="K59" s="9">
        <v>19.71</v>
      </c>
      <c r="L59" s="9">
        <v>0.28000000000000003</v>
      </c>
      <c r="M59" s="1" t="s">
        <v>11</v>
      </c>
    </row>
    <row r="60" spans="1:13" x14ac:dyDescent="0.3">
      <c r="A60" s="8">
        <v>44619</v>
      </c>
      <c r="B60" s="9">
        <v>0</v>
      </c>
      <c r="C60" s="9">
        <v>10.5</v>
      </c>
      <c r="D60" s="9">
        <v>0</v>
      </c>
      <c r="E60" s="9">
        <v>9.5</v>
      </c>
      <c r="F60" s="9">
        <v>8.5</v>
      </c>
      <c r="G60" s="9">
        <v>0</v>
      </c>
      <c r="H60" s="9" t="s">
        <v>92</v>
      </c>
      <c r="I60" s="9">
        <v>0</v>
      </c>
      <c r="J60" s="9" t="s">
        <v>107</v>
      </c>
      <c r="K60" s="9">
        <v>53</v>
      </c>
      <c r="L60" s="9">
        <v>0.21</v>
      </c>
      <c r="M60" s="1" t="s">
        <v>167</v>
      </c>
    </row>
    <row r="61" spans="1:13" x14ac:dyDescent="0.3">
      <c r="A61" s="8">
        <v>44620</v>
      </c>
      <c r="B61" s="9">
        <v>0</v>
      </c>
      <c r="C61" s="9">
        <v>7.5</v>
      </c>
      <c r="D61" s="9">
        <v>0</v>
      </c>
      <c r="E61" s="9">
        <v>15.84</v>
      </c>
      <c r="F61" s="9">
        <v>3.5</v>
      </c>
      <c r="G61" s="9">
        <v>0</v>
      </c>
      <c r="H61" s="9" t="s">
        <v>114</v>
      </c>
      <c r="I61" s="9">
        <v>4.99</v>
      </c>
      <c r="J61" s="9" t="s">
        <v>115</v>
      </c>
      <c r="K61" s="9">
        <v>60.11</v>
      </c>
      <c r="L61" s="9">
        <v>0.2</v>
      </c>
      <c r="M61" s="1" t="s">
        <v>6</v>
      </c>
    </row>
    <row r="62" spans="1:13" x14ac:dyDescent="0.3">
      <c r="A62" s="7" t="s">
        <v>4</v>
      </c>
      <c r="B62" s="7" t="s">
        <v>3</v>
      </c>
      <c r="C62" s="7" t="s">
        <v>13</v>
      </c>
      <c r="D62" s="7" t="s">
        <v>15</v>
      </c>
      <c r="E62" s="7" t="s">
        <v>14</v>
      </c>
      <c r="F62" s="7" t="s">
        <v>18</v>
      </c>
      <c r="G62" s="7" t="s">
        <v>16</v>
      </c>
      <c r="H62" s="7" t="s">
        <v>55</v>
      </c>
      <c r="I62" s="7" t="s">
        <v>58</v>
      </c>
      <c r="J62" s="7" t="s">
        <v>53</v>
      </c>
      <c r="K62" s="7" t="s">
        <v>59</v>
      </c>
      <c r="L62" s="7" t="s">
        <v>56</v>
      </c>
      <c r="M62" s="18" t="s">
        <v>160</v>
      </c>
    </row>
    <row r="63" spans="1:13" x14ac:dyDescent="0.3">
      <c r="A63" s="8">
        <v>44621</v>
      </c>
      <c r="B63" s="9">
        <v>0</v>
      </c>
      <c r="C63" s="9">
        <v>9.5</v>
      </c>
      <c r="D63" s="9">
        <v>0</v>
      </c>
      <c r="E63" s="9">
        <v>6.5</v>
      </c>
      <c r="F63" s="9">
        <v>0</v>
      </c>
      <c r="G63" s="9">
        <v>9.8000000000000007</v>
      </c>
      <c r="H63" s="9" t="s">
        <v>119</v>
      </c>
      <c r="I63" s="9">
        <v>68</v>
      </c>
      <c r="J63" s="9" t="s">
        <v>116</v>
      </c>
      <c r="K63" s="9">
        <v>10.9</v>
      </c>
      <c r="L63" s="9">
        <v>0.23</v>
      </c>
      <c r="M63" s="1" t="s">
        <v>168</v>
      </c>
    </row>
    <row r="64" spans="1:13" x14ac:dyDescent="0.3">
      <c r="A64" s="8">
        <v>44622</v>
      </c>
      <c r="B64" s="9">
        <v>0</v>
      </c>
      <c r="C64" s="9">
        <v>6.5</v>
      </c>
      <c r="D64" s="9">
        <v>0</v>
      </c>
      <c r="E64" s="9">
        <v>9.5</v>
      </c>
      <c r="F64" s="9">
        <v>4</v>
      </c>
      <c r="G64" s="9">
        <v>0</v>
      </c>
      <c r="H64" s="9" t="s">
        <v>92</v>
      </c>
      <c r="I64" s="9">
        <v>0</v>
      </c>
      <c r="J64" s="9" t="s">
        <v>117</v>
      </c>
      <c r="K64" s="9">
        <v>12.8</v>
      </c>
      <c r="L64" s="9">
        <v>0.2</v>
      </c>
      <c r="M64" s="1" t="s">
        <v>8</v>
      </c>
    </row>
    <row r="65" spans="1:13" x14ac:dyDescent="0.3">
      <c r="A65" s="8">
        <v>44623</v>
      </c>
      <c r="B65" s="9">
        <v>0</v>
      </c>
      <c r="C65" s="9">
        <v>8</v>
      </c>
      <c r="D65" s="9">
        <v>0</v>
      </c>
      <c r="E65" s="9">
        <v>10.5</v>
      </c>
      <c r="F65" s="9">
        <v>0</v>
      </c>
      <c r="G65" s="9">
        <v>0</v>
      </c>
      <c r="H65" s="9" t="s">
        <v>124</v>
      </c>
      <c r="I65" s="9">
        <v>0.2</v>
      </c>
      <c r="J65" s="9" t="s">
        <v>118</v>
      </c>
      <c r="K65" s="9">
        <v>14.9</v>
      </c>
      <c r="L65" s="9">
        <v>0.51</v>
      </c>
      <c r="M65" s="1" t="s">
        <v>9</v>
      </c>
    </row>
    <row r="66" spans="1:13" x14ac:dyDescent="0.3">
      <c r="A66" s="8">
        <v>44624</v>
      </c>
      <c r="B66" s="9">
        <v>0</v>
      </c>
      <c r="C66" s="9">
        <v>8</v>
      </c>
      <c r="D66" s="9">
        <v>0</v>
      </c>
      <c r="E66" s="9">
        <v>14.89</v>
      </c>
      <c r="F66" s="9">
        <v>0</v>
      </c>
      <c r="G66" s="9">
        <v>0</v>
      </c>
      <c r="H66" s="9" t="s">
        <v>92</v>
      </c>
      <c r="I66" s="9">
        <v>0</v>
      </c>
      <c r="J66" s="9" t="s">
        <v>99</v>
      </c>
      <c r="K66" s="9">
        <v>27.9</v>
      </c>
      <c r="L66" s="9">
        <v>0.28999999999999998</v>
      </c>
      <c r="M66" s="1" t="s">
        <v>10</v>
      </c>
    </row>
    <row r="67" spans="1:13" x14ac:dyDescent="0.3">
      <c r="A67" s="8">
        <v>44625</v>
      </c>
      <c r="B67" s="9">
        <v>0</v>
      </c>
      <c r="C67" s="9">
        <v>0</v>
      </c>
      <c r="D67" s="9">
        <v>0</v>
      </c>
      <c r="E67" s="9">
        <v>23.3</v>
      </c>
      <c r="F67" s="9">
        <v>0</v>
      </c>
      <c r="G67" s="9">
        <v>0</v>
      </c>
      <c r="H67" s="9" t="s">
        <v>147</v>
      </c>
      <c r="I67" s="9">
        <v>30</v>
      </c>
      <c r="J67" s="9" t="s">
        <v>120</v>
      </c>
      <c r="K67" s="9">
        <v>8.41</v>
      </c>
      <c r="L67" s="9">
        <v>0.2</v>
      </c>
      <c r="M67" s="1" t="s">
        <v>11</v>
      </c>
    </row>
    <row r="68" spans="1:13" x14ac:dyDescent="0.3">
      <c r="A68" s="8">
        <v>44626</v>
      </c>
      <c r="B68" s="9">
        <v>0</v>
      </c>
      <c r="C68" s="9">
        <v>8</v>
      </c>
      <c r="D68" s="9">
        <v>0</v>
      </c>
      <c r="E68" s="9">
        <v>8</v>
      </c>
      <c r="F68" s="9">
        <v>8</v>
      </c>
      <c r="G68" s="9">
        <v>0</v>
      </c>
      <c r="H68" s="9" t="s">
        <v>92</v>
      </c>
      <c r="I68" s="9">
        <v>0</v>
      </c>
      <c r="J68" s="9" t="s">
        <v>121</v>
      </c>
      <c r="K68" s="9">
        <v>29.8</v>
      </c>
      <c r="L68" s="9">
        <v>0.28000000000000003</v>
      </c>
      <c r="M68" s="1" t="s">
        <v>184</v>
      </c>
    </row>
    <row r="69" spans="1:13" x14ac:dyDescent="0.3">
      <c r="A69" s="8">
        <v>44627</v>
      </c>
      <c r="B69" s="9">
        <v>0</v>
      </c>
      <c r="C69" s="9">
        <v>10.5</v>
      </c>
      <c r="D69" s="9">
        <v>0</v>
      </c>
      <c r="E69" s="9">
        <v>8</v>
      </c>
      <c r="F69" s="9">
        <v>0</v>
      </c>
      <c r="G69" s="9">
        <v>0</v>
      </c>
      <c r="H69" s="9" t="s">
        <v>92</v>
      </c>
      <c r="I69" s="9">
        <v>0</v>
      </c>
      <c r="J69" s="9" t="s">
        <v>122</v>
      </c>
      <c r="K69" s="9">
        <v>13.8</v>
      </c>
      <c r="L69" s="9">
        <v>0.27</v>
      </c>
      <c r="M69" s="1" t="s">
        <v>6</v>
      </c>
    </row>
    <row r="70" spans="1:13" x14ac:dyDescent="0.3">
      <c r="A70" s="8">
        <v>44628</v>
      </c>
      <c r="B70" s="9">
        <v>0</v>
      </c>
      <c r="C70" s="9">
        <v>6.5</v>
      </c>
      <c r="D70" s="9">
        <v>0</v>
      </c>
      <c r="E70" s="9">
        <v>6.5</v>
      </c>
      <c r="F70" s="9">
        <v>4.5</v>
      </c>
      <c r="G70" s="9">
        <v>0</v>
      </c>
      <c r="H70" s="9" t="s">
        <v>92</v>
      </c>
      <c r="I70" s="9">
        <v>0</v>
      </c>
      <c r="J70" s="9" t="s">
        <v>123</v>
      </c>
      <c r="K70" s="9">
        <v>48</v>
      </c>
      <c r="L70" s="9">
        <v>0.25</v>
      </c>
      <c r="M70" s="1" t="s">
        <v>175</v>
      </c>
    </row>
    <row r="71" spans="1:13" x14ac:dyDescent="0.3">
      <c r="A71" s="8">
        <v>44629</v>
      </c>
      <c r="B71" s="9">
        <v>0</v>
      </c>
      <c r="C71" s="9">
        <v>15.7</v>
      </c>
      <c r="D71" s="9">
        <v>0</v>
      </c>
      <c r="E71" s="9">
        <v>0</v>
      </c>
      <c r="F71" s="9">
        <v>0</v>
      </c>
      <c r="G71" s="9">
        <v>0</v>
      </c>
      <c r="H71" s="9" t="s">
        <v>92</v>
      </c>
      <c r="I71" s="9">
        <v>0</v>
      </c>
      <c r="J71" s="9" t="s">
        <v>125</v>
      </c>
      <c r="K71" s="9">
        <v>29.8</v>
      </c>
      <c r="L71" s="9">
        <v>0.23</v>
      </c>
      <c r="M71" s="1" t="s">
        <v>8</v>
      </c>
    </row>
    <row r="72" spans="1:13" x14ac:dyDescent="0.3">
      <c r="A72" s="8">
        <v>44630</v>
      </c>
      <c r="B72" s="9">
        <v>0</v>
      </c>
      <c r="C72" s="9">
        <v>8</v>
      </c>
      <c r="D72" s="9">
        <v>0</v>
      </c>
      <c r="E72" s="9">
        <v>12.3</v>
      </c>
      <c r="F72" s="9">
        <v>8.5</v>
      </c>
      <c r="G72" s="9">
        <v>0</v>
      </c>
      <c r="H72" s="9" t="s">
        <v>92</v>
      </c>
      <c r="I72" s="9">
        <v>0</v>
      </c>
      <c r="J72" s="9" t="s">
        <v>128</v>
      </c>
      <c r="K72" s="9">
        <v>10.5</v>
      </c>
      <c r="L72" s="9">
        <v>0.25</v>
      </c>
      <c r="M72" s="1" t="s">
        <v>9</v>
      </c>
    </row>
    <row r="73" spans="1:13" x14ac:dyDescent="0.3">
      <c r="A73" s="8">
        <v>44631</v>
      </c>
      <c r="B73" s="9">
        <v>0</v>
      </c>
      <c r="C73" s="9">
        <v>15.4</v>
      </c>
      <c r="D73" s="9">
        <v>0</v>
      </c>
      <c r="E73" s="9">
        <v>15.51</v>
      </c>
      <c r="F73" s="9">
        <v>0</v>
      </c>
      <c r="G73" s="9">
        <v>0</v>
      </c>
      <c r="H73" s="9" t="s">
        <v>92</v>
      </c>
      <c r="I73" s="9">
        <v>0</v>
      </c>
      <c r="J73" s="9" t="s">
        <v>129</v>
      </c>
      <c r="K73" s="9">
        <v>16.48</v>
      </c>
      <c r="L73" s="9">
        <v>0.16</v>
      </c>
      <c r="M73" s="1" t="s">
        <v>10</v>
      </c>
    </row>
    <row r="74" spans="1:13" x14ac:dyDescent="0.3">
      <c r="A74" s="8">
        <v>44632</v>
      </c>
      <c r="B74" s="9">
        <v>0</v>
      </c>
      <c r="C74" s="9">
        <v>8</v>
      </c>
      <c r="D74" s="9">
        <v>0</v>
      </c>
      <c r="E74" s="9">
        <v>12.31</v>
      </c>
      <c r="F74" s="9">
        <v>0</v>
      </c>
      <c r="G74" s="9">
        <v>0</v>
      </c>
      <c r="H74" s="9" t="s">
        <v>134</v>
      </c>
      <c r="I74" s="9">
        <v>299</v>
      </c>
      <c r="J74" s="9" t="s">
        <v>130</v>
      </c>
      <c r="K74" s="9">
        <v>16.989999999999998</v>
      </c>
      <c r="L74" s="9">
        <v>0.21</v>
      </c>
      <c r="M74" s="1" t="s">
        <v>176</v>
      </c>
    </row>
    <row r="75" spans="1:13" x14ac:dyDescent="0.3">
      <c r="A75" s="8">
        <v>44633</v>
      </c>
      <c r="B75" s="9">
        <v>0</v>
      </c>
      <c r="C75" s="9">
        <v>8</v>
      </c>
      <c r="D75" s="9">
        <v>0</v>
      </c>
      <c r="E75" s="9">
        <v>7</v>
      </c>
      <c r="F75" s="9">
        <v>8</v>
      </c>
      <c r="G75" s="9">
        <v>0</v>
      </c>
      <c r="H75" s="9" t="s">
        <v>92</v>
      </c>
      <c r="I75" s="9">
        <v>0</v>
      </c>
      <c r="J75" s="9" t="s">
        <v>131</v>
      </c>
      <c r="K75" s="9">
        <v>11.86</v>
      </c>
      <c r="L75" s="9">
        <v>0.34</v>
      </c>
      <c r="M75" s="1" t="s">
        <v>167</v>
      </c>
    </row>
    <row r="76" spans="1:13" x14ac:dyDescent="0.3">
      <c r="A76" s="8">
        <v>44634</v>
      </c>
      <c r="B76" s="9">
        <v>0</v>
      </c>
      <c r="C76" s="9">
        <v>7.5</v>
      </c>
      <c r="D76" s="9">
        <v>0</v>
      </c>
      <c r="E76" s="9">
        <v>34.01</v>
      </c>
      <c r="F76" s="9">
        <v>0</v>
      </c>
      <c r="G76" s="9">
        <v>0</v>
      </c>
      <c r="H76" s="9" t="s">
        <v>92</v>
      </c>
      <c r="I76" s="9">
        <v>0</v>
      </c>
      <c r="J76" s="9" t="s">
        <v>123</v>
      </c>
      <c r="K76" s="9">
        <v>54.91</v>
      </c>
      <c r="L76" s="9">
        <v>0.28000000000000003</v>
      </c>
      <c r="M76" s="1" t="s">
        <v>6</v>
      </c>
    </row>
    <row r="77" spans="1:13" x14ac:dyDescent="0.3">
      <c r="A77" s="8">
        <v>44635</v>
      </c>
      <c r="B77" s="9">
        <v>0</v>
      </c>
      <c r="C77" s="9">
        <v>9</v>
      </c>
      <c r="D77" s="9">
        <v>0</v>
      </c>
      <c r="E77" s="9">
        <v>15.02</v>
      </c>
      <c r="F77" s="9">
        <v>11</v>
      </c>
      <c r="G77" s="9">
        <v>0</v>
      </c>
      <c r="H77" s="9" t="s">
        <v>147</v>
      </c>
      <c r="I77" s="9">
        <v>21</v>
      </c>
      <c r="J77" s="9" t="s">
        <v>125</v>
      </c>
      <c r="K77" s="9">
        <v>29.8</v>
      </c>
      <c r="L77" s="9">
        <v>0.22</v>
      </c>
      <c r="M77" s="1" t="s">
        <v>7</v>
      </c>
    </row>
    <row r="78" spans="1:13" x14ac:dyDescent="0.3">
      <c r="A78" s="8">
        <v>44636</v>
      </c>
      <c r="B78" s="9">
        <v>0</v>
      </c>
      <c r="C78" s="9">
        <v>8</v>
      </c>
      <c r="D78" s="9">
        <v>0</v>
      </c>
      <c r="E78" s="9">
        <v>8</v>
      </c>
      <c r="F78" s="9">
        <v>0</v>
      </c>
      <c r="G78" s="9">
        <v>0</v>
      </c>
      <c r="H78" s="9" t="s">
        <v>92</v>
      </c>
      <c r="I78" s="9">
        <v>0</v>
      </c>
      <c r="J78" s="9" t="s">
        <v>123</v>
      </c>
      <c r="K78" s="9">
        <v>29.4</v>
      </c>
      <c r="L78" s="9">
        <v>0.17</v>
      </c>
      <c r="M78" s="1" t="s">
        <v>8</v>
      </c>
    </row>
    <row r="79" spans="1:13" x14ac:dyDescent="0.3">
      <c r="A79" s="8">
        <v>44637</v>
      </c>
      <c r="B79" s="9">
        <v>0</v>
      </c>
      <c r="C79" s="9">
        <v>15.02</v>
      </c>
      <c r="D79" s="9">
        <v>0</v>
      </c>
      <c r="E79" s="9">
        <v>0</v>
      </c>
      <c r="F79" s="9">
        <v>0</v>
      </c>
      <c r="G79" s="9">
        <v>0</v>
      </c>
      <c r="H79" s="9" t="s">
        <v>92</v>
      </c>
      <c r="I79" s="9">
        <v>0</v>
      </c>
      <c r="J79" s="9" t="s">
        <v>132</v>
      </c>
      <c r="K79" s="9">
        <v>14</v>
      </c>
      <c r="L79" s="9">
        <v>0.22</v>
      </c>
      <c r="M79" s="1" t="s">
        <v>9</v>
      </c>
    </row>
    <row r="80" spans="1:13" x14ac:dyDescent="0.3">
      <c r="A80" s="8">
        <v>44638</v>
      </c>
      <c r="B80" s="9">
        <v>0</v>
      </c>
      <c r="C80" s="9">
        <v>15.02</v>
      </c>
      <c r="D80" s="9">
        <v>0</v>
      </c>
      <c r="E80" s="9">
        <v>15.8</v>
      </c>
      <c r="F80" s="9">
        <v>0</v>
      </c>
      <c r="G80" s="9">
        <v>0</v>
      </c>
      <c r="H80" s="9" t="s">
        <v>92</v>
      </c>
      <c r="I80" s="9">
        <v>0</v>
      </c>
      <c r="J80" s="9" t="s">
        <v>133</v>
      </c>
      <c r="K80" s="9">
        <v>9.9</v>
      </c>
      <c r="L80" s="9">
        <v>0.28000000000000003</v>
      </c>
      <c r="M80" s="1" t="s">
        <v>10</v>
      </c>
    </row>
    <row r="81" spans="1:13" x14ac:dyDescent="0.3">
      <c r="A81" s="8">
        <v>44639</v>
      </c>
      <c r="B81" s="9">
        <v>6</v>
      </c>
      <c r="C81" s="9">
        <v>8</v>
      </c>
      <c r="D81" s="9">
        <v>0</v>
      </c>
      <c r="E81" s="9">
        <v>0</v>
      </c>
      <c r="F81" s="9">
        <v>3</v>
      </c>
      <c r="G81" s="9">
        <v>24.8</v>
      </c>
      <c r="H81" s="9" t="s">
        <v>139</v>
      </c>
      <c r="I81" s="9">
        <v>22.2</v>
      </c>
      <c r="J81" s="9" t="s">
        <v>135</v>
      </c>
      <c r="K81" s="9">
        <v>12.9</v>
      </c>
      <c r="L81" s="9">
        <v>0.22</v>
      </c>
      <c r="M81" s="1" t="s">
        <v>187</v>
      </c>
    </row>
    <row r="82" spans="1:13" x14ac:dyDescent="0.3">
      <c r="A82" s="8">
        <v>44640</v>
      </c>
      <c r="B82" s="9">
        <v>0</v>
      </c>
      <c r="C82" s="9">
        <v>8</v>
      </c>
      <c r="D82" s="9">
        <v>0</v>
      </c>
      <c r="E82" s="9">
        <v>8</v>
      </c>
      <c r="F82" s="9">
        <v>8.5</v>
      </c>
      <c r="G82" s="9">
        <v>0</v>
      </c>
      <c r="H82" s="9" t="s">
        <v>92</v>
      </c>
      <c r="I82" s="9">
        <v>0</v>
      </c>
      <c r="J82" s="9" t="s">
        <v>114</v>
      </c>
      <c r="K82" s="9">
        <v>2.99</v>
      </c>
      <c r="L82" s="9">
        <v>0.35</v>
      </c>
      <c r="M82" s="1" t="s">
        <v>167</v>
      </c>
    </row>
    <row r="83" spans="1:13" x14ac:dyDescent="0.3">
      <c r="A83" s="8">
        <v>44641</v>
      </c>
      <c r="B83" s="9">
        <v>0</v>
      </c>
      <c r="C83" s="9">
        <v>9</v>
      </c>
      <c r="D83" s="9">
        <v>0</v>
      </c>
      <c r="E83" s="9">
        <v>15.02</v>
      </c>
      <c r="F83" s="9">
        <v>5.5</v>
      </c>
      <c r="G83" s="9">
        <v>0</v>
      </c>
      <c r="H83" s="9" t="s">
        <v>148</v>
      </c>
      <c r="I83" s="9">
        <v>30</v>
      </c>
      <c r="J83" s="9" t="s">
        <v>136</v>
      </c>
      <c r="K83" s="9">
        <v>12.19</v>
      </c>
      <c r="L83" s="9">
        <v>0.25</v>
      </c>
      <c r="M83" s="1" t="s">
        <v>185</v>
      </c>
    </row>
    <row r="84" spans="1:13" x14ac:dyDescent="0.3">
      <c r="A84" s="8">
        <v>44642</v>
      </c>
      <c r="B84" s="9">
        <v>0</v>
      </c>
      <c r="C84" s="9">
        <v>11.9</v>
      </c>
      <c r="D84" s="9">
        <v>0</v>
      </c>
      <c r="E84" s="9">
        <v>15.02</v>
      </c>
      <c r="F84" s="9">
        <v>8.5</v>
      </c>
      <c r="G84" s="9">
        <v>0</v>
      </c>
      <c r="H84" s="9" t="s">
        <v>92</v>
      </c>
      <c r="I84" s="9">
        <v>0</v>
      </c>
      <c r="J84" s="9" t="s">
        <v>137</v>
      </c>
      <c r="K84" s="9">
        <v>22.98</v>
      </c>
      <c r="L84" s="9">
        <v>0.27</v>
      </c>
      <c r="M84" s="1" t="s">
        <v>7</v>
      </c>
    </row>
    <row r="85" spans="1:13" x14ac:dyDescent="0.3">
      <c r="A85" s="8">
        <v>44643</v>
      </c>
      <c r="B85" s="9">
        <v>0</v>
      </c>
      <c r="C85" s="9">
        <v>8</v>
      </c>
      <c r="D85" s="9">
        <v>0</v>
      </c>
      <c r="E85" s="9">
        <v>7</v>
      </c>
      <c r="F85" s="9">
        <v>4.5</v>
      </c>
      <c r="G85" s="9">
        <v>13.8</v>
      </c>
      <c r="H85" s="9" t="s">
        <v>146</v>
      </c>
      <c r="I85" s="9">
        <v>9</v>
      </c>
      <c r="J85" s="9" t="s">
        <v>138</v>
      </c>
      <c r="K85" s="9">
        <v>77.900000000000006</v>
      </c>
      <c r="L85" s="9">
        <v>0.25</v>
      </c>
      <c r="M85" s="1" t="s">
        <v>8</v>
      </c>
    </row>
    <row r="86" spans="1:13" x14ac:dyDescent="0.3">
      <c r="A86" s="8">
        <v>44644</v>
      </c>
      <c r="B86" s="9">
        <v>0</v>
      </c>
      <c r="C86" s="9">
        <v>6</v>
      </c>
      <c r="D86" s="9">
        <v>0</v>
      </c>
      <c r="E86" s="9">
        <v>21.82</v>
      </c>
      <c r="F86" s="9">
        <v>5</v>
      </c>
      <c r="G86" s="9">
        <v>17.3</v>
      </c>
      <c r="H86" s="9" t="s">
        <v>92</v>
      </c>
      <c r="I86" s="9">
        <v>0</v>
      </c>
      <c r="J86" s="9" t="s">
        <v>140</v>
      </c>
      <c r="K86" s="9">
        <v>7.9</v>
      </c>
      <c r="L86" s="9">
        <v>0.3</v>
      </c>
      <c r="M86" s="1" t="s">
        <v>9</v>
      </c>
    </row>
    <row r="87" spans="1:13" x14ac:dyDescent="0.3">
      <c r="A87" s="8">
        <v>44645</v>
      </c>
      <c r="B87" s="9">
        <v>0</v>
      </c>
      <c r="C87" s="9">
        <v>8</v>
      </c>
      <c r="D87" s="9">
        <v>0</v>
      </c>
      <c r="E87" s="9">
        <v>25.89</v>
      </c>
      <c r="F87" s="9">
        <v>0</v>
      </c>
      <c r="G87" s="9">
        <v>0</v>
      </c>
      <c r="H87" s="9" t="s">
        <v>151</v>
      </c>
      <c r="I87" s="9">
        <v>24.8</v>
      </c>
      <c r="J87" s="9" t="s">
        <v>150</v>
      </c>
      <c r="K87" s="9">
        <v>16.8</v>
      </c>
      <c r="L87" s="9">
        <v>0.31</v>
      </c>
      <c r="M87" s="1" t="s">
        <v>10</v>
      </c>
    </row>
    <row r="88" spans="1:13" x14ac:dyDescent="0.3">
      <c r="A88" s="8">
        <v>44646</v>
      </c>
      <c r="B88" s="9">
        <v>0</v>
      </c>
      <c r="C88" s="9">
        <v>7.5</v>
      </c>
      <c r="D88" s="9">
        <v>0</v>
      </c>
      <c r="E88" s="9">
        <v>15.02</v>
      </c>
      <c r="F88" s="9">
        <v>0</v>
      </c>
      <c r="G88" s="9">
        <v>0</v>
      </c>
      <c r="H88" s="9" t="s">
        <v>92</v>
      </c>
      <c r="I88" s="9">
        <v>0</v>
      </c>
      <c r="J88" s="9" t="s">
        <v>141</v>
      </c>
      <c r="K88" s="9">
        <v>31</v>
      </c>
      <c r="L88" s="9">
        <v>0.35</v>
      </c>
      <c r="M88" s="1" t="s">
        <v>11</v>
      </c>
    </row>
    <row r="89" spans="1:13" x14ac:dyDescent="0.3">
      <c r="A89" s="8">
        <v>44647</v>
      </c>
      <c r="B89" s="9">
        <v>0</v>
      </c>
      <c r="C89" s="9">
        <v>8</v>
      </c>
      <c r="D89" s="9">
        <v>0</v>
      </c>
      <c r="E89" s="9">
        <v>13.83</v>
      </c>
      <c r="F89" s="9">
        <v>0</v>
      </c>
      <c r="G89" s="9">
        <v>0</v>
      </c>
      <c r="H89" s="9" t="s">
        <v>92</v>
      </c>
      <c r="I89" s="9">
        <v>0</v>
      </c>
      <c r="J89" s="9" t="s">
        <v>142</v>
      </c>
      <c r="K89" s="9">
        <v>7.9</v>
      </c>
      <c r="L89" s="9">
        <v>0.4</v>
      </c>
      <c r="M89" s="1" t="s">
        <v>167</v>
      </c>
    </row>
    <row r="90" spans="1:13" x14ac:dyDescent="0.3">
      <c r="A90" s="8">
        <v>44648</v>
      </c>
      <c r="B90" s="9">
        <v>0</v>
      </c>
      <c r="C90" s="9">
        <v>7.5</v>
      </c>
      <c r="D90" s="9">
        <v>0</v>
      </c>
      <c r="E90" s="9">
        <v>8.5</v>
      </c>
      <c r="F90" s="9">
        <v>0</v>
      </c>
      <c r="G90" s="9">
        <v>0</v>
      </c>
      <c r="H90" s="9" t="s">
        <v>92</v>
      </c>
      <c r="I90" s="9">
        <v>0</v>
      </c>
      <c r="J90" s="9" t="s">
        <v>143</v>
      </c>
      <c r="K90" s="9">
        <v>36.99</v>
      </c>
      <c r="L90" s="9">
        <v>0.28999999999999998</v>
      </c>
      <c r="M90" s="1" t="s">
        <v>6</v>
      </c>
    </row>
    <row r="91" spans="1:13" x14ac:dyDescent="0.3">
      <c r="A91" s="8">
        <v>44649</v>
      </c>
      <c r="B91" s="9">
        <v>0</v>
      </c>
      <c r="C91" s="9">
        <v>8</v>
      </c>
      <c r="D91" s="9">
        <v>0</v>
      </c>
      <c r="E91" s="9">
        <v>20.41</v>
      </c>
      <c r="F91" s="9">
        <v>0</v>
      </c>
      <c r="G91" s="9">
        <v>0</v>
      </c>
      <c r="H91" s="9" t="s">
        <v>92</v>
      </c>
      <c r="I91" s="9">
        <v>0</v>
      </c>
      <c r="J91" s="9" t="s">
        <v>144</v>
      </c>
      <c r="K91" s="9">
        <v>4.32</v>
      </c>
      <c r="L91" s="9">
        <v>0.44</v>
      </c>
      <c r="M91" s="1" t="s">
        <v>7</v>
      </c>
    </row>
    <row r="92" spans="1:13" x14ac:dyDescent="0.3">
      <c r="A92" s="8">
        <v>44650</v>
      </c>
      <c r="B92" s="9">
        <v>0</v>
      </c>
      <c r="C92" s="9">
        <v>15.02</v>
      </c>
      <c r="D92" s="9">
        <v>0</v>
      </c>
      <c r="E92" s="9">
        <v>8</v>
      </c>
      <c r="F92" s="9">
        <v>0</v>
      </c>
      <c r="G92" s="9">
        <v>0</v>
      </c>
      <c r="H92" s="9" t="s">
        <v>92</v>
      </c>
      <c r="I92" s="9">
        <v>0</v>
      </c>
      <c r="J92" s="9" t="s">
        <v>145</v>
      </c>
      <c r="K92" s="9">
        <v>3.77</v>
      </c>
      <c r="L92" s="9">
        <v>0.24</v>
      </c>
      <c r="M92" s="1" t="s">
        <v>8</v>
      </c>
    </row>
    <row r="93" spans="1:13" x14ac:dyDescent="0.3">
      <c r="A93" s="8">
        <v>44651</v>
      </c>
      <c r="B93" s="9">
        <v>0</v>
      </c>
      <c r="C93" s="9">
        <v>8</v>
      </c>
      <c r="D93" s="9">
        <v>0</v>
      </c>
      <c r="E93" s="9">
        <v>20.41</v>
      </c>
      <c r="F93" s="9">
        <v>0</v>
      </c>
      <c r="G93" s="9">
        <v>0</v>
      </c>
      <c r="H93" s="9" t="s">
        <v>92</v>
      </c>
      <c r="I93" s="9">
        <v>0</v>
      </c>
      <c r="J93" s="9" t="s">
        <v>149</v>
      </c>
      <c r="K93" s="9">
        <v>16.899999999999999</v>
      </c>
      <c r="L93" s="9">
        <v>0.31</v>
      </c>
      <c r="M93" s="1" t="s">
        <v>9</v>
      </c>
    </row>
    <row r="94" spans="1:13" x14ac:dyDescent="0.3">
      <c r="A94" s="7" t="s">
        <v>4</v>
      </c>
      <c r="B94" s="7" t="s">
        <v>3</v>
      </c>
      <c r="C94" s="7" t="s">
        <v>13</v>
      </c>
      <c r="D94" s="7" t="s">
        <v>15</v>
      </c>
      <c r="E94" s="7" t="s">
        <v>14</v>
      </c>
      <c r="F94" s="7" t="s">
        <v>18</v>
      </c>
      <c r="G94" s="7" t="s">
        <v>16</v>
      </c>
      <c r="H94" s="7" t="s">
        <v>55</v>
      </c>
      <c r="I94" s="7" t="s">
        <v>58</v>
      </c>
      <c r="J94" s="7" t="s">
        <v>53</v>
      </c>
      <c r="K94" s="7" t="s">
        <v>59</v>
      </c>
      <c r="L94" s="7" t="s">
        <v>56</v>
      </c>
      <c r="M94" s="18" t="s">
        <v>160</v>
      </c>
    </row>
    <row r="95" spans="1:13" x14ac:dyDescent="0.3">
      <c r="A95" s="8">
        <v>44652</v>
      </c>
      <c r="B95" s="9">
        <v>0</v>
      </c>
      <c r="C95" s="9">
        <v>7.51</v>
      </c>
      <c r="D95" s="9">
        <v>0</v>
      </c>
      <c r="E95" s="9">
        <v>15.02</v>
      </c>
      <c r="F95" s="9">
        <v>0</v>
      </c>
      <c r="G95" s="9">
        <v>0</v>
      </c>
      <c r="H95" s="9" t="s">
        <v>124</v>
      </c>
      <c r="I95" s="9">
        <v>0.2</v>
      </c>
      <c r="J95" s="9" t="s">
        <v>152</v>
      </c>
      <c r="K95" s="9">
        <v>7.99</v>
      </c>
      <c r="L95" s="9">
        <v>0.23</v>
      </c>
      <c r="M95" s="1" t="s">
        <v>177</v>
      </c>
    </row>
    <row r="96" spans="1:13" x14ac:dyDescent="0.3">
      <c r="A96" s="8">
        <v>44653</v>
      </c>
      <c r="B96" s="9">
        <v>0</v>
      </c>
      <c r="C96" s="9">
        <v>7.5</v>
      </c>
      <c r="D96" s="9">
        <v>0</v>
      </c>
      <c r="E96" s="9">
        <v>14.31</v>
      </c>
      <c r="F96" s="9">
        <v>0</v>
      </c>
      <c r="G96" s="9">
        <v>0</v>
      </c>
      <c r="H96" s="9" t="s">
        <v>92</v>
      </c>
      <c r="I96" s="9">
        <v>0</v>
      </c>
      <c r="J96" s="9" t="s">
        <v>153</v>
      </c>
      <c r="K96" s="9">
        <v>9.9</v>
      </c>
      <c r="L96" s="9">
        <v>0.25</v>
      </c>
      <c r="M96" s="1" t="s">
        <v>11</v>
      </c>
    </row>
    <row r="97" spans="1:13" x14ac:dyDescent="0.3">
      <c r="A97" s="8">
        <v>44654</v>
      </c>
      <c r="B97" s="9">
        <v>0</v>
      </c>
      <c r="C97" s="9">
        <v>8</v>
      </c>
      <c r="D97" s="9">
        <v>0</v>
      </c>
      <c r="E97" s="9">
        <v>9.5</v>
      </c>
      <c r="F97" s="9">
        <v>8</v>
      </c>
      <c r="G97" s="9">
        <v>13</v>
      </c>
      <c r="H97" s="9" t="s">
        <v>92</v>
      </c>
      <c r="I97" s="9">
        <v>0</v>
      </c>
      <c r="J97" s="9" t="s">
        <v>154</v>
      </c>
      <c r="K97" s="9">
        <v>6.8</v>
      </c>
      <c r="L97" s="9">
        <v>0.37</v>
      </c>
      <c r="M97" s="1" t="s">
        <v>167</v>
      </c>
    </row>
    <row r="98" spans="1:13" x14ac:dyDescent="0.3">
      <c r="A98" s="8">
        <v>44655</v>
      </c>
      <c r="B98" s="9">
        <v>0</v>
      </c>
      <c r="C98" s="9">
        <v>8.5</v>
      </c>
      <c r="D98" s="9">
        <v>8</v>
      </c>
      <c r="E98" s="9">
        <v>20.81</v>
      </c>
      <c r="F98" s="9">
        <v>5.5</v>
      </c>
      <c r="G98" s="9">
        <v>0</v>
      </c>
      <c r="H98" s="9" t="s">
        <v>92</v>
      </c>
      <c r="I98" s="9">
        <v>0</v>
      </c>
      <c r="J98" s="9" t="s">
        <v>155</v>
      </c>
      <c r="K98" s="9">
        <v>3.59</v>
      </c>
      <c r="L98" s="9">
        <v>0.2</v>
      </c>
      <c r="M98" s="1" t="s">
        <v>6</v>
      </c>
    </row>
    <row r="99" spans="1:13" x14ac:dyDescent="0.3">
      <c r="A99" s="8">
        <v>44656</v>
      </c>
      <c r="B99" s="9">
        <v>0</v>
      </c>
      <c r="C99" s="9">
        <v>8</v>
      </c>
      <c r="D99" s="9">
        <v>0</v>
      </c>
      <c r="E99" s="9">
        <v>41.6</v>
      </c>
      <c r="F99" s="9">
        <v>0</v>
      </c>
      <c r="G99" s="9">
        <v>0</v>
      </c>
      <c r="H99" s="9" t="s">
        <v>92</v>
      </c>
      <c r="I99" s="9">
        <v>0</v>
      </c>
      <c r="J99" s="9" t="s">
        <v>156</v>
      </c>
      <c r="K99" s="9">
        <v>6.98</v>
      </c>
      <c r="L99" s="9">
        <v>0.27</v>
      </c>
      <c r="M99" s="1" t="s">
        <v>178</v>
      </c>
    </row>
    <row r="100" spans="1:13" x14ac:dyDescent="0.3">
      <c r="A100" s="8">
        <v>44657</v>
      </c>
      <c r="B100" s="9">
        <v>0</v>
      </c>
      <c r="C100" s="9">
        <v>8</v>
      </c>
      <c r="D100" s="9">
        <v>0</v>
      </c>
      <c r="E100" s="9">
        <v>19.41</v>
      </c>
      <c r="F100" s="9">
        <v>0</v>
      </c>
      <c r="G100" s="9">
        <v>0</v>
      </c>
      <c r="H100" s="9" t="s">
        <v>92</v>
      </c>
      <c r="I100" s="9">
        <v>0</v>
      </c>
      <c r="J100" s="9" t="s">
        <v>157</v>
      </c>
      <c r="K100" s="9">
        <v>20.63</v>
      </c>
      <c r="L100" s="9">
        <v>0.26</v>
      </c>
      <c r="M100" s="1" t="s">
        <v>8</v>
      </c>
    </row>
    <row r="101" spans="1:13" x14ac:dyDescent="0.3">
      <c r="A101" s="8">
        <v>44658</v>
      </c>
      <c r="B101" s="9">
        <v>0</v>
      </c>
      <c r="C101" s="9">
        <v>10.55</v>
      </c>
      <c r="D101" s="9">
        <v>0</v>
      </c>
      <c r="E101" s="9">
        <v>15.02</v>
      </c>
      <c r="F101" s="9">
        <v>4</v>
      </c>
      <c r="G101" s="9">
        <v>0</v>
      </c>
      <c r="H101" s="9" t="s">
        <v>92</v>
      </c>
      <c r="I101" s="9">
        <v>0</v>
      </c>
      <c r="J101" s="9" t="s">
        <v>158</v>
      </c>
      <c r="K101" s="9">
        <v>13.79</v>
      </c>
      <c r="L101" s="9">
        <v>0.26</v>
      </c>
      <c r="M101" s="1" t="s">
        <v>188</v>
      </c>
    </row>
    <row r="102" spans="1:13" x14ac:dyDescent="0.3">
      <c r="A102" s="8">
        <v>44659</v>
      </c>
      <c r="B102" s="9">
        <v>0</v>
      </c>
      <c r="C102" s="9">
        <v>8</v>
      </c>
      <c r="D102" s="9">
        <v>0</v>
      </c>
      <c r="E102" s="9">
        <v>32.869999999999997</v>
      </c>
      <c r="F102" s="9">
        <v>0</v>
      </c>
      <c r="G102" s="9">
        <v>0</v>
      </c>
      <c r="H102" s="9" t="s">
        <v>92</v>
      </c>
      <c r="I102" s="9">
        <v>0</v>
      </c>
      <c r="J102" s="9" t="s">
        <v>159</v>
      </c>
      <c r="K102" s="9">
        <v>13.8</v>
      </c>
      <c r="L102" s="9">
        <v>0.28000000000000003</v>
      </c>
      <c r="M102" s="1" t="s">
        <v>10</v>
      </c>
    </row>
    <row r="103" spans="1:13" x14ac:dyDescent="0.3">
      <c r="A103" s="8">
        <v>44660</v>
      </c>
      <c r="B103" s="9">
        <v>0</v>
      </c>
      <c r="C103" s="9">
        <v>0</v>
      </c>
      <c r="D103" s="9">
        <v>0</v>
      </c>
      <c r="E103" s="9">
        <v>20.41</v>
      </c>
      <c r="F103" s="9">
        <v>0</v>
      </c>
      <c r="G103" s="9">
        <v>0</v>
      </c>
      <c r="H103" s="9" t="s">
        <v>166</v>
      </c>
      <c r="I103" s="9">
        <v>20</v>
      </c>
      <c r="J103" s="9" t="s">
        <v>123</v>
      </c>
      <c r="K103" s="9">
        <v>44.8</v>
      </c>
      <c r="L103" s="9">
        <v>0.34</v>
      </c>
      <c r="M103" s="1" t="s">
        <v>11</v>
      </c>
    </row>
    <row r="104" spans="1:13" x14ac:dyDescent="0.3">
      <c r="A104" s="8">
        <v>44661</v>
      </c>
      <c r="B104" s="9">
        <v>0</v>
      </c>
      <c r="C104" s="9">
        <v>8</v>
      </c>
      <c r="D104" s="9">
        <v>0</v>
      </c>
      <c r="E104" s="9">
        <v>7</v>
      </c>
      <c r="F104" s="9">
        <v>8</v>
      </c>
      <c r="G104" s="9">
        <v>0</v>
      </c>
      <c r="H104" s="9" t="s">
        <v>92</v>
      </c>
      <c r="I104" s="9">
        <v>0</v>
      </c>
      <c r="J104" s="9" t="s">
        <v>161</v>
      </c>
      <c r="K104" s="9">
        <v>11.88</v>
      </c>
      <c r="L104" s="9">
        <v>0.27</v>
      </c>
      <c r="M104" s="1" t="s">
        <v>167</v>
      </c>
    </row>
    <row r="105" spans="1:13" x14ac:dyDescent="0.3">
      <c r="A105" s="8">
        <v>44662</v>
      </c>
      <c r="B105" s="9">
        <v>0</v>
      </c>
      <c r="C105" s="9">
        <v>8</v>
      </c>
      <c r="D105" s="9">
        <v>0</v>
      </c>
      <c r="E105" s="9">
        <v>15.02</v>
      </c>
      <c r="F105" s="9">
        <v>0</v>
      </c>
      <c r="G105" s="9">
        <v>0</v>
      </c>
      <c r="H105" s="9" t="s">
        <v>92</v>
      </c>
      <c r="I105" s="9">
        <v>0</v>
      </c>
      <c r="J105" s="9" t="s">
        <v>162</v>
      </c>
      <c r="K105" s="9">
        <v>2.38</v>
      </c>
      <c r="L105" s="9">
        <v>0.2</v>
      </c>
      <c r="M105" s="1" t="s">
        <v>6</v>
      </c>
    </row>
    <row r="106" spans="1:13" x14ac:dyDescent="0.3">
      <c r="A106" s="8">
        <v>44663</v>
      </c>
      <c r="B106" s="9">
        <v>0</v>
      </c>
      <c r="C106" s="9">
        <v>8</v>
      </c>
      <c r="D106" s="9">
        <v>0</v>
      </c>
      <c r="E106" s="9">
        <v>20.41</v>
      </c>
      <c r="F106" s="9">
        <v>0</v>
      </c>
      <c r="G106" s="9">
        <v>0</v>
      </c>
      <c r="H106" s="9" t="s">
        <v>147</v>
      </c>
      <c r="I106" s="9">
        <v>60</v>
      </c>
      <c r="J106" s="9" t="s">
        <v>165</v>
      </c>
      <c r="K106" s="9">
        <v>10.79</v>
      </c>
      <c r="L106" s="9">
        <v>0.19</v>
      </c>
      <c r="M106" s="1" t="s">
        <v>7</v>
      </c>
    </row>
    <row r="107" spans="1:13" x14ac:dyDescent="0.3">
      <c r="A107" s="8">
        <v>44664</v>
      </c>
      <c r="B107" s="9">
        <v>0</v>
      </c>
      <c r="C107" s="9">
        <v>8</v>
      </c>
      <c r="D107" s="9">
        <v>0</v>
      </c>
      <c r="E107" s="9">
        <v>15.02</v>
      </c>
      <c r="F107" s="9">
        <v>0</v>
      </c>
      <c r="G107" s="9">
        <v>0</v>
      </c>
      <c r="H107" s="9" t="s">
        <v>189</v>
      </c>
      <c r="I107" s="9">
        <v>98</v>
      </c>
      <c r="J107" s="9" t="s">
        <v>164</v>
      </c>
      <c r="K107" s="9">
        <v>25.76</v>
      </c>
      <c r="L107" s="9">
        <v>0.26</v>
      </c>
      <c r="M107" s="1" t="s">
        <v>8</v>
      </c>
    </row>
    <row r="108" spans="1:13" x14ac:dyDescent="0.3">
      <c r="A108" s="8">
        <v>44665</v>
      </c>
      <c r="B108" s="9">
        <v>0</v>
      </c>
      <c r="C108" s="9">
        <v>8</v>
      </c>
      <c r="D108" s="9">
        <v>0</v>
      </c>
      <c r="E108" s="9">
        <v>20.81</v>
      </c>
      <c r="F108" s="9">
        <v>0</v>
      </c>
      <c r="G108" s="9">
        <v>0</v>
      </c>
      <c r="H108" s="9" t="s">
        <v>190</v>
      </c>
      <c r="I108" s="9">
        <v>7</v>
      </c>
      <c r="J108" s="9" t="s">
        <v>163</v>
      </c>
      <c r="K108" s="9">
        <v>8.9600000000000009</v>
      </c>
      <c r="L108" s="9">
        <v>0.28000000000000003</v>
      </c>
      <c r="M108" s="1" t="s">
        <v>9</v>
      </c>
    </row>
    <row r="109" spans="1:13" x14ac:dyDescent="0.3">
      <c r="A109" s="8">
        <v>44666</v>
      </c>
      <c r="B109" s="9">
        <v>0</v>
      </c>
      <c r="C109" s="9">
        <v>15.02</v>
      </c>
      <c r="D109" s="9">
        <v>0</v>
      </c>
      <c r="E109" s="9">
        <v>20.41</v>
      </c>
      <c r="F109" s="9">
        <v>3</v>
      </c>
      <c r="G109" s="9">
        <v>16</v>
      </c>
      <c r="H109" s="9" t="s">
        <v>92</v>
      </c>
      <c r="I109" s="9">
        <v>0</v>
      </c>
      <c r="J109" s="9" t="s">
        <v>123</v>
      </c>
      <c r="K109" s="9">
        <v>62.46</v>
      </c>
      <c r="L109" s="9">
        <v>0.3</v>
      </c>
      <c r="M109" s="1" t="s">
        <v>10</v>
      </c>
    </row>
    <row r="110" spans="1:13" x14ac:dyDescent="0.3">
      <c r="A110" s="8">
        <v>44667</v>
      </c>
      <c r="B110" s="9">
        <v>0</v>
      </c>
      <c r="C110" s="9">
        <v>0</v>
      </c>
      <c r="D110" s="9">
        <v>0</v>
      </c>
      <c r="E110" s="9">
        <v>15.02</v>
      </c>
      <c r="F110" s="9">
        <v>0</v>
      </c>
      <c r="G110" s="9">
        <v>16.010000000000002</v>
      </c>
      <c r="H110" s="9" t="s">
        <v>92</v>
      </c>
      <c r="I110" s="9">
        <v>0</v>
      </c>
      <c r="J110" s="9" t="s">
        <v>92</v>
      </c>
      <c r="K110" s="9">
        <v>0</v>
      </c>
      <c r="L110" s="9">
        <v>0.2</v>
      </c>
      <c r="M110" s="1" t="s">
        <v>11</v>
      </c>
    </row>
    <row r="111" spans="1:13" x14ac:dyDescent="0.3">
      <c r="A111" s="8">
        <v>44668</v>
      </c>
      <c r="B111" s="9">
        <v>0</v>
      </c>
      <c r="C111" s="9">
        <v>8</v>
      </c>
      <c r="D111" s="9">
        <v>0</v>
      </c>
      <c r="E111" s="9">
        <v>8</v>
      </c>
      <c r="F111" s="9">
        <v>3</v>
      </c>
      <c r="G111" s="9">
        <v>0</v>
      </c>
      <c r="H111" s="9" t="s">
        <v>21</v>
      </c>
      <c r="I111" s="9">
        <v>30</v>
      </c>
      <c r="J111" s="9" t="s">
        <v>191</v>
      </c>
      <c r="K111" s="9">
        <v>8.8000000000000007</v>
      </c>
      <c r="L111" s="9">
        <v>0.32</v>
      </c>
      <c r="M111" s="1" t="s">
        <v>167</v>
      </c>
    </row>
    <row r="112" spans="1:13" x14ac:dyDescent="0.3">
      <c r="A112" s="8">
        <v>44669</v>
      </c>
      <c r="B112" s="9">
        <v>0</v>
      </c>
      <c r="C112" s="9">
        <v>8</v>
      </c>
      <c r="D112" s="9">
        <v>0</v>
      </c>
      <c r="E112" s="9">
        <v>20.71</v>
      </c>
      <c r="F112" s="9">
        <v>0</v>
      </c>
      <c r="G112" s="9">
        <v>0</v>
      </c>
      <c r="H112" s="9" t="s">
        <v>189</v>
      </c>
      <c r="I112" s="9">
        <v>68</v>
      </c>
      <c r="J112" s="9" t="s">
        <v>157</v>
      </c>
      <c r="K112" s="9">
        <v>37.04</v>
      </c>
      <c r="L112" s="9">
        <v>0.44</v>
      </c>
      <c r="M112" s="1" t="s">
        <v>6</v>
      </c>
    </row>
    <row r="113" spans="1:13" x14ac:dyDescent="0.3">
      <c r="A113" s="8">
        <v>44670</v>
      </c>
      <c r="B113" s="9">
        <v>0</v>
      </c>
      <c r="C113" s="9">
        <v>8</v>
      </c>
      <c r="D113" s="9">
        <v>0</v>
      </c>
      <c r="E113" s="9">
        <v>20.41</v>
      </c>
      <c r="F113" s="9">
        <v>0</v>
      </c>
      <c r="G113" s="9">
        <v>0</v>
      </c>
      <c r="H113" s="9" t="s">
        <v>148</v>
      </c>
      <c r="I113" s="9">
        <v>30</v>
      </c>
      <c r="J113" s="9" t="s">
        <v>157</v>
      </c>
      <c r="K113" s="9">
        <v>38.71</v>
      </c>
      <c r="L113" s="9">
        <v>0.28000000000000003</v>
      </c>
      <c r="M113" s="1" t="s">
        <v>7</v>
      </c>
    </row>
    <row r="114" spans="1:13" x14ac:dyDescent="0.3">
      <c r="A114" s="8">
        <v>44671</v>
      </c>
      <c r="B114" s="9">
        <v>0</v>
      </c>
      <c r="C114" s="9">
        <v>8</v>
      </c>
      <c r="D114" s="9">
        <v>0</v>
      </c>
      <c r="E114" s="9">
        <v>15.02</v>
      </c>
      <c r="F114" s="9">
        <v>4.5</v>
      </c>
      <c r="G114" s="9">
        <v>0</v>
      </c>
      <c r="H114" s="9" t="s">
        <v>111</v>
      </c>
      <c r="I114" s="9">
        <v>14</v>
      </c>
      <c r="J114" s="9" t="s">
        <v>192</v>
      </c>
      <c r="K114" s="9">
        <v>5.9</v>
      </c>
      <c r="L114" s="9">
        <v>0.34</v>
      </c>
      <c r="M114" s="1" t="s">
        <v>186</v>
      </c>
    </row>
    <row r="115" spans="1:13" x14ac:dyDescent="0.3">
      <c r="A115" s="8">
        <v>44672</v>
      </c>
      <c r="B115" s="9">
        <v>0</v>
      </c>
      <c r="C115" s="9">
        <v>8</v>
      </c>
      <c r="D115" s="9">
        <v>0</v>
      </c>
      <c r="E115" s="9">
        <v>8.5</v>
      </c>
      <c r="F115" s="9">
        <v>9</v>
      </c>
      <c r="G115" s="9">
        <v>0</v>
      </c>
      <c r="H115" s="9" t="s">
        <v>193</v>
      </c>
      <c r="I115" s="9">
        <v>16</v>
      </c>
      <c r="J115" s="9" t="s">
        <v>92</v>
      </c>
      <c r="K115" s="9">
        <v>0</v>
      </c>
      <c r="L115" s="9">
        <v>0.37</v>
      </c>
      <c r="M115" s="1" t="s">
        <v>9</v>
      </c>
    </row>
    <row r="116" spans="1:13" x14ac:dyDescent="0.3">
      <c r="A116" s="8">
        <v>44673</v>
      </c>
      <c r="B116" s="9">
        <v>0</v>
      </c>
      <c r="C116" s="9">
        <v>15.02</v>
      </c>
      <c r="D116" s="9">
        <v>0</v>
      </c>
      <c r="E116" s="9">
        <v>9</v>
      </c>
      <c r="F116" s="9">
        <v>4.5</v>
      </c>
      <c r="G116" s="9">
        <v>0</v>
      </c>
      <c r="H116" s="9" t="s">
        <v>22</v>
      </c>
      <c r="I116" s="9">
        <v>10</v>
      </c>
      <c r="J116" s="9" t="s">
        <v>92</v>
      </c>
      <c r="K116" s="9">
        <v>0</v>
      </c>
      <c r="L116" s="9">
        <v>0.37</v>
      </c>
      <c r="M116" s="1" t="s">
        <v>10</v>
      </c>
    </row>
    <row r="117" spans="1:13" x14ac:dyDescent="0.3">
      <c r="A117" s="8">
        <v>44674</v>
      </c>
      <c r="B117" s="9">
        <v>0</v>
      </c>
      <c r="C117" s="9">
        <v>8</v>
      </c>
      <c r="D117" s="9">
        <v>0</v>
      </c>
      <c r="E117" s="9">
        <v>15.02</v>
      </c>
      <c r="F117" s="9">
        <v>10.5</v>
      </c>
      <c r="G117" s="9">
        <v>16</v>
      </c>
      <c r="H117" s="9" t="s">
        <v>92</v>
      </c>
      <c r="I117" s="9">
        <v>0</v>
      </c>
      <c r="J117" s="9" t="s">
        <v>92</v>
      </c>
      <c r="K117" s="9">
        <v>0</v>
      </c>
      <c r="L117" s="9">
        <v>0.27</v>
      </c>
      <c r="M117" s="1" t="s">
        <v>194</v>
      </c>
    </row>
    <row r="118" spans="1:13" x14ac:dyDescent="0.3">
      <c r="A118" s="8">
        <v>44675</v>
      </c>
      <c r="B118" s="9">
        <v>0</v>
      </c>
      <c r="C118" s="9">
        <v>8</v>
      </c>
      <c r="D118" s="9">
        <v>0</v>
      </c>
      <c r="E118" s="9">
        <v>8</v>
      </c>
      <c r="F118" s="9">
        <v>8</v>
      </c>
      <c r="G118" s="9">
        <v>0</v>
      </c>
      <c r="H118" s="9" t="s">
        <v>92</v>
      </c>
      <c r="I118" s="9">
        <v>0</v>
      </c>
      <c r="J118" s="9" t="s">
        <v>92</v>
      </c>
      <c r="K118" s="9">
        <v>0</v>
      </c>
      <c r="L118" s="9">
        <v>0.38</v>
      </c>
      <c r="M118" s="1" t="s">
        <v>167</v>
      </c>
    </row>
    <row r="119" spans="1:13" x14ac:dyDescent="0.3">
      <c r="A119" s="8">
        <v>44676</v>
      </c>
      <c r="B119" s="9">
        <v>0</v>
      </c>
      <c r="C119" s="9">
        <v>8</v>
      </c>
      <c r="D119" s="9">
        <v>0</v>
      </c>
      <c r="E119" s="9">
        <v>15.02</v>
      </c>
      <c r="F119" s="9">
        <v>0</v>
      </c>
      <c r="G119" s="9">
        <v>16</v>
      </c>
      <c r="H119" s="9" t="s">
        <v>92</v>
      </c>
      <c r="I119" s="9">
        <v>0</v>
      </c>
      <c r="J119" s="9" t="s">
        <v>92</v>
      </c>
      <c r="K119" s="9">
        <v>0</v>
      </c>
      <c r="L119" s="9">
        <v>0.32</v>
      </c>
      <c r="M119" s="1" t="s">
        <v>6</v>
      </c>
    </row>
    <row r="120" spans="1:13" x14ac:dyDescent="0.3">
      <c r="A120" s="8">
        <v>44677</v>
      </c>
      <c r="B120" s="9">
        <v>0</v>
      </c>
      <c r="C120" s="9">
        <v>8</v>
      </c>
      <c r="D120" s="9">
        <v>0</v>
      </c>
      <c r="E120" s="9">
        <v>15.02</v>
      </c>
      <c r="F120" s="9">
        <v>10</v>
      </c>
      <c r="G120" s="9">
        <v>0</v>
      </c>
      <c r="H120" s="9" t="s">
        <v>196</v>
      </c>
      <c r="I120" s="9">
        <v>30</v>
      </c>
      <c r="J120" s="9" t="s">
        <v>157</v>
      </c>
      <c r="K120" s="9">
        <v>30.04</v>
      </c>
      <c r="L120" s="9">
        <v>0.25</v>
      </c>
      <c r="M120" s="1" t="s">
        <v>7</v>
      </c>
    </row>
    <row r="121" spans="1:13" x14ac:dyDescent="0.3">
      <c r="A121" s="8">
        <v>44678</v>
      </c>
      <c r="B121" s="9">
        <v>0</v>
      </c>
      <c r="C121" s="9">
        <v>8</v>
      </c>
      <c r="D121" s="9">
        <v>0</v>
      </c>
      <c r="E121" s="9">
        <v>0</v>
      </c>
      <c r="F121" s="9">
        <v>0</v>
      </c>
      <c r="G121" s="9">
        <v>0</v>
      </c>
      <c r="H121" s="9" t="s">
        <v>92</v>
      </c>
      <c r="I121" s="9">
        <v>0</v>
      </c>
      <c r="J121" s="9" t="s">
        <v>92</v>
      </c>
      <c r="K121" s="9">
        <v>0</v>
      </c>
      <c r="L121" s="9">
        <v>0.37</v>
      </c>
      <c r="M121" s="1" t="s">
        <v>8</v>
      </c>
    </row>
    <row r="122" spans="1:13" x14ac:dyDescent="0.3">
      <c r="A122" s="8">
        <v>44679</v>
      </c>
      <c r="B122" s="9">
        <v>0</v>
      </c>
      <c r="C122" s="9">
        <v>10</v>
      </c>
      <c r="D122" s="9">
        <v>0</v>
      </c>
      <c r="E122" s="9">
        <v>0</v>
      </c>
      <c r="F122" s="9">
        <v>5.5</v>
      </c>
      <c r="G122" s="9">
        <v>0</v>
      </c>
      <c r="H122" s="1" t="s">
        <v>92</v>
      </c>
      <c r="I122" s="1">
        <v>0</v>
      </c>
      <c r="J122" s="9" t="s">
        <v>197</v>
      </c>
      <c r="K122" s="9">
        <v>17.43</v>
      </c>
      <c r="L122" s="9">
        <v>0.31</v>
      </c>
      <c r="M122" s="1" t="s">
        <v>9</v>
      </c>
    </row>
    <row r="123" spans="1:13" x14ac:dyDescent="0.3">
      <c r="A123" s="8">
        <v>44680</v>
      </c>
      <c r="B123" s="9">
        <v>0</v>
      </c>
      <c r="C123" s="9">
        <v>0</v>
      </c>
      <c r="D123" s="9">
        <v>0</v>
      </c>
      <c r="E123" s="9">
        <v>19.98</v>
      </c>
      <c r="F123" s="9">
        <v>4.5</v>
      </c>
      <c r="G123" s="9">
        <v>0</v>
      </c>
      <c r="H123" s="9" t="s">
        <v>92</v>
      </c>
      <c r="I123" s="9">
        <v>0</v>
      </c>
      <c r="J123" s="9" t="s">
        <v>92</v>
      </c>
      <c r="K123" s="9">
        <v>0</v>
      </c>
      <c r="L123" s="9">
        <v>0.34</v>
      </c>
      <c r="M123" s="1" t="s">
        <v>10</v>
      </c>
    </row>
    <row r="124" spans="1:13" x14ac:dyDescent="0.3">
      <c r="A124" s="8">
        <v>44681</v>
      </c>
      <c r="B124" s="9">
        <v>0</v>
      </c>
      <c r="C124" s="9">
        <v>10</v>
      </c>
      <c r="D124" s="9">
        <v>0</v>
      </c>
      <c r="E124" s="9">
        <v>19.95</v>
      </c>
      <c r="F124" s="9">
        <v>9.5</v>
      </c>
      <c r="G124" s="9">
        <v>0</v>
      </c>
      <c r="H124" s="9" t="s">
        <v>92</v>
      </c>
      <c r="I124" s="9">
        <v>0</v>
      </c>
      <c r="J124" s="1" t="s">
        <v>92</v>
      </c>
      <c r="K124" s="1">
        <v>0</v>
      </c>
      <c r="L124" s="9">
        <v>0.2</v>
      </c>
      <c r="M124" s="1" t="s">
        <v>11</v>
      </c>
    </row>
    <row r="125" spans="1:13" x14ac:dyDescent="0.3">
      <c r="A125" s="7" t="s">
        <v>4</v>
      </c>
      <c r="B125" s="7" t="s">
        <v>3</v>
      </c>
      <c r="C125" s="7" t="s">
        <v>13</v>
      </c>
      <c r="D125" s="7" t="s">
        <v>15</v>
      </c>
      <c r="E125" s="7" t="s">
        <v>14</v>
      </c>
      <c r="F125" s="7" t="s">
        <v>18</v>
      </c>
      <c r="G125" s="7" t="s">
        <v>16</v>
      </c>
      <c r="H125" s="7" t="s">
        <v>55</v>
      </c>
      <c r="I125" s="7" t="s">
        <v>58</v>
      </c>
      <c r="J125" s="7" t="s">
        <v>53</v>
      </c>
      <c r="K125" s="7" t="s">
        <v>59</v>
      </c>
      <c r="L125" s="7" t="s">
        <v>56</v>
      </c>
      <c r="M125" s="18" t="s">
        <v>160</v>
      </c>
    </row>
    <row r="126" spans="1:13" x14ac:dyDescent="0.3">
      <c r="A126" s="8">
        <v>44682</v>
      </c>
      <c r="B126" s="9">
        <v>0</v>
      </c>
      <c r="C126" s="9">
        <v>8</v>
      </c>
      <c r="D126" s="9">
        <v>0</v>
      </c>
      <c r="E126" s="9">
        <v>10</v>
      </c>
      <c r="F126" s="9">
        <f>6.5+5</f>
        <v>11.5</v>
      </c>
      <c r="G126" s="9">
        <v>0</v>
      </c>
      <c r="H126" s="9" t="s">
        <v>198</v>
      </c>
      <c r="I126" s="9">
        <v>58</v>
      </c>
      <c r="J126" s="9" t="s">
        <v>284</v>
      </c>
      <c r="K126" s="9">
        <v>14.8</v>
      </c>
      <c r="L126" s="9">
        <v>0.32</v>
      </c>
      <c r="M126" s="1" t="s">
        <v>5</v>
      </c>
    </row>
    <row r="127" spans="1:13" x14ac:dyDescent="0.3">
      <c r="A127" s="8">
        <v>44683</v>
      </c>
      <c r="B127" s="9">
        <v>0</v>
      </c>
      <c r="C127" s="9">
        <v>10</v>
      </c>
      <c r="D127" s="9">
        <v>0</v>
      </c>
      <c r="E127" s="9">
        <v>17.100000000000001</v>
      </c>
      <c r="F127" s="9">
        <v>4.5</v>
      </c>
      <c r="G127" s="9">
        <v>0</v>
      </c>
      <c r="H127" s="9" t="s">
        <v>124</v>
      </c>
      <c r="I127" s="9">
        <v>0.2</v>
      </c>
      <c r="J127" s="9" t="s">
        <v>288</v>
      </c>
      <c r="K127" s="9">
        <v>18.89</v>
      </c>
      <c r="L127" s="9">
        <v>0.47</v>
      </c>
      <c r="M127" s="1" t="s">
        <v>6</v>
      </c>
    </row>
    <row r="128" spans="1:13" x14ac:dyDescent="0.3">
      <c r="A128" s="8">
        <v>44684</v>
      </c>
      <c r="B128" s="9">
        <v>0</v>
      </c>
      <c r="C128" s="9">
        <v>8</v>
      </c>
      <c r="D128" s="9">
        <v>0</v>
      </c>
      <c r="E128" s="9">
        <v>9.5</v>
      </c>
      <c r="F128" s="9">
        <v>3</v>
      </c>
      <c r="G128" s="9">
        <v>0</v>
      </c>
      <c r="H128" s="9" t="s">
        <v>147</v>
      </c>
      <c r="I128" s="9">
        <v>60</v>
      </c>
      <c r="J128" s="9" t="s">
        <v>291</v>
      </c>
      <c r="K128" s="9">
        <v>66.5</v>
      </c>
      <c r="L128" s="9">
        <v>0.32</v>
      </c>
      <c r="M128" s="1" t="s">
        <v>7</v>
      </c>
    </row>
    <row r="129" spans="1:13" x14ac:dyDescent="0.3">
      <c r="A129" s="8">
        <v>44685</v>
      </c>
      <c r="B129" s="9">
        <v>0</v>
      </c>
      <c r="C129" s="9">
        <v>7.5</v>
      </c>
      <c r="D129" s="9">
        <v>0</v>
      </c>
      <c r="E129" s="9">
        <v>0</v>
      </c>
      <c r="F129" s="9">
        <f>4.5+4</f>
        <v>8.5</v>
      </c>
      <c r="G129" s="9">
        <v>16</v>
      </c>
      <c r="H129" s="9" t="s">
        <v>193</v>
      </c>
      <c r="I129" s="9">
        <v>14</v>
      </c>
      <c r="J129" s="9" t="s">
        <v>157</v>
      </c>
      <c r="K129" s="9">
        <v>28.96</v>
      </c>
      <c r="L129" s="9">
        <v>0.32</v>
      </c>
      <c r="M129" s="1" t="s">
        <v>8</v>
      </c>
    </row>
    <row r="130" spans="1:13" x14ac:dyDescent="0.3">
      <c r="A130" s="8">
        <v>44686</v>
      </c>
      <c r="B130" s="9">
        <v>0</v>
      </c>
      <c r="C130" s="9">
        <v>8</v>
      </c>
      <c r="D130" s="9">
        <v>0</v>
      </c>
      <c r="E130" s="9">
        <v>15.02</v>
      </c>
      <c r="F130" s="9">
        <f>7+6.5</f>
        <v>13.5</v>
      </c>
      <c r="G130" s="9">
        <v>0</v>
      </c>
      <c r="H130" s="9" t="s">
        <v>290</v>
      </c>
      <c r="I130" s="9">
        <v>23</v>
      </c>
      <c r="J130" s="9" t="s">
        <v>123</v>
      </c>
      <c r="K130" s="9">
        <v>42.87</v>
      </c>
      <c r="L130" s="9">
        <v>0.28999999999999998</v>
      </c>
      <c r="M130" s="1" t="s">
        <v>9</v>
      </c>
    </row>
    <row r="131" spans="1:13" x14ac:dyDescent="0.3">
      <c r="A131" s="8">
        <v>44687</v>
      </c>
      <c r="B131" s="9">
        <v>0</v>
      </c>
      <c r="C131" s="9">
        <v>8</v>
      </c>
      <c r="D131" s="9">
        <v>0</v>
      </c>
      <c r="E131" s="9">
        <v>6</v>
      </c>
      <c r="F131" s="9">
        <f>2+7</f>
        <v>9</v>
      </c>
      <c r="G131" s="9">
        <v>0</v>
      </c>
      <c r="H131" s="9" t="s">
        <v>308</v>
      </c>
      <c r="I131" s="9">
        <v>3.2</v>
      </c>
      <c r="J131" s="9" t="s">
        <v>307</v>
      </c>
      <c r="K131" s="9">
        <v>11.84</v>
      </c>
      <c r="L131" s="9">
        <v>0.28000000000000003</v>
      </c>
      <c r="M131" s="1" t="s">
        <v>10</v>
      </c>
    </row>
    <row r="132" spans="1:13" x14ac:dyDescent="0.3">
      <c r="A132" s="8">
        <v>44688</v>
      </c>
      <c r="B132" s="9">
        <v>0</v>
      </c>
      <c r="C132" s="9">
        <v>0</v>
      </c>
      <c r="D132" s="9">
        <v>0</v>
      </c>
      <c r="E132" s="9">
        <v>15.02</v>
      </c>
      <c r="F132" s="9">
        <v>7</v>
      </c>
      <c r="G132" s="9">
        <v>0</v>
      </c>
      <c r="H132" s="9" t="s">
        <v>92</v>
      </c>
      <c r="I132" s="9">
        <v>0</v>
      </c>
      <c r="J132" s="9" t="s">
        <v>299</v>
      </c>
      <c r="K132" s="9">
        <v>18.45</v>
      </c>
      <c r="L132" s="9">
        <v>0.27</v>
      </c>
      <c r="M132" s="1" t="s">
        <v>11</v>
      </c>
    </row>
    <row r="133" spans="1:13" x14ac:dyDescent="0.3">
      <c r="A133" s="8">
        <v>44689</v>
      </c>
      <c r="B133" s="9">
        <v>0</v>
      </c>
      <c r="C133" s="9">
        <v>8</v>
      </c>
      <c r="D133" s="9">
        <v>0</v>
      </c>
      <c r="E133" s="9">
        <v>9.5</v>
      </c>
      <c r="F133" s="9">
        <f>8+4.5</f>
        <v>12.5</v>
      </c>
      <c r="G133" s="9">
        <v>0</v>
      </c>
      <c r="H133" s="9" t="s">
        <v>92</v>
      </c>
      <c r="I133" s="9">
        <v>0</v>
      </c>
      <c r="J133" s="9" t="s">
        <v>313</v>
      </c>
      <c r="K133" s="9">
        <v>4.3499999999999996</v>
      </c>
      <c r="L133" s="9">
        <v>0.33</v>
      </c>
      <c r="M133" s="1" t="s">
        <v>167</v>
      </c>
    </row>
    <row r="134" spans="1:13" x14ac:dyDescent="0.3">
      <c r="A134" s="8">
        <v>44690</v>
      </c>
      <c r="B134" s="9">
        <v>0</v>
      </c>
      <c r="C134" s="9">
        <v>0</v>
      </c>
      <c r="D134" s="9">
        <v>0</v>
      </c>
      <c r="E134" s="9">
        <v>15.02</v>
      </c>
      <c r="F134" s="9">
        <v>7</v>
      </c>
      <c r="G134" s="9">
        <v>0</v>
      </c>
      <c r="H134" s="9" t="s">
        <v>92</v>
      </c>
      <c r="I134" s="9">
        <v>0</v>
      </c>
      <c r="J134" s="9" t="s">
        <v>314</v>
      </c>
      <c r="K134" s="9">
        <v>7.89</v>
      </c>
      <c r="L134" s="9">
        <v>0.24</v>
      </c>
      <c r="M134" s="1" t="s">
        <v>6</v>
      </c>
    </row>
    <row r="135" spans="1:13" x14ac:dyDescent="0.3">
      <c r="A135" s="8">
        <v>44691</v>
      </c>
      <c r="B135" s="9">
        <v>0</v>
      </c>
      <c r="C135" s="9">
        <v>9</v>
      </c>
      <c r="D135" s="9">
        <v>0</v>
      </c>
      <c r="E135" s="9">
        <v>0</v>
      </c>
      <c r="F135" s="9">
        <v>15</v>
      </c>
      <c r="G135" s="9">
        <v>0</v>
      </c>
      <c r="H135" s="9" t="s">
        <v>92</v>
      </c>
      <c r="I135" s="9">
        <v>0</v>
      </c>
      <c r="J135" s="9" t="s">
        <v>125</v>
      </c>
      <c r="K135" s="9">
        <v>18.79</v>
      </c>
      <c r="L135" s="9">
        <v>0.3</v>
      </c>
      <c r="M135" s="1" t="s">
        <v>7</v>
      </c>
    </row>
    <row r="136" spans="1:13" x14ac:dyDescent="0.3">
      <c r="A136" s="8">
        <v>44692</v>
      </c>
      <c r="B136" s="9">
        <v>0</v>
      </c>
      <c r="C136" s="9">
        <v>15.02</v>
      </c>
      <c r="D136" s="9">
        <v>0</v>
      </c>
      <c r="E136" s="9">
        <v>9</v>
      </c>
      <c r="F136" s="9">
        <v>5</v>
      </c>
      <c r="G136" s="9">
        <v>0</v>
      </c>
      <c r="H136" s="9" t="s">
        <v>21</v>
      </c>
      <c r="I136" s="9">
        <v>30</v>
      </c>
      <c r="J136" s="9" t="s">
        <v>318</v>
      </c>
      <c r="K136" s="9">
        <v>24.88</v>
      </c>
      <c r="L136" s="9">
        <v>0.42</v>
      </c>
      <c r="M136" s="1" t="s">
        <v>8</v>
      </c>
    </row>
    <row r="137" spans="1:13" x14ac:dyDescent="0.3">
      <c r="A137" s="8">
        <v>44693</v>
      </c>
      <c r="B137" s="9">
        <v>0</v>
      </c>
      <c r="C137" s="9">
        <v>8</v>
      </c>
      <c r="D137" s="9">
        <v>0</v>
      </c>
      <c r="E137" s="9">
        <v>6.5</v>
      </c>
      <c r="F137" s="9">
        <v>4.5</v>
      </c>
      <c r="G137" s="9">
        <v>14</v>
      </c>
      <c r="H137" s="9" t="s">
        <v>92</v>
      </c>
      <c r="I137" s="9">
        <v>0</v>
      </c>
      <c r="J137" s="9" t="s">
        <v>92</v>
      </c>
      <c r="K137" s="9">
        <v>0</v>
      </c>
      <c r="L137" s="9">
        <v>0.32</v>
      </c>
      <c r="M137" s="1" t="s">
        <v>9</v>
      </c>
    </row>
    <row r="138" spans="1:13" x14ac:dyDescent="0.3">
      <c r="A138" s="8">
        <v>44694</v>
      </c>
      <c r="B138" s="9">
        <v>0</v>
      </c>
      <c r="C138" s="9">
        <v>0</v>
      </c>
      <c r="D138" s="9">
        <v>0</v>
      </c>
      <c r="E138" s="9">
        <v>7.5</v>
      </c>
      <c r="F138" s="9">
        <v>0</v>
      </c>
      <c r="G138" s="9">
        <v>0</v>
      </c>
      <c r="H138" s="9" t="s">
        <v>325</v>
      </c>
      <c r="I138" s="9">
        <v>100.01</v>
      </c>
      <c r="J138" s="9" t="s">
        <v>324</v>
      </c>
      <c r="K138" s="9">
        <v>26</v>
      </c>
      <c r="L138" s="9">
        <v>0.35</v>
      </c>
      <c r="M138" s="1" t="s">
        <v>10</v>
      </c>
    </row>
    <row r="139" spans="1:13" x14ac:dyDescent="0.3">
      <c r="A139" s="8">
        <v>44695</v>
      </c>
      <c r="B139" s="9">
        <v>0</v>
      </c>
      <c r="C139" s="9">
        <v>10.9</v>
      </c>
      <c r="D139" s="9">
        <v>6</v>
      </c>
      <c r="E139" s="9">
        <v>0</v>
      </c>
      <c r="F139" s="9">
        <v>4.5</v>
      </c>
      <c r="G139" s="9">
        <v>5</v>
      </c>
      <c r="H139" s="9" t="s">
        <v>92</v>
      </c>
      <c r="I139" s="9">
        <v>0</v>
      </c>
      <c r="J139" s="9" t="s">
        <v>92</v>
      </c>
      <c r="K139" s="9">
        <v>0</v>
      </c>
      <c r="L139" s="9">
        <v>0.33</v>
      </c>
      <c r="M139" s="1" t="s">
        <v>11</v>
      </c>
    </row>
    <row r="140" spans="1:13" x14ac:dyDescent="0.3">
      <c r="A140" s="8">
        <v>44696</v>
      </c>
      <c r="B140" s="9">
        <v>0</v>
      </c>
      <c r="C140" s="9">
        <v>8</v>
      </c>
      <c r="D140" s="9">
        <v>0</v>
      </c>
      <c r="E140" s="9">
        <v>8</v>
      </c>
      <c r="F140" s="9">
        <v>0</v>
      </c>
      <c r="G140" s="9">
        <v>5</v>
      </c>
      <c r="H140" s="9" t="s">
        <v>92</v>
      </c>
      <c r="I140" s="9">
        <v>0</v>
      </c>
      <c r="J140" s="9" t="s">
        <v>327</v>
      </c>
      <c r="K140" s="9">
        <v>18.41</v>
      </c>
      <c r="L140" s="9">
        <v>0.34</v>
      </c>
      <c r="M140" s="1" t="s">
        <v>5</v>
      </c>
    </row>
    <row r="141" spans="1:13" x14ac:dyDescent="0.3">
      <c r="A141" s="8">
        <v>44697</v>
      </c>
      <c r="B141" s="9">
        <v>0</v>
      </c>
      <c r="C141" s="9">
        <v>0</v>
      </c>
      <c r="D141" s="9">
        <v>0</v>
      </c>
      <c r="E141" s="9">
        <v>15.02</v>
      </c>
      <c r="F141" s="9">
        <v>4.5</v>
      </c>
      <c r="G141" s="9">
        <v>0</v>
      </c>
      <c r="H141" s="9" t="s">
        <v>92</v>
      </c>
      <c r="I141" s="9">
        <v>0</v>
      </c>
      <c r="J141" s="9" t="s">
        <v>92</v>
      </c>
      <c r="K141" s="9">
        <v>0</v>
      </c>
      <c r="L141" s="9">
        <v>0.42</v>
      </c>
      <c r="M141" s="1" t="s">
        <v>6</v>
      </c>
    </row>
    <row r="142" spans="1:13" x14ac:dyDescent="0.3">
      <c r="A142" s="8">
        <v>44698</v>
      </c>
      <c r="B142" s="9">
        <v>0</v>
      </c>
      <c r="C142" s="9">
        <v>8</v>
      </c>
      <c r="D142" s="9">
        <v>0</v>
      </c>
      <c r="E142" s="9">
        <v>15.02</v>
      </c>
      <c r="F142" s="9">
        <f>4.5+3.5</f>
        <v>8</v>
      </c>
      <c r="G142" s="9">
        <v>0</v>
      </c>
      <c r="H142" s="9" t="s">
        <v>92</v>
      </c>
      <c r="I142" s="9">
        <v>0</v>
      </c>
      <c r="J142" s="9" t="s">
        <v>92</v>
      </c>
      <c r="K142" s="9">
        <v>0</v>
      </c>
      <c r="L142" s="9">
        <v>0.31</v>
      </c>
      <c r="M142" s="1" t="s">
        <v>7</v>
      </c>
    </row>
    <row r="143" spans="1:13" x14ac:dyDescent="0.3">
      <c r="A143" s="8">
        <v>44699</v>
      </c>
      <c r="B143" s="9">
        <v>0</v>
      </c>
      <c r="C143" s="9">
        <v>8</v>
      </c>
      <c r="D143" s="9">
        <v>0</v>
      </c>
      <c r="E143" s="9">
        <v>8</v>
      </c>
      <c r="F143" s="9">
        <v>8</v>
      </c>
      <c r="G143" s="9">
        <v>0</v>
      </c>
      <c r="H143" s="9" t="s">
        <v>92</v>
      </c>
      <c r="I143" s="9">
        <v>0</v>
      </c>
      <c r="J143" s="9" t="s">
        <v>92</v>
      </c>
      <c r="K143" s="9">
        <v>0</v>
      </c>
      <c r="L143" s="9">
        <v>0.28000000000000003</v>
      </c>
      <c r="M143" s="1" t="s">
        <v>8</v>
      </c>
    </row>
    <row r="144" spans="1:13" x14ac:dyDescent="0.3">
      <c r="A144" s="8">
        <v>44700</v>
      </c>
      <c r="B144" s="9">
        <v>0</v>
      </c>
      <c r="C144" s="9">
        <v>9</v>
      </c>
      <c r="D144" s="9">
        <v>0</v>
      </c>
      <c r="E144" s="9">
        <v>15.02</v>
      </c>
      <c r="F144" s="9">
        <v>4.5</v>
      </c>
      <c r="G144" s="9">
        <v>0</v>
      </c>
      <c r="H144" s="9" t="s">
        <v>92</v>
      </c>
      <c r="I144" s="9">
        <v>0</v>
      </c>
      <c r="J144" s="9" t="s">
        <v>92</v>
      </c>
      <c r="K144" s="9">
        <v>0</v>
      </c>
      <c r="L144" s="9">
        <v>0.25</v>
      </c>
      <c r="M144" s="1" t="s">
        <v>9</v>
      </c>
    </row>
    <row r="145" spans="1:13" x14ac:dyDescent="0.3">
      <c r="A145" s="8">
        <v>44701</v>
      </c>
      <c r="B145" s="9">
        <v>0</v>
      </c>
      <c r="C145" s="9">
        <v>0</v>
      </c>
      <c r="D145" s="9">
        <v>0</v>
      </c>
      <c r="E145" s="9">
        <v>16.010000000000002</v>
      </c>
      <c r="F145" s="9">
        <v>0</v>
      </c>
      <c r="G145" s="9">
        <v>0</v>
      </c>
      <c r="H145" s="9" t="s">
        <v>92</v>
      </c>
      <c r="I145" s="9">
        <v>0</v>
      </c>
      <c r="J145" s="9" t="s">
        <v>92</v>
      </c>
      <c r="K145" s="9">
        <v>0</v>
      </c>
      <c r="L145" s="9"/>
      <c r="M145" s="1" t="s">
        <v>10</v>
      </c>
    </row>
    <row r="146" spans="1:13" x14ac:dyDescent="0.3">
      <c r="A146" s="8">
        <v>44702</v>
      </c>
      <c r="B146" s="9">
        <v>0</v>
      </c>
      <c r="C146" s="9">
        <v>6.5</v>
      </c>
      <c r="D146" s="9">
        <v>0</v>
      </c>
      <c r="E146" s="9"/>
      <c r="F146" s="9">
        <v>4.5</v>
      </c>
      <c r="G146" s="9">
        <v>0</v>
      </c>
      <c r="H146" s="9" t="s">
        <v>92</v>
      </c>
      <c r="I146" s="9">
        <v>0</v>
      </c>
      <c r="J146" s="9" t="s">
        <v>92</v>
      </c>
      <c r="K146" s="9">
        <v>0</v>
      </c>
      <c r="L146" s="9"/>
      <c r="M146" s="1" t="s">
        <v>11</v>
      </c>
    </row>
    <row r="147" spans="1:13" x14ac:dyDescent="0.3">
      <c r="A147" s="8">
        <v>44703</v>
      </c>
      <c r="B147" s="9">
        <v>0</v>
      </c>
      <c r="C147" s="9"/>
      <c r="D147" s="9">
        <v>0</v>
      </c>
      <c r="E147" s="9"/>
      <c r="F147" s="9"/>
      <c r="G147" s="9"/>
      <c r="H147" s="9" t="s">
        <v>92</v>
      </c>
      <c r="I147" s="9">
        <v>0</v>
      </c>
      <c r="J147" s="9" t="s">
        <v>92</v>
      </c>
      <c r="K147" s="9">
        <v>0</v>
      </c>
      <c r="L147" s="9"/>
      <c r="M147" s="1" t="s">
        <v>167</v>
      </c>
    </row>
    <row r="148" spans="1:13" x14ac:dyDescent="0.3">
      <c r="A148" s="8">
        <v>44704</v>
      </c>
      <c r="B148" s="9">
        <v>0</v>
      </c>
      <c r="C148" s="9"/>
      <c r="D148" s="9">
        <v>0</v>
      </c>
      <c r="E148" s="9"/>
      <c r="F148" s="9"/>
      <c r="G148" s="9"/>
      <c r="H148" s="9" t="s">
        <v>92</v>
      </c>
      <c r="I148" s="9">
        <v>0</v>
      </c>
      <c r="J148" s="9" t="s">
        <v>92</v>
      </c>
      <c r="K148" s="9">
        <v>0</v>
      </c>
      <c r="L148" s="9"/>
      <c r="M148" s="1" t="s">
        <v>6</v>
      </c>
    </row>
    <row r="149" spans="1:13" x14ac:dyDescent="0.3">
      <c r="A149" s="8">
        <v>44705</v>
      </c>
      <c r="B149" s="9">
        <v>0</v>
      </c>
      <c r="C149" s="9"/>
      <c r="D149" s="9">
        <v>0</v>
      </c>
      <c r="E149" s="9"/>
      <c r="F149" s="9"/>
      <c r="G149" s="9"/>
      <c r="H149" s="9" t="s">
        <v>92</v>
      </c>
      <c r="I149" s="9">
        <v>0</v>
      </c>
      <c r="J149" s="9" t="s">
        <v>92</v>
      </c>
      <c r="K149" s="9">
        <v>0</v>
      </c>
      <c r="L149" s="9"/>
      <c r="M149" s="1" t="s">
        <v>7</v>
      </c>
    </row>
    <row r="150" spans="1:13" x14ac:dyDescent="0.3">
      <c r="A150" s="8">
        <v>44706</v>
      </c>
      <c r="B150" s="9">
        <v>0</v>
      </c>
      <c r="C150" s="9"/>
      <c r="D150" s="9">
        <v>0</v>
      </c>
      <c r="E150" s="9"/>
      <c r="F150" s="9"/>
      <c r="G150" s="9"/>
      <c r="H150" s="9" t="s">
        <v>92</v>
      </c>
      <c r="I150" s="9">
        <v>0</v>
      </c>
      <c r="J150" s="9" t="s">
        <v>92</v>
      </c>
      <c r="K150" s="9">
        <v>0</v>
      </c>
      <c r="L150" s="9"/>
      <c r="M150" s="1" t="s">
        <v>8</v>
      </c>
    </row>
    <row r="151" spans="1:13" x14ac:dyDescent="0.3">
      <c r="A151" s="8">
        <v>44707</v>
      </c>
      <c r="B151" s="9">
        <v>0</v>
      </c>
      <c r="C151" s="9"/>
      <c r="D151" s="9">
        <v>0</v>
      </c>
      <c r="E151" s="9"/>
      <c r="F151" s="9"/>
      <c r="G151" s="9"/>
      <c r="H151" s="9" t="s">
        <v>92</v>
      </c>
      <c r="I151" s="9">
        <v>0</v>
      </c>
      <c r="J151" s="9" t="s">
        <v>92</v>
      </c>
      <c r="K151" s="9">
        <v>0</v>
      </c>
      <c r="L151" s="9"/>
      <c r="M151" s="1" t="s">
        <v>9</v>
      </c>
    </row>
    <row r="152" spans="1:13" x14ac:dyDescent="0.3">
      <c r="A152" s="8">
        <v>44708</v>
      </c>
      <c r="B152" s="9">
        <v>0</v>
      </c>
      <c r="C152" s="9"/>
      <c r="D152" s="9">
        <v>0</v>
      </c>
      <c r="E152" s="9"/>
      <c r="F152" s="9"/>
      <c r="G152" s="9"/>
      <c r="H152" s="9" t="s">
        <v>92</v>
      </c>
      <c r="I152" s="9">
        <v>0</v>
      </c>
      <c r="J152" s="9" t="s">
        <v>92</v>
      </c>
      <c r="K152" s="9">
        <v>0</v>
      </c>
      <c r="L152" s="9"/>
      <c r="M152" s="1" t="s">
        <v>10</v>
      </c>
    </row>
    <row r="153" spans="1:13" x14ac:dyDescent="0.3">
      <c r="A153" s="8">
        <v>44709</v>
      </c>
      <c r="B153" s="9">
        <v>0</v>
      </c>
      <c r="C153" s="9"/>
      <c r="D153" s="9">
        <v>0</v>
      </c>
      <c r="E153" s="9"/>
      <c r="F153" s="9"/>
      <c r="G153" s="9"/>
      <c r="H153" s="9" t="s">
        <v>92</v>
      </c>
      <c r="I153" s="9">
        <v>0</v>
      </c>
      <c r="J153" s="9" t="s">
        <v>92</v>
      </c>
      <c r="K153" s="9">
        <v>0</v>
      </c>
      <c r="L153" s="9"/>
      <c r="M153" s="1" t="s">
        <v>11</v>
      </c>
    </row>
    <row r="154" spans="1:13" x14ac:dyDescent="0.3">
      <c r="A154" s="8">
        <v>44710</v>
      </c>
      <c r="B154" s="9">
        <v>0</v>
      </c>
      <c r="C154" s="9"/>
      <c r="D154" s="9">
        <v>0</v>
      </c>
      <c r="E154" s="9"/>
      <c r="F154" s="9"/>
      <c r="G154" s="9"/>
      <c r="H154" s="9" t="s">
        <v>92</v>
      </c>
      <c r="I154" s="9">
        <v>0</v>
      </c>
      <c r="J154" s="9" t="s">
        <v>92</v>
      </c>
      <c r="K154" s="9">
        <v>0</v>
      </c>
      <c r="L154" s="9"/>
      <c r="M154" s="1" t="s">
        <v>167</v>
      </c>
    </row>
    <row r="155" spans="1:13" x14ac:dyDescent="0.3">
      <c r="A155" s="8">
        <v>44711</v>
      </c>
      <c r="B155" s="9">
        <v>0</v>
      </c>
      <c r="C155" s="9"/>
      <c r="D155" s="9">
        <v>0</v>
      </c>
      <c r="E155" s="9"/>
      <c r="F155" s="9"/>
      <c r="G155" s="9"/>
      <c r="H155" s="9" t="s">
        <v>92</v>
      </c>
      <c r="I155" s="9">
        <v>0</v>
      </c>
      <c r="J155" s="9" t="s">
        <v>92</v>
      </c>
      <c r="K155" s="9">
        <v>0</v>
      </c>
      <c r="L155" s="9"/>
      <c r="M155" s="1" t="s">
        <v>6</v>
      </c>
    </row>
    <row r="156" spans="1:13" x14ac:dyDescent="0.3">
      <c r="A156" s="8">
        <v>44712</v>
      </c>
      <c r="B156" s="9">
        <v>0</v>
      </c>
      <c r="C156" s="9"/>
      <c r="D156" s="9">
        <v>0</v>
      </c>
      <c r="E156" s="9"/>
      <c r="F156" s="9"/>
      <c r="G156" s="9"/>
      <c r="H156" s="9" t="s">
        <v>92</v>
      </c>
      <c r="I156" s="9">
        <v>0</v>
      </c>
      <c r="J156" s="9" t="s">
        <v>92</v>
      </c>
      <c r="K156" s="9">
        <v>0</v>
      </c>
      <c r="L156" s="9"/>
      <c r="M156" s="1" t="s">
        <v>7</v>
      </c>
    </row>
    <row r="157" spans="1:13" x14ac:dyDescent="0.3">
      <c r="A157" s="7" t="s">
        <v>4</v>
      </c>
      <c r="B157" s="7" t="s">
        <v>3</v>
      </c>
      <c r="C157" s="7" t="s">
        <v>13</v>
      </c>
      <c r="D157" s="7" t="s">
        <v>15</v>
      </c>
      <c r="E157" s="7" t="s">
        <v>14</v>
      </c>
      <c r="F157" s="7" t="s">
        <v>18</v>
      </c>
      <c r="G157" s="7" t="s">
        <v>16</v>
      </c>
      <c r="H157" s="7" t="s">
        <v>55</v>
      </c>
      <c r="I157" s="7" t="s">
        <v>58</v>
      </c>
      <c r="J157" s="7" t="s">
        <v>53</v>
      </c>
      <c r="K157" s="7" t="s">
        <v>59</v>
      </c>
      <c r="L157" s="7" t="s">
        <v>56</v>
      </c>
      <c r="M157" s="18" t="s">
        <v>160</v>
      </c>
    </row>
    <row r="158" spans="1:13" x14ac:dyDescent="0.3">
      <c r="A158" s="8">
        <v>44713</v>
      </c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</row>
    <row r="159" spans="1:13" x14ac:dyDescent="0.3">
      <c r="A159" s="8">
        <v>44714</v>
      </c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</row>
    <row r="160" spans="1:13" x14ac:dyDescent="0.3">
      <c r="A160" s="8">
        <v>44715</v>
      </c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</row>
    <row r="161" spans="1:12" x14ac:dyDescent="0.3">
      <c r="A161" s="8">
        <v>44716</v>
      </c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</row>
    <row r="162" spans="1:12" x14ac:dyDescent="0.3">
      <c r="A162" s="8">
        <v>44717</v>
      </c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</row>
    <row r="163" spans="1:12" x14ac:dyDescent="0.3">
      <c r="A163" s="8">
        <v>44718</v>
      </c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</row>
    <row r="164" spans="1:12" x14ac:dyDescent="0.3">
      <c r="A164" s="8">
        <v>44719</v>
      </c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</row>
    <row r="165" spans="1:12" x14ac:dyDescent="0.3">
      <c r="A165" s="8">
        <v>44720</v>
      </c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</row>
    <row r="166" spans="1:12" x14ac:dyDescent="0.3">
      <c r="A166" s="8">
        <v>44721</v>
      </c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</row>
    <row r="167" spans="1:12" x14ac:dyDescent="0.3">
      <c r="A167" s="8">
        <v>44722</v>
      </c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</row>
    <row r="168" spans="1:12" x14ac:dyDescent="0.3">
      <c r="A168" s="8">
        <v>44723</v>
      </c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</row>
    <row r="169" spans="1:12" x14ac:dyDescent="0.3">
      <c r="A169" s="8">
        <v>44724</v>
      </c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</row>
    <row r="170" spans="1:12" x14ac:dyDescent="0.3">
      <c r="A170" s="8">
        <v>44725</v>
      </c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</row>
    <row r="171" spans="1:12" x14ac:dyDescent="0.3">
      <c r="A171" s="8">
        <v>44726</v>
      </c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</row>
    <row r="172" spans="1:12" x14ac:dyDescent="0.3">
      <c r="A172" s="8">
        <v>44727</v>
      </c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</row>
    <row r="173" spans="1:12" x14ac:dyDescent="0.3">
      <c r="A173" s="8">
        <v>44728</v>
      </c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</row>
    <row r="174" spans="1:12" x14ac:dyDescent="0.3">
      <c r="A174" s="8">
        <v>44729</v>
      </c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</row>
    <row r="175" spans="1:12" x14ac:dyDescent="0.3">
      <c r="A175" s="8">
        <v>44730</v>
      </c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</row>
    <row r="176" spans="1:12" x14ac:dyDescent="0.3">
      <c r="A176" s="8">
        <v>44731</v>
      </c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</row>
    <row r="177" spans="1:13" x14ac:dyDescent="0.3">
      <c r="A177" s="8">
        <v>44732</v>
      </c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</row>
    <row r="178" spans="1:13" x14ac:dyDescent="0.3">
      <c r="A178" s="8">
        <v>44733</v>
      </c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</row>
    <row r="179" spans="1:13" x14ac:dyDescent="0.3">
      <c r="A179" s="8">
        <v>44734</v>
      </c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</row>
    <row r="180" spans="1:13" x14ac:dyDescent="0.3">
      <c r="A180" s="8">
        <v>44735</v>
      </c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</row>
    <row r="181" spans="1:13" x14ac:dyDescent="0.3">
      <c r="A181" s="8">
        <v>44736</v>
      </c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</row>
    <row r="182" spans="1:13" x14ac:dyDescent="0.3">
      <c r="A182" s="8">
        <v>44737</v>
      </c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</row>
    <row r="183" spans="1:13" x14ac:dyDescent="0.3">
      <c r="A183" s="8">
        <v>44738</v>
      </c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</row>
    <row r="184" spans="1:13" x14ac:dyDescent="0.3">
      <c r="A184" s="8">
        <v>44739</v>
      </c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</row>
    <row r="185" spans="1:13" x14ac:dyDescent="0.3">
      <c r="A185" s="8">
        <v>44740</v>
      </c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</row>
    <row r="186" spans="1:13" x14ac:dyDescent="0.3">
      <c r="A186" s="8">
        <v>44741</v>
      </c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</row>
    <row r="187" spans="1:13" x14ac:dyDescent="0.3">
      <c r="A187" s="8">
        <v>44742</v>
      </c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</row>
    <row r="188" spans="1:13" x14ac:dyDescent="0.3">
      <c r="A188" s="7" t="s">
        <v>4</v>
      </c>
      <c r="B188" s="7" t="s">
        <v>3</v>
      </c>
      <c r="C188" s="7" t="s">
        <v>13</v>
      </c>
      <c r="D188" s="7" t="s">
        <v>15</v>
      </c>
      <c r="E188" s="7" t="s">
        <v>14</v>
      </c>
      <c r="F188" s="7" t="s">
        <v>18</v>
      </c>
      <c r="G188" s="7" t="s">
        <v>16</v>
      </c>
      <c r="H188" s="7" t="s">
        <v>55</v>
      </c>
      <c r="I188" s="7" t="s">
        <v>58</v>
      </c>
      <c r="J188" s="7" t="s">
        <v>53</v>
      </c>
      <c r="K188" s="7" t="s">
        <v>59</v>
      </c>
      <c r="L188" s="7" t="s">
        <v>56</v>
      </c>
      <c r="M188" s="18" t="s">
        <v>160</v>
      </c>
    </row>
    <row r="189" spans="1:13" x14ac:dyDescent="0.3">
      <c r="A189" s="8">
        <v>44743</v>
      </c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</row>
    <row r="190" spans="1:13" x14ac:dyDescent="0.3">
      <c r="A190" s="8">
        <v>44744</v>
      </c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</row>
    <row r="191" spans="1:13" x14ac:dyDescent="0.3">
      <c r="A191" s="8">
        <v>44745</v>
      </c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</row>
    <row r="192" spans="1:13" x14ac:dyDescent="0.3">
      <c r="A192" s="8">
        <v>44746</v>
      </c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</row>
    <row r="193" spans="1:12" x14ac:dyDescent="0.3">
      <c r="A193" s="8">
        <v>44747</v>
      </c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</row>
    <row r="194" spans="1:12" x14ac:dyDescent="0.3">
      <c r="A194" s="8">
        <v>44748</v>
      </c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</row>
    <row r="195" spans="1:12" x14ac:dyDescent="0.3">
      <c r="A195" s="8">
        <v>44749</v>
      </c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</row>
    <row r="196" spans="1:12" x14ac:dyDescent="0.3">
      <c r="A196" s="8">
        <v>44750</v>
      </c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</row>
    <row r="197" spans="1:12" x14ac:dyDescent="0.3">
      <c r="A197" s="8">
        <v>44751</v>
      </c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</row>
    <row r="198" spans="1:12" x14ac:dyDescent="0.3">
      <c r="A198" s="8">
        <v>44752</v>
      </c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</row>
    <row r="199" spans="1:12" x14ac:dyDescent="0.3">
      <c r="A199" s="8">
        <v>44753</v>
      </c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</row>
    <row r="200" spans="1:12" x14ac:dyDescent="0.3">
      <c r="A200" s="8">
        <v>44754</v>
      </c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</row>
    <row r="201" spans="1:12" x14ac:dyDescent="0.3">
      <c r="A201" s="8">
        <v>44755</v>
      </c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</row>
    <row r="202" spans="1:12" x14ac:dyDescent="0.3">
      <c r="A202" s="8">
        <v>44756</v>
      </c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</row>
    <row r="203" spans="1:12" x14ac:dyDescent="0.3">
      <c r="A203" s="8">
        <v>44757</v>
      </c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</row>
    <row r="204" spans="1:12" x14ac:dyDescent="0.3">
      <c r="A204" s="8">
        <v>44758</v>
      </c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</row>
    <row r="205" spans="1:12" x14ac:dyDescent="0.3">
      <c r="A205" s="8">
        <v>44759</v>
      </c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</row>
    <row r="206" spans="1:12" x14ac:dyDescent="0.3">
      <c r="A206" s="8">
        <v>44760</v>
      </c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</row>
    <row r="207" spans="1:12" x14ac:dyDescent="0.3">
      <c r="A207" s="8">
        <v>44761</v>
      </c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</row>
    <row r="208" spans="1:12" x14ac:dyDescent="0.3">
      <c r="A208" s="8">
        <v>44762</v>
      </c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</row>
    <row r="209" spans="1:13" x14ac:dyDescent="0.3">
      <c r="A209" s="8">
        <v>44763</v>
      </c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</row>
    <row r="210" spans="1:13" x14ac:dyDescent="0.3">
      <c r="A210" s="8">
        <v>44764</v>
      </c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</row>
    <row r="211" spans="1:13" x14ac:dyDescent="0.3">
      <c r="A211" s="8">
        <v>44765</v>
      </c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</row>
    <row r="212" spans="1:13" x14ac:dyDescent="0.3">
      <c r="A212" s="8">
        <v>44766</v>
      </c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</row>
    <row r="213" spans="1:13" x14ac:dyDescent="0.3">
      <c r="A213" s="8">
        <v>44767</v>
      </c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</row>
    <row r="214" spans="1:13" x14ac:dyDescent="0.3">
      <c r="A214" s="8">
        <v>44768</v>
      </c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</row>
    <row r="215" spans="1:13" x14ac:dyDescent="0.3">
      <c r="A215" s="8">
        <v>44769</v>
      </c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</row>
    <row r="216" spans="1:13" x14ac:dyDescent="0.3">
      <c r="A216" s="8">
        <v>44770</v>
      </c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</row>
    <row r="217" spans="1:13" x14ac:dyDescent="0.3">
      <c r="A217" s="8">
        <v>44771</v>
      </c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</row>
    <row r="218" spans="1:13" x14ac:dyDescent="0.3">
      <c r="A218" s="8">
        <v>44772</v>
      </c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</row>
    <row r="219" spans="1:13" x14ac:dyDescent="0.3">
      <c r="A219" s="8">
        <v>44773</v>
      </c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</row>
    <row r="220" spans="1:13" x14ac:dyDescent="0.3">
      <c r="A220" s="7" t="s">
        <v>4</v>
      </c>
      <c r="B220" s="7" t="s">
        <v>3</v>
      </c>
      <c r="C220" s="7" t="s">
        <v>13</v>
      </c>
      <c r="D220" s="7" t="s">
        <v>15</v>
      </c>
      <c r="E220" s="7" t="s">
        <v>14</v>
      </c>
      <c r="F220" s="7" t="s">
        <v>18</v>
      </c>
      <c r="G220" s="7" t="s">
        <v>16</v>
      </c>
      <c r="H220" s="7" t="s">
        <v>55</v>
      </c>
      <c r="I220" s="7" t="s">
        <v>58</v>
      </c>
      <c r="J220" s="7" t="s">
        <v>53</v>
      </c>
      <c r="K220" s="7" t="s">
        <v>59</v>
      </c>
      <c r="L220" s="7" t="s">
        <v>56</v>
      </c>
      <c r="M220" s="18" t="s">
        <v>160</v>
      </c>
    </row>
    <row r="221" spans="1:13" x14ac:dyDescent="0.3">
      <c r="A221" s="8">
        <v>44774</v>
      </c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</row>
    <row r="222" spans="1:13" x14ac:dyDescent="0.3">
      <c r="A222" s="8">
        <v>44775</v>
      </c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</row>
    <row r="223" spans="1:13" x14ac:dyDescent="0.3">
      <c r="A223" s="8">
        <v>44776</v>
      </c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</row>
    <row r="224" spans="1:13" x14ac:dyDescent="0.3">
      <c r="A224" s="8">
        <v>44777</v>
      </c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</row>
    <row r="225" spans="1:12" x14ac:dyDescent="0.3">
      <c r="A225" s="8">
        <v>44778</v>
      </c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</row>
    <row r="226" spans="1:12" x14ac:dyDescent="0.3">
      <c r="A226" s="8">
        <v>44779</v>
      </c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</row>
    <row r="227" spans="1:12" x14ac:dyDescent="0.3">
      <c r="A227" s="8">
        <v>44780</v>
      </c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</row>
    <row r="228" spans="1:12" x14ac:dyDescent="0.3">
      <c r="A228" s="8">
        <v>44781</v>
      </c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</row>
    <row r="229" spans="1:12" x14ac:dyDescent="0.3">
      <c r="A229" s="8">
        <v>44782</v>
      </c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</row>
    <row r="230" spans="1:12" x14ac:dyDescent="0.3">
      <c r="A230" s="8">
        <v>44783</v>
      </c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</row>
    <row r="231" spans="1:12" x14ac:dyDescent="0.3">
      <c r="A231" s="8">
        <v>44784</v>
      </c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</row>
    <row r="232" spans="1:12" x14ac:dyDescent="0.3">
      <c r="A232" s="8">
        <v>44785</v>
      </c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</row>
    <row r="233" spans="1:12" x14ac:dyDescent="0.3">
      <c r="A233" s="8">
        <v>44786</v>
      </c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</row>
    <row r="234" spans="1:12" x14ac:dyDescent="0.3">
      <c r="A234" s="8">
        <v>44787</v>
      </c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</row>
    <row r="235" spans="1:12" x14ac:dyDescent="0.3">
      <c r="A235" s="8">
        <v>44788</v>
      </c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</row>
    <row r="236" spans="1:12" x14ac:dyDescent="0.3">
      <c r="A236" s="8">
        <v>44789</v>
      </c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</row>
    <row r="237" spans="1:12" x14ac:dyDescent="0.3">
      <c r="A237" s="8">
        <v>44790</v>
      </c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</row>
    <row r="238" spans="1:12" x14ac:dyDescent="0.3">
      <c r="A238" s="8">
        <v>44791</v>
      </c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</row>
    <row r="239" spans="1:12" x14ac:dyDescent="0.3">
      <c r="A239" s="8">
        <v>44792</v>
      </c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</row>
    <row r="240" spans="1:12" x14ac:dyDescent="0.3">
      <c r="A240" s="8">
        <v>44793</v>
      </c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</row>
    <row r="241" spans="1:13" x14ac:dyDescent="0.3">
      <c r="A241" s="8">
        <v>44794</v>
      </c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</row>
    <row r="242" spans="1:13" x14ac:dyDescent="0.3">
      <c r="A242" s="8">
        <v>44795</v>
      </c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</row>
    <row r="243" spans="1:13" x14ac:dyDescent="0.3">
      <c r="A243" s="8">
        <v>44796</v>
      </c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</row>
    <row r="244" spans="1:13" x14ac:dyDescent="0.3">
      <c r="A244" s="8">
        <v>44797</v>
      </c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</row>
    <row r="245" spans="1:13" x14ac:dyDescent="0.3">
      <c r="A245" s="8">
        <v>44798</v>
      </c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</row>
    <row r="246" spans="1:13" x14ac:dyDescent="0.3">
      <c r="A246" s="8">
        <v>44799</v>
      </c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</row>
    <row r="247" spans="1:13" x14ac:dyDescent="0.3">
      <c r="A247" s="8">
        <v>44800</v>
      </c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</row>
    <row r="248" spans="1:13" x14ac:dyDescent="0.3">
      <c r="A248" s="8">
        <v>44801</v>
      </c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</row>
    <row r="249" spans="1:13" x14ac:dyDescent="0.3">
      <c r="A249" s="8">
        <v>44802</v>
      </c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</row>
    <row r="250" spans="1:13" x14ac:dyDescent="0.3">
      <c r="A250" s="8">
        <v>44803</v>
      </c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</row>
    <row r="251" spans="1:13" x14ac:dyDescent="0.3">
      <c r="A251" s="8">
        <v>44804</v>
      </c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</row>
    <row r="252" spans="1:13" x14ac:dyDescent="0.3">
      <c r="A252" s="7" t="s">
        <v>4</v>
      </c>
      <c r="B252" s="7" t="s">
        <v>3</v>
      </c>
      <c r="C252" s="7" t="s">
        <v>13</v>
      </c>
      <c r="D252" s="7" t="s">
        <v>15</v>
      </c>
      <c r="E252" s="7" t="s">
        <v>14</v>
      </c>
      <c r="F252" s="7" t="s">
        <v>18</v>
      </c>
      <c r="G252" s="7" t="s">
        <v>16</v>
      </c>
      <c r="H252" s="7" t="s">
        <v>55</v>
      </c>
      <c r="I252" s="7" t="s">
        <v>58</v>
      </c>
      <c r="J252" s="7" t="s">
        <v>53</v>
      </c>
      <c r="K252" s="7" t="s">
        <v>59</v>
      </c>
      <c r="L252" s="7" t="s">
        <v>56</v>
      </c>
      <c r="M252" s="18" t="s">
        <v>160</v>
      </c>
    </row>
    <row r="253" spans="1:13" x14ac:dyDescent="0.3">
      <c r="A253" s="8">
        <v>44805</v>
      </c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</row>
    <row r="254" spans="1:13" x14ac:dyDescent="0.3">
      <c r="A254" s="8">
        <v>44806</v>
      </c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</row>
    <row r="255" spans="1:13" x14ac:dyDescent="0.3">
      <c r="A255" s="8">
        <v>44807</v>
      </c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</row>
    <row r="256" spans="1:13" x14ac:dyDescent="0.3">
      <c r="A256" s="8">
        <v>44808</v>
      </c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</row>
    <row r="257" spans="1:12" x14ac:dyDescent="0.3">
      <c r="A257" s="8">
        <v>44809</v>
      </c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</row>
    <row r="258" spans="1:12" x14ac:dyDescent="0.3">
      <c r="A258" s="8">
        <v>44810</v>
      </c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</row>
    <row r="259" spans="1:12" x14ac:dyDescent="0.3">
      <c r="A259" s="8">
        <v>44811</v>
      </c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</row>
    <row r="260" spans="1:12" x14ac:dyDescent="0.3">
      <c r="A260" s="8">
        <v>44812</v>
      </c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</row>
    <row r="261" spans="1:12" x14ac:dyDescent="0.3">
      <c r="A261" s="8">
        <v>44813</v>
      </c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</row>
    <row r="262" spans="1:12" x14ac:dyDescent="0.3">
      <c r="A262" s="8">
        <v>44814</v>
      </c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</row>
    <row r="263" spans="1:12" x14ac:dyDescent="0.3">
      <c r="A263" s="8">
        <v>44815</v>
      </c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</row>
    <row r="264" spans="1:12" x14ac:dyDescent="0.3">
      <c r="A264" s="8">
        <v>44816</v>
      </c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</row>
    <row r="265" spans="1:12" x14ac:dyDescent="0.3">
      <c r="A265" s="8">
        <v>44817</v>
      </c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</row>
    <row r="266" spans="1:12" x14ac:dyDescent="0.3">
      <c r="A266" s="8">
        <v>44818</v>
      </c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</row>
    <row r="267" spans="1:12" x14ac:dyDescent="0.3">
      <c r="A267" s="8">
        <v>44819</v>
      </c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</row>
    <row r="268" spans="1:12" x14ac:dyDescent="0.3">
      <c r="A268" s="8">
        <v>44820</v>
      </c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</row>
    <row r="269" spans="1:12" x14ac:dyDescent="0.3">
      <c r="A269" s="8">
        <v>44821</v>
      </c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</row>
    <row r="270" spans="1:12" x14ac:dyDescent="0.3">
      <c r="A270" s="8">
        <v>44822</v>
      </c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</row>
    <row r="271" spans="1:12" x14ac:dyDescent="0.3">
      <c r="A271" s="8">
        <v>44823</v>
      </c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</row>
    <row r="272" spans="1:12" x14ac:dyDescent="0.3">
      <c r="A272" s="8">
        <v>44824</v>
      </c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</row>
    <row r="273" spans="1:13" x14ac:dyDescent="0.3">
      <c r="A273" s="8">
        <v>44825</v>
      </c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</row>
    <row r="274" spans="1:13" x14ac:dyDescent="0.3">
      <c r="A274" s="8">
        <v>44826</v>
      </c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</row>
    <row r="275" spans="1:13" x14ac:dyDescent="0.3">
      <c r="A275" s="8">
        <v>44827</v>
      </c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</row>
    <row r="276" spans="1:13" x14ac:dyDescent="0.3">
      <c r="A276" s="8">
        <v>44828</v>
      </c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</row>
    <row r="277" spans="1:13" x14ac:dyDescent="0.3">
      <c r="A277" s="8">
        <v>44829</v>
      </c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</row>
    <row r="278" spans="1:13" x14ac:dyDescent="0.3">
      <c r="A278" s="8">
        <v>44830</v>
      </c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</row>
    <row r="279" spans="1:13" x14ac:dyDescent="0.3">
      <c r="A279" s="8">
        <v>44831</v>
      </c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</row>
    <row r="280" spans="1:13" x14ac:dyDescent="0.3">
      <c r="A280" s="8">
        <v>44832</v>
      </c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</row>
    <row r="281" spans="1:13" x14ac:dyDescent="0.3">
      <c r="A281" s="8">
        <v>44833</v>
      </c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</row>
    <row r="282" spans="1:13" x14ac:dyDescent="0.3">
      <c r="A282" s="8">
        <v>44834</v>
      </c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</row>
    <row r="283" spans="1:13" x14ac:dyDescent="0.3">
      <c r="A283" s="7" t="s">
        <v>4</v>
      </c>
      <c r="B283" s="7" t="s">
        <v>3</v>
      </c>
      <c r="C283" s="7" t="s">
        <v>13</v>
      </c>
      <c r="D283" s="7" t="s">
        <v>15</v>
      </c>
      <c r="E283" s="7" t="s">
        <v>14</v>
      </c>
      <c r="F283" s="7" t="s">
        <v>18</v>
      </c>
      <c r="G283" s="7" t="s">
        <v>16</v>
      </c>
      <c r="H283" s="7" t="s">
        <v>55</v>
      </c>
      <c r="I283" s="7" t="s">
        <v>58</v>
      </c>
      <c r="J283" s="7" t="s">
        <v>53</v>
      </c>
      <c r="K283" s="7" t="s">
        <v>59</v>
      </c>
      <c r="L283" s="7" t="s">
        <v>56</v>
      </c>
      <c r="M283" s="18" t="s">
        <v>160</v>
      </c>
    </row>
    <row r="284" spans="1:13" x14ac:dyDescent="0.3">
      <c r="A284" s="8">
        <v>44835</v>
      </c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</row>
    <row r="285" spans="1:13" x14ac:dyDescent="0.3">
      <c r="A285" s="8">
        <v>44836</v>
      </c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</row>
    <row r="286" spans="1:13" x14ac:dyDescent="0.3">
      <c r="A286" s="8">
        <v>44837</v>
      </c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</row>
    <row r="287" spans="1:13" x14ac:dyDescent="0.3">
      <c r="A287" s="8">
        <v>44838</v>
      </c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</row>
    <row r="288" spans="1:13" x14ac:dyDescent="0.3">
      <c r="A288" s="8">
        <v>44839</v>
      </c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</row>
    <row r="289" spans="1:12" x14ac:dyDescent="0.3">
      <c r="A289" s="8">
        <v>44840</v>
      </c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</row>
    <row r="290" spans="1:12" x14ac:dyDescent="0.3">
      <c r="A290" s="8">
        <v>44841</v>
      </c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</row>
    <row r="291" spans="1:12" x14ac:dyDescent="0.3">
      <c r="A291" s="8">
        <v>44842</v>
      </c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</row>
    <row r="292" spans="1:12" x14ac:dyDescent="0.3">
      <c r="A292" s="8">
        <v>44843</v>
      </c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</row>
    <row r="293" spans="1:12" x14ac:dyDescent="0.3">
      <c r="A293" s="8">
        <v>44844</v>
      </c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</row>
    <row r="294" spans="1:12" x14ac:dyDescent="0.3">
      <c r="A294" s="8">
        <v>44845</v>
      </c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</row>
    <row r="295" spans="1:12" x14ac:dyDescent="0.3">
      <c r="A295" s="8">
        <v>44846</v>
      </c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</row>
    <row r="296" spans="1:12" x14ac:dyDescent="0.3">
      <c r="A296" s="8">
        <v>44847</v>
      </c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</row>
    <row r="297" spans="1:12" x14ac:dyDescent="0.3">
      <c r="A297" s="8">
        <v>44848</v>
      </c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</row>
    <row r="298" spans="1:12" x14ac:dyDescent="0.3">
      <c r="A298" s="8">
        <v>44849</v>
      </c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</row>
    <row r="299" spans="1:12" x14ac:dyDescent="0.3">
      <c r="A299" s="8">
        <v>44850</v>
      </c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</row>
    <row r="300" spans="1:12" x14ac:dyDescent="0.3">
      <c r="A300" s="8">
        <v>44851</v>
      </c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</row>
    <row r="301" spans="1:12" x14ac:dyDescent="0.3">
      <c r="A301" s="8">
        <v>44852</v>
      </c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</row>
    <row r="302" spans="1:12" x14ac:dyDescent="0.3">
      <c r="A302" s="8">
        <v>44853</v>
      </c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</row>
    <row r="303" spans="1:12" x14ac:dyDescent="0.3">
      <c r="A303" s="8">
        <v>44854</v>
      </c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</row>
    <row r="304" spans="1:12" x14ac:dyDescent="0.3">
      <c r="A304" s="8">
        <v>44855</v>
      </c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</row>
    <row r="305" spans="1:13" x14ac:dyDescent="0.3">
      <c r="A305" s="8">
        <v>44856</v>
      </c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</row>
    <row r="306" spans="1:13" x14ac:dyDescent="0.3">
      <c r="A306" s="8">
        <v>44857</v>
      </c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</row>
    <row r="307" spans="1:13" x14ac:dyDescent="0.3">
      <c r="A307" s="8">
        <v>44858</v>
      </c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</row>
    <row r="308" spans="1:13" x14ac:dyDescent="0.3">
      <c r="A308" s="8">
        <v>44859</v>
      </c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</row>
    <row r="309" spans="1:13" x14ac:dyDescent="0.3">
      <c r="A309" s="8">
        <v>44860</v>
      </c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</row>
    <row r="310" spans="1:13" x14ac:dyDescent="0.3">
      <c r="A310" s="8">
        <v>44861</v>
      </c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</row>
    <row r="311" spans="1:13" x14ac:dyDescent="0.3">
      <c r="A311" s="8">
        <v>44862</v>
      </c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</row>
    <row r="312" spans="1:13" x14ac:dyDescent="0.3">
      <c r="A312" s="8">
        <v>44863</v>
      </c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</row>
    <row r="313" spans="1:13" x14ac:dyDescent="0.3">
      <c r="A313" s="8">
        <v>44864</v>
      </c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</row>
    <row r="314" spans="1:13" x14ac:dyDescent="0.3">
      <c r="A314" s="8">
        <v>44865</v>
      </c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</row>
    <row r="315" spans="1:13" x14ac:dyDescent="0.3">
      <c r="A315" s="7" t="s">
        <v>4</v>
      </c>
      <c r="B315" s="7" t="s">
        <v>3</v>
      </c>
      <c r="C315" s="7" t="s">
        <v>13</v>
      </c>
      <c r="D315" s="7" t="s">
        <v>15</v>
      </c>
      <c r="E315" s="7" t="s">
        <v>14</v>
      </c>
      <c r="F315" s="7" t="s">
        <v>18</v>
      </c>
      <c r="G315" s="7" t="s">
        <v>16</v>
      </c>
      <c r="H315" s="7" t="s">
        <v>55</v>
      </c>
      <c r="I315" s="7" t="s">
        <v>58</v>
      </c>
      <c r="J315" s="7" t="s">
        <v>53</v>
      </c>
      <c r="K315" s="7" t="s">
        <v>59</v>
      </c>
      <c r="L315" s="7" t="s">
        <v>56</v>
      </c>
      <c r="M315" s="18" t="s">
        <v>160</v>
      </c>
    </row>
    <row r="316" spans="1:13" x14ac:dyDescent="0.3">
      <c r="A316" s="8">
        <v>44866</v>
      </c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</row>
    <row r="317" spans="1:13" x14ac:dyDescent="0.3">
      <c r="A317" s="8">
        <v>44867</v>
      </c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</row>
    <row r="318" spans="1:13" x14ac:dyDescent="0.3">
      <c r="A318" s="8">
        <v>44868</v>
      </c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</row>
    <row r="319" spans="1:13" x14ac:dyDescent="0.3">
      <c r="A319" s="8">
        <v>44869</v>
      </c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</row>
    <row r="320" spans="1:13" x14ac:dyDescent="0.3">
      <c r="A320" s="8">
        <v>44870</v>
      </c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</row>
    <row r="321" spans="1:12" x14ac:dyDescent="0.3">
      <c r="A321" s="8">
        <v>44871</v>
      </c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</row>
    <row r="322" spans="1:12" x14ac:dyDescent="0.3">
      <c r="A322" s="8">
        <v>44872</v>
      </c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</row>
    <row r="323" spans="1:12" x14ac:dyDescent="0.3">
      <c r="A323" s="8">
        <v>44873</v>
      </c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</row>
    <row r="324" spans="1:12" x14ac:dyDescent="0.3">
      <c r="A324" s="8">
        <v>44874</v>
      </c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</row>
    <row r="325" spans="1:12" x14ac:dyDescent="0.3">
      <c r="A325" s="8">
        <v>44875</v>
      </c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</row>
    <row r="326" spans="1:12" x14ac:dyDescent="0.3">
      <c r="A326" s="8">
        <v>44876</v>
      </c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</row>
    <row r="327" spans="1:12" x14ac:dyDescent="0.3">
      <c r="A327" s="8">
        <v>44877</v>
      </c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</row>
    <row r="328" spans="1:12" x14ac:dyDescent="0.3">
      <c r="A328" s="8">
        <v>44878</v>
      </c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</row>
    <row r="329" spans="1:12" x14ac:dyDescent="0.3">
      <c r="A329" s="8">
        <v>44879</v>
      </c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</row>
    <row r="330" spans="1:12" x14ac:dyDescent="0.3">
      <c r="A330" s="8">
        <v>44880</v>
      </c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</row>
    <row r="331" spans="1:12" x14ac:dyDescent="0.3">
      <c r="A331" s="8">
        <v>44881</v>
      </c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</row>
    <row r="332" spans="1:12" x14ac:dyDescent="0.3">
      <c r="A332" s="8">
        <v>44882</v>
      </c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</row>
    <row r="333" spans="1:12" x14ac:dyDescent="0.3">
      <c r="A333" s="8">
        <v>44883</v>
      </c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</row>
    <row r="334" spans="1:12" x14ac:dyDescent="0.3">
      <c r="A334" s="8">
        <v>44884</v>
      </c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</row>
    <row r="335" spans="1:12" x14ac:dyDescent="0.3">
      <c r="A335" s="8">
        <v>44885</v>
      </c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</row>
    <row r="336" spans="1:12" x14ac:dyDescent="0.3">
      <c r="A336" s="8">
        <v>44886</v>
      </c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</row>
    <row r="337" spans="1:13" x14ac:dyDescent="0.3">
      <c r="A337" s="8">
        <v>44887</v>
      </c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</row>
    <row r="338" spans="1:13" x14ac:dyDescent="0.3">
      <c r="A338" s="8">
        <v>44888</v>
      </c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</row>
    <row r="339" spans="1:13" x14ac:dyDescent="0.3">
      <c r="A339" s="8">
        <v>44889</v>
      </c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</row>
    <row r="340" spans="1:13" x14ac:dyDescent="0.3">
      <c r="A340" s="8">
        <v>44890</v>
      </c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</row>
    <row r="341" spans="1:13" x14ac:dyDescent="0.3">
      <c r="A341" s="8">
        <v>44891</v>
      </c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</row>
    <row r="342" spans="1:13" x14ac:dyDescent="0.3">
      <c r="A342" s="8">
        <v>44892</v>
      </c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</row>
    <row r="343" spans="1:13" x14ac:dyDescent="0.3">
      <c r="A343" s="8">
        <v>44893</v>
      </c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</row>
    <row r="344" spans="1:13" x14ac:dyDescent="0.3">
      <c r="A344" s="8">
        <v>44894</v>
      </c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</row>
    <row r="345" spans="1:13" x14ac:dyDescent="0.3">
      <c r="A345" s="8">
        <v>44895</v>
      </c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</row>
    <row r="346" spans="1:13" x14ac:dyDescent="0.3">
      <c r="A346" s="7" t="s">
        <v>4</v>
      </c>
      <c r="B346" s="7" t="s">
        <v>3</v>
      </c>
      <c r="C346" s="7" t="s">
        <v>13</v>
      </c>
      <c r="D346" s="7" t="s">
        <v>15</v>
      </c>
      <c r="E346" s="7" t="s">
        <v>14</v>
      </c>
      <c r="F346" s="7" t="s">
        <v>18</v>
      </c>
      <c r="G346" s="7" t="s">
        <v>16</v>
      </c>
      <c r="H346" s="7" t="s">
        <v>55</v>
      </c>
      <c r="I346" s="7" t="s">
        <v>58</v>
      </c>
      <c r="J346" s="7" t="s">
        <v>53</v>
      </c>
      <c r="K346" s="7" t="s">
        <v>59</v>
      </c>
      <c r="L346" s="7" t="s">
        <v>56</v>
      </c>
      <c r="M346" s="18" t="s">
        <v>160</v>
      </c>
    </row>
    <row r="347" spans="1:13" x14ac:dyDescent="0.3">
      <c r="A347" s="8">
        <v>44896</v>
      </c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</row>
    <row r="348" spans="1:13" x14ac:dyDescent="0.3">
      <c r="A348" s="8">
        <v>44897</v>
      </c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</row>
    <row r="349" spans="1:13" x14ac:dyDescent="0.3">
      <c r="A349" s="8">
        <v>44898</v>
      </c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</row>
    <row r="350" spans="1:13" x14ac:dyDescent="0.3">
      <c r="A350" s="8">
        <v>44899</v>
      </c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</row>
    <row r="351" spans="1:13" x14ac:dyDescent="0.3">
      <c r="A351" s="8">
        <v>44900</v>
      </c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</row>
    <row r="352" spans="1:13" x14ac:dyDescent="0.3">
      <c r="A352" s="8">
        <v>44901</v>
      </c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</row>
    <row r="353" spans="1:12" x14ac:dyDescent="0.3">
      <c r="A353" s="8">
        <v>44902</v>
      </c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</row>
    <row r="354" spans="1:12" x14ac:dyDescent="0.3">
      <c r="A354" s="8">
        <v>44903</v>
      </c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</row>
    <row r="355" spans="1:12" x14ac:dyDescent="0.3">
      <c r="A355" s="8">
        <v>44904</v>
      </c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</row>
    <row r="356" spans="1:12" x14ac:dyDescent="0.3">
      <c r="A356" s="8">
        <v>44905</v>
      </c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</row>
    <row r="357" spans="1:12" x14ac:dyDescent="0.3">
      <c r="A357" s="8">
        <v>44906</v>
      </c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</row>
    <row r="358" spans="1:12" x14ac:dyDescent="0.3">
      <c r="A358" s="8">
        <v>44907</v>
      </c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</row>
    <row r="359" spans="1:12" x14ac:dyDescent="0.3">
      <c r="A359" s="8">
        <v>44908</v>
      </c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</row>
    <row r="360" spans="1:12" x14ac:dyDescent="0.3">
      <c r="A360" s="8">
        <v>44909</v>
      </c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</row>
    <row r="361" spans="1:12" x14ac:dyDescent="0.3">
      <c r="A361" s="8">
        <v>44910</v>
      </c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</row>
    <row r="362" spans="1:12" x14ac:dyDescent="0.3">
      <c r="A362" s="8">
        <v>44911</v>
      </c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</row>
    <row r="363" spans="1:12" x14ac:dyDescent="0.3">
      <c r="A363" s="8">
        <v>44912</v>
      </c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</row>
    <row r="364" spans="1:12" x14ac:dyDescent="0.3">
      <c r="A364" s="8">
        <v>44913</v>
      </c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</row>
    <row r="365" spans="1:12" x14ac:dyDescent="0.3">
      <c r="A365" s="8">
        <v>44914</v>
      </c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</row>
    <row r="366" spans="1:12" x14ac:dyDescent="0.3">
      <c r="A366" s="8">
        <v>44915</v>
      </c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</row>
    <row r="367" spans="1:12" x14ac:dyDescent="0.3">
      <c r="A367" s="8">
        <v>44916</v>
      </c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</row>
    <row r="368" spans="1:12" x14ac:dyDescent="0.3">
      <c r="A368" s="8">
        <v>44917</v>
      </c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</row>
    <row r="369" spans="1:12" x14ac:dyDescent="0.3">
      <c r="A369" s="8">
        <v>44918</v>
      </c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</row>
    <row r="370" spans="1:12" x14ac:dyDescent="0.3">
      <c r="A370" s="8">
        <v>44919</v>
      </c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</row>
    <row r="371" spans="1:12" x14ac:dyDescent="0.3">
      <c r="A371" s="8">
        <v>44920</v>
      </c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</row>
    <row r="372" spans="1:12" x14ac:dyDescent="0.3">
      <c r="A372" s="8">
        <v>44921</v>
      </c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</row>
    <row r="373" spans="1:12" x14ac:dyDescent="0.3">
      <c r="A373" s="8">
        <v>44922</v>
      </c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</row>
    <row r="374" spans="1:12" x14ac:dyDescent="0.3">
      <c r="A374" s="8">
        <v>44923</v>
      </c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</row>
    <row r="375" spans="1:12" x14ac:dyDescent="0.3">
      <c r="A375" s="8">
        <v>44924</v>
      </c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</row>
    <row r="376" spans="1:12" x14ac:dyDescent="0.3">
      <c r="A376" s="8">
        <v>44925</v>
      </c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</row>
    <row r="377" spans="1:12" x14ac:dyDescent="0.3">
      <c r="A377" s="8">
        <v>44926</v>
      </c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</row>
  </sheetData>
  <dataConsolidate/>
  <mergeCells count="4">
    <mergeCell ref="N1:O1"/>
    <mergeCell ref="Q1:AB1"/>
    <mergeCell ref="R5:W5"/>
    <mergeCell ref="R6:W6"/>
  </mergeCells>
  <phoneticPr fontId="6" type="noConversion"/>
  <conditionalFormatting sqref="B2:L32 B34:L58 B59:F59 H59:L59 B60:L61 B63:L93 B95:L121 B122:G122 J122:L122 B123:L123 B124:I124 L124 B158:L187 B189:L219 B221:L251 B253:L282 B284:L314 B316:L345 B347:L377 B126:L156">
    <cfRule type="cellIs" dxfId="29" priority="9" operator="greaterThan">
      <formula>50</formula>
    </cfRule>
  </conditionalFormatting>
  <conditionalFormatting sqref="M1:M1048576">
    <cfRule type="containsText" dxfId="28" priority="1" operator="containsText" text=".">
      <formula>NOT(ISERROR(SEARCH(".",M1)))</formula>
    </cfRule>
    <cfRule type="containsText" dxfId="27" priority="3" operator="containsText" text="/">
      <formula>NOT(ISERROR(SEARCH("/",M1)))</formula>
    </cfRule>
  </conditionalFormatting>
  <conditionalFormatting sqref="O25">
    <cfRule type="containsText" dxfId="26" priority="4" operator="containsText" text="不超额">
      <formula>NOT(ISERROR(SEARCH("不超额",O25)))</formula>
    </cfRule>
    <cfRule type="containsText" dxfId="25" priority="5" operator="containsText" text="超额">
      <formula>NOT(ISERROR(SEARCH("超额",O25)))</formula>
    </cfRule>
  </conditionalFormatting>
  <conditionalFormatting sqref="R10:R21 U10:U21 X10:X21">
    <cfRule type="containsText" dxfId="24" priority="6" operator="containsText" text="不超额">
      <formula>NOT(ISERROR(SEARCH("不超额",R10)))</formula>
    </cfRule>
    <cfRule type="containsText" dxfId="23" priority="7" operator="containsText" text="超额">
      <formula>NOT(ISERROR(SEARCH("超额",R10)))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9AF48761-0F96-4140-AC68-4FE2EF94AEC8}">
            <xm:f>NOT(ISERROR(SEARCH("-",M1)))</xm:f>
            <xm:f>"-"</xm:f>
            <x14:dxf>
              <font>
                <color rgb="FF00B050"/>
              </font>
            </x14:dxf>
          </x14:cfRule>
          <xm:sqref>M1:M1048576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296D8-B45C-4065-821F-C86FF68DD5B3}">
  <dimension ref="A1:AZ390"/>
  <sheetViews>
    <sheetView tabSelected="1" topLeftCell="A127" zoomScale="85" zoomScaleNormal="85" workbookViewId="0">
      <selection activeCell="K152" sqref="K152"/>
    </sheetView>
  </sheetViews>
  <sheetFormatPr defaultRowHeight="14" x14ac:dyDescent="0.3"/>
  <cols>
    <col min="1" max="1" width="9" style="1" bestFit="1" customWidth="1"/>
    <col min="2" max="2" width="6.9140625" style="1" bestFit="1" customWidth="1"/>
    <col min="3" max="3" width="12.75" style="1" bestFit="1" customWidth="1"/>
    <col min="4" max="5" width="5.08203125" style="1" bestFit="1" customWidth="1"/>
    <col min="6" max="6" width="5.6640625" style="23" bestFit="1" customWidth="1"/>
    <col min="7" max="7" width="12.75" style="1" bestFit="1" customWidth="1"/>
    <col min="8" max="8" width="6.6640625" style="23" bestFit="1" customWidth="1"/>
    <col min="9" max="9" width="16.83203125" style="1" bestFit="1" customWidth="1"/>
    <col min="10" max="10" width="6.6640625" style="23" bestFit="1" customWidth="1"/>
    <col min="11" max="11" width="26.33203125" style="1" bestFit="1" customWidth="1"/>
    <col min="12" max="12" width="6.6640625" style="23" bestFit="1" customWidth="1"/>
    <col min="13" max="13" width="6.9140625" style="1" bestFit="1" customWidth="1"/>
    <col min="14" max="14" width="5.6640625" style="23" bestFit="1" customWidth="1"/>
    <col min="15" max="15" width="6.9140625" style="1" bestFit="1" customWidth="1"/>
    <col min="16" max="16" width="5.6640625" style="23" bestFit="1" customWidth="1"/>
    <col min="17" max="17" width="5.08203125" style="1" bestFit="1" customWidth="1"/>
    <col min="18" max="18" width="6.6640625" style="23" bestFit="1" customWidth="1"/>
    <col min="19" max="19" width="10.75" style="1" bestFit="1" customWidth="1"/>
    <col min="20" max="20" width="9.75" style="23" bestFit="1" customWidth="1"/>
    <col min="21" max="21" width="10.75" style="1" bestFit="1" customWidth="1"/>
    <col min="22" max="22" width="9.75" style="23" bestFit="1" customWidth="1"/>
    <col min="23" max="23" width="8.83203125" style="1" bestFit="1" customWidth="1"/>
    <col min="24" max="24" width="6.6640625" style="23" bestFit="1" customWidth="1"/>
    <col min="25" max="25" width="29" style="23" bestFit="1" customWidth="1"/>
    <col min="26" max="26" width="9.4140625" style="1" bestFit="1" customWidth="1"/>
    <col min="27" max="27" width="6.6640625" style="23" bestFit="1" customWidth="1"/>
    <col min="28" max="28" width="8.83203125" style="1" bestFit="1" customWidth="1"/>
    <col min="29" max="29" width="7.6640625" style="23" bestFit="1" customWidth="1"/>
    <col min="30" max="30" width="8.83203125" style="30" bestFit="1" customWidth="1"/>
    <col min="31" max="31" width="7.6640625" style="23" bestFit="1" customWidth="1"/>
    <col min="32" max="32" width="8.83203125" style="9" bestFit="1" customWidth="1"/>
    <col min="33" max="33" width="7.6640625" style="1" bestFit="1" customWidth="1"/>
    <col min="34" max="35" width="8.6640625" style="1"/>
    <col min="36" max="36" width="8.83203125" style="1" bestFit="1" customWidth="1"/>
    <col min="37" max="37" width="9.9140625" style="1" bestFit="1" customWidth="1"/>
    <col min="38" max="38" width="8.83203125" style="1" bestFit="1" customWidth="1"/>
    <col min="39" max="40" width="9.9140625" style="1" bestFit="1" customWidth="1"/>
    <col min="41" max="41" width="10.75" style="1" bestFit="1" customWidth="1"/>
    <col min="42" max="42" width="11" style="1" bestFit="1" customWidth="1"/>
    <col min="43" max="49" width="8.83203125" style="1" bestFit="1" customWidth="1"/>
    <col min="50" max="50" width="22.9140625" style="1" bestFit="1" customWidth="1"/>
    <col min="51" max="51" width="8.33203125" style="1" bestFit="1" customWidth="1"/>
    <col min="52" max="52" width="9.9140625" style="1" bestFit="1" customWidth="1"/>
    <col min="53" max="16384" width="8.6640625" style="1"/>
  </cols>
  <sheetData>
    <row r="1" spans="1:52" x14ac:dyDescent="0.3">
      <c r="A1" s="41" t="s">
        <v>220</v>
      </c>
      <c r="B1" s="41"/>
      <c r="C1" s="41"/>
      <c r="D1" s="41"/>
      <c r="E1" s="37" t="s">
        <v>202</v>
      </c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24"/>
      <c r="S1" s="37" t="s">
        <v>60</v>
      </c>
      <c r="T1" s="37"/>
      <c r="U1" s="37"/>
      <c r="V1" s="37"/>
      <c r="W1" s="41" t="s">
        <v>210</v>
      </c>
      <c r="X1" s="41"/>
      <c r="Y1" s="41"/>
      <c r="Z1" s="37" t="s">
        <v>208</v>
      </c>
      <c r="AA1" s="37"/>
      <c r="AB1" s="37" t="s">
        <v>209</v>
      </c>
      <c r="AC1" s="37"/>
      <c r="AD1" s="37" t="s">
        <v>207</v>
      </c>
      <c r="AE1" s="37"/>
      <c r="AF1" s="25" t="s">
        <v>257</v>
      </c>
      <c r="AG1" s="32" t="s">
        <v>62</v>
      </c>
      <c r="AJ1" s="37" t="s">
        <v>1</v>
      </c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</row>
    <row r="2" spans="1:52" x14ac:dyDescent="0.3">
      <c r="A2" s="7" t="s">
        <v>201</v>
      </c>
      <c r="B2" s="7" t="s">
        <v>199</v>
      </c>
      <c r="C2" s="7" t="s">
        <v>230</v>
      </c>
      <c r="D2" s="7" t="s">
        <v>160</v>
      </c>
      <c r="E2" s="7" t="s">
        <v>3</v>
      </c>
      <c r="F2" s="22" t="s">
        <v>33</v>
      </c>
      <c r="G2" s="7" t="s">
        <v>13</v>
      </c>
      <c r="H2" s="22" t="s">
        <v>33</v>
      </c>
      <c r="I2" s="7" t="s">
        <v>14</v>
      </c>
      <c r="J2" s="22" t="s">
        <v>33</v>
      </c>
      <c r="K2" s="7" t="s">
        <v>18</v>
      </c>
      <c r="L2" s="22" t="s">
        <v>33</v>
      </c>
      <c r="M2" s="7" t="s">
        <v>200</v>
      </c>
      <c r="N2" s="22" t="s">
        <v>33</v>
      </c>
      <c r="O2" s="7" t="s">
        <v>15</v>
      </c>
      <c r="P2" s="22" t="s">
        <v>33</v>
      </c>
      <c r="Q2" s="7" t="s">
        <v>16</v>
      </c>
      <c r="R2" s="22" t="s">
        <v>33</v>
      </c>
      <c r="S2" s="7" t="s">
        <v>203</v>
      </c>
      <c r="T2" s="22" t="s">
        <v>204</v>
      </c>
      <c r="U2" s="7" t="s">
        <v>205</v>
      </c>
      <c r="V2" s="22" t="s">
        <v>206</v>
      </c>
      <c r="W2" s="7" t="s">
        <v>213</v>
      </c>
      <c r="X2" s="22" t="s">
        <v>33</v>
      </c>
      <c r="Y2" s="22" t="s">
        <v>214</v>
      </c>
      <c r="Z2" s="7" t="s">
        <v>212</v>
      </c>
      <c r="AA2" s="22" t="s">
        <v>33</v>
      </c>
      <c r="AB2" s="7" t="s">
        <v>211</v>
      </c>
      <c r="AC2" s="22" t="s">
        <v>33</v>
      </c>
      <c r="AD2" s="29" t="s">
        <v>55</v>
      </c>
      <c r="AE2" s="22" t="s">
        <v>33</v>
      </c>
      <c r="AF2" s="26" t="s">
        <v>33</v>
      </c>
      <c r="AG2" s="7" t="s">
        <v>33</v>
      </c>
      <c r="AJ2" s="20" t="s">
        <v>244</v>
      </c>
      <c r="AK2" s="20" t="s">
        <v>67</v>
      </c>
      <c r="AL2" s="20" t="s">
        <v>68</v>
      </c>
      <c r="AM2" s="20" t="s">
        <v>69</v>
      </c>
      <c r="AN2" s="20" t="s">
        <v>70</v>
      </c>
      <c r="AO2" s="20" t="s">
        <v>71</v>
      </c>
      <c r="AP2" s="20" t="s">
        <v>72</v>
      </c>
      <c r="AQ2" s="20" t="s">
        <v>73</v>
      </c>
      <c r="AR2" s="20" t="s">
        <v>74</v>
      </c>
      <c r="AS2" s="20" t="s">
        <v>75</v>
      </c>
      <c r="AT2" s="20" t="s">
        <v>76</v>
      </c>
      <c r="AU2" s="20" t="s">
        <v>77</v>
      </c>
      <c r="AV2" s="20" t="s">
        <v>78</v>
      </c>
    </row>
    <row r="3" spans="1:52" x14ac:dyDescent="0.3">
      <c r="A3" s="19">
        <v>44927</v>
      </c>
      <c r="B3" s="1" t="s">
        <v>215</v>
      </c>
      <c r="C3" s="1" t="s">
        <v>238</v>
      </c>
      <c r="D3" s="1" t="s">
        <v>243</v>
      </c>
      <c r="E3" s="1" t="s">
        <v>92</v>
      </c>
      <c r="F3" s="23">
        <v>0</v>
      </c>
      <c r="G3" s="1" t="s">
        <v>92</v>
      </c>
      <c r="H3" s="23">
        <v>0</v>
      </c>
      <c r="I3" s="1" t="s">
        <v>92</v>
      </c>
      <c r="J3" s="23">
        <v>0</v>
      </c>
      <c r="K3" s="1" t="s">
        <v>92</v>
      </c>
      <c r="L3" s="23">
        <v>0</v>
      </c>
      <c r="M3" s="1" t="s">
        <v>92</v>
      </c>
      <c r="N3" s="23">
        <v>0</v>
      </c>
      <c r="O3" s="1" t="s">
        <v>280</v>
      </c>
      <c r="P3" s="23">
        <v>0</v>
      </c>
      <c r="Q3" s="1" t="s">
        <v>92</v>
      </c>
      <c r="R3" s="23">
        <v>0</v>
      </c>
      <c r="S3" s="1" t="s">
        <v>92</v>
      </c>
      <c r="T3" s="23">
        <v>0</v>
      </c>
      <c r="U3" s="1" t="s">
        <v>92</v>
      </c>
      <c r="V3" s="23">
        <v>0</v>
      </c>
      <c r="W3" s="1" t="s">
        <v>92</v>
      </c>
      <c r="X3" s="23">
        <v>0</v>
      </c>
      <c r="Y3" s="23">
        <v>0</v>
      </c>
      <c r="Z3" s="1" t="s">
        <v>92</v>
      </c>
      <c r="AA3" s="23">
        <v>0</v>
      </c>
      <c r="AB3" s="1" t="s">
        <v>92</v>
      </c>
      <c r="AC3" s="23">
        <v>0</v>
      </c>
      <c r="AD3" s="30" t="s">
        <v>92</v>
      </c>
      <c r="AE3" s="23">
        <v>0</v>
      </c>
      <c r="AF3" s="9">
        <v>0</v>
      </c>
      <c r="AG3" s="23">
        <f>F3+H3+J3+L3+N3+P3+R3+T3+V3+X3+AA3+AC3+AE3</f>
        <v>0</v>
      </c>
      <c r="AJ3" s="15" t="s">
        <v>245</v>
      </c>
      <c r="AK3" s="13">
        <v>0</v>
      </c>
      <c r="AL3" s="13">
        <v>500</v>
      </c>
      <c r="AM3" s="13">
        <v>1500</v>
      </c>
      <c r="AN3" s="13">
        <v>1600</v>
      </c>
      <c r="AO3" s="13">
        <v>1588</v>
      </c>
      <c r="AP3" s="13"/>
      <c r="AQ3" s="13"/>
      <c r="AR3" s="13"/>
      <c r="AS3" s="13"/>
      <c r="AT3" s="13"/>
      <c r="AU3" s="13"/>
      <c r="AV3" s="13"/>
    </row>
    <row r="4" spans="1:52" x14ac:dyDescent="0.3">
      <c r="A4" s="19">
        <v>44928</v>
      </c>
      <c r="B4" s="1" t="s">
        <v>167</v>
      </c>
      <c r="C4" s="1" t="s">
        <v>92</v>
      </c>
      <c r="D4" s="1" t="s">
        <v>243</v>
      </c>
      <c r="E4" s="1" t="s">
        <v>92</v>
      </c>
      <c r="F4" s="23">
        <v>0</v>
      </c>
      <c r="G4" s="1" t="s">
        <v>92</v>
      </c>
      <c r="H4" s="23">
        <v>0</v>
      </c>
      <c r="I4" s="1" t="s">
        <v>92</v>
      </c>
      <c r="J4" s="23">
        <v>0</v>
      </c>
      <c r="K4" s="1" t="s">
        <v>92</v>
      </c>
      <c r="L4" s="23">
        <v>0</v>
      </c>
      <c r="M4" s="1" t="s">
        <v>92</v>
      </c>
      <c r="N4" s="23">
        <v>0</v>
      </c>
      <c r="O4" s="1" t="s">
        <v>280</v>
      </c>
      <c r="P4" s="23">
        <v>0</v>
      </c>
      <c r="Q4" s="1" t="s">
        <v>92</v>
      </c>
      <c r="R4" s="23">
        <v>0</v>
      </c>
      <c r="S4" s="1" t="s">
        <v>92</v>
      </c>
      <c r="T4" s="23">
        <v>0</v>
      </c>
      <c r="U4" s="1" t="s">
        <v>92</v>
      </c>
      <c r="V4" s="23">
        <v>0</v>
      </c>
      <c r="W4" s="1" t="s">
        <v>92</v>
      </c>
      <c r="X4" s="23">
        <v>0</v>
      </c>
      <c r="Y4" s="23">
        <v>0</v>
      </c>
      <c r="Z4" s="1" t="s">
        <v>92</v>
      </c>
      <c r="AA4" s="23">
        <v>0</v>
      </c>
      <c r="AB4" s="1" t="s">
        <v>92</v>
      </c>
      <c r="AC4" s="23">
        <v>0</v>
      </c>
      <c r="AD4" s="30" t="s">
        <v>92</v>
      </c>
      <c r="AE4" s="23">
        <v>0</v>
      </c>
      <c r="AF4" s="9">
        <v>0</v>
      </c>
      <c r="AG4" s="23">
        <f t="shared" ref="AG4:AG67" si="0">F4+H4+J4+L4+N4+P4+R4+T4+V4+X4+AA4+AC4+AE4</f>
        <v>0</v>
      </c>
    </row>
    <row r="5" spans="1:52" x14ac:dyDescent="0.3">
      <c r="A5" s="19">
        <v>44929</v>
      </c>
      <c r="B5" s="1" t="s">
        <v>6</v>
      </c>
      <c r="C5" s="1" t="s">
        <v>92</v>
      </c>
      <c r="D5" s="1" t="s">
        <v>243</v>
      </c>
      <c r="E5" s="1" t="s">
        <v>92</v>
      </c>
      <c r="F5" s="23">
        <v>0</v>
      </c>
      <c r="G5" s="1" t="s">
        <v>92</v>
      </c>
      <c r="H5" s="23">
        <v>0</v>
      </c>
      <c r="I5" s="1" t="s">
        <v>92</v>
      </c>
      <c r="J5" s="23">
        <v>0</v>
      </c>
      <c r="K5" s="1" t="s">
        <v>92</v>
      </c>
      <c r="L5" s="23">
        <v>0</v>
      </c>
      <c r="M5" s="1" t="s">
        <v>92</v>
      </c>
      <c r="N5" s="23">
        <v>0</v>
      </c>
      <c r="O5" s="1" t="s">
        <v>280</v>
      </c>
      <c r="P5" s="23">
        <v>0</v>
      </c>
      <c r="Q5" s="1" t="s">
        <v>92</v>
      </c>
      <c r="R5" s="23">
        <v>0</v>
      </c>
      <c r="S5" s="1" t="s">
        <v>92</v>
      </c>
      <c r="T5" s="23">
        <v>0</v>
      </c>
      <c r="U5" s="1" t="s">
        <v>92</v>
      </c>
      <c r="V5" s="23">
        <v>0</v>
      </c>
      <c r="W5" s="1" t="s">
        <v>92</v>
      </c>
      <c r="X5" s="23">
        <v>0</v>
      </c>
      <c r="Y5" s="23">
        <v>0</v>
      </c>
      <c r="Z5" s="1" t="s">
        <v>92</v>
      </c>
      <c r="AA5" s="23">
        <v>0</v>
      </c>
      <c r="AB5" s="1" t="s">
        <v>92</v>
      </c>
      <c r="AC5" s="23">
        <v>0</v>
      </c>
      <c r="AD5" s="30" t="s">
        <v>92</v>
      </c>
      <c r="AE5" s="23">
        <v>0</v>
      </c>
      <c r="AF5" s="9">
        <v>0</v>
      </c>
      <c r="AG5" s="23">
        <f t="shared" si="0"/>
        <v>0</v>
      </c>
      <c r="AJ5" s="40" t="s">
        <v>255</v>
      </c>
      <c r="AK5" s="40"/>
      <c r="AL5" s="40"/>
      <c r="AM5" s="40"/>
      <c r="AO5" s="20" t="s">
        <v>271</v>
      </c>
      <c r="AP5" s="14">
        <f>SUM($AK$3:$AV$3)</f>
        <v>5188</v>
      </c>
    </row>
    <row r="6" spans="1:52" x14ac:dyDescent="0.3">
      <c r="A6" s="19">
        <v>44930</v>
      </c>
      <c r="B6" s="1" t="s">
        <v>7</v>
      </c>
      <c r="C6" s="1" t="s">
        <v>92</v>
      </c>
      <c r="D6" s="1" t="s">
        <v>243</v>
      </c>
      <c r="E6" s="1" t="s">
        <v>92</v>
      </c>
      <c r="F6" s="23">
        <v>0</v>
      </c>
      <c r="G6" s="1" t="s">
        <v>92</v>
      </c>
      <c r="H6" s="23">
        <v>0</v>
      </c>
      <c r="I6" s="1" t="s">
        <v>92</v>
      </c>
      <c r="J6" s="23">
        <v>0</v>
      </c>
      <c r="K6" s="1" t="s">
        <v>92</v>
      </c>
      <c r="L6" s="23">
        <v>0</v>
      </c>
      <c r="M6" s="1" t="s">
        <v>92</v>
      </c>
      <c r="N6" s="23">
        <v>0</v>
      </c>
      <c r="O6" s="1" t="s">
        <v>280</v>
      </c>
      <c r="P6" s="23">
        <v>0</v>
      </c>
      <c r="Q6" s="1" t="s">
        <v>92</v>
      </c>
      <c r="R6" s="23">
        <v>0</v>
      </c>
      <c r="S6" s="1" t="s">
        <v>92</v>
      </c>
      <c r="T6" s="23">
        <v>0</v>
      </c>
      <c r="U6" s="1" t="s">
        <v>92</v>
      </c>
      <c r="V6" s="23">
        <v>0</v>
      </c>
      <c r="W6" s="1" t="s">
        <v>92</v>
      </c>
      <c r="X6" s="23">
        <v>0</v>
      </c>
      <c r="Y6" s="23">
        <v>0</v>
      </c>
      <c r="Z6" s="1" t="s">
        <v>92</v>
      </c>
      <c r="AA6" s="23">
        <v>0</v>
      </c>
      <c r="AB6" s="1" t="s">
        <v>92</v>
      </c>
      <c r="AC6" s="23">
        <v>0</v>
      </c>
      <c r="AD6" s="30" t="s">
        <v>92</v>
      </c>
      <c r="AE6" s="23">
        <v>0</v>
      </c>
      <c r="AF6" s="9">
        <v>0</v>
      </c>
      <c r="AG6" s="23">
        <f t="shared" si="0"/>
        <v>0</v>
      </c>
      <c r="AJ6" s="20" t="s">
        <v>252</v>
      </c>
      <c r="AK6" s="20" t="s">
        <v>247</v>
      </c>
      <c r="AL6" s="20" t="s">
        <v>54</v>
      </c>
      <c r="AM6" s="20" t="s">
        <v>258</v>
      </c>
      <c r="AO6" s="20" t="s">
        <v>270</v>
      </c>
      <c r="AP6" s="28">
        <f>AZ13+AZ20+AZ26+AZ32+AZ38+AZ44+AZ50+AZ56+AZ62+AZ68+AZ74+AZ80</f>
        <v>5611.5599999999995</v>
      </c>
    </row>
    <row r="7" spans="1:52" x14ac:dyDescent="0.3">
      <c r="A7" s="19">
        <v>44931</v>
      </c>
      <c r="B7" s="1" t="s">
        <v>8</v>
      </c>
      <c r="C7" s="1" t="s">
        <v>231</v>
      </c>
      <c r="D7" s="1" t="s">
        <v>243</v>
      </c>
      <c r="E7" s="1" t="s">
        <v>92</v>
      </c>
      <c r="F7" s="23">
        <v>0</v>
      </c>
      <c r="G7" s="1" t="s">
        <v>92</v>
      </c>
      <c r="H7" s="23">
        <v>0</v>
      </c>
      <c r="I7" s="1" t="s">
        <v>92</v>
      </c>
      <c r="J7" s="23">
        <v>0</v>
      </c>
      <c r="K7" s="1" t="s">
        <v>92</v>
      </c>
      <c r="L7" s="23">
        <v>0</v>
      </c>
      <c r="M7" s="1" t="s">
        <v>92</v>
      </c>
      <c r="N7" s="23">
        <v>0</v>
      </c>
      <c r="O7" s="1" t="s">
        <v>280</v>
      </c>
      <c r="P7" s="23">
        <v>0</v>
      </c>
      <c r="Q7" s="1" t="s">
        <v>92</v>
      </c>
      <c r="R7" s="23">
        <v>0</v>
      </c>
      <c r="S7" s="1" t="s">
        <v>92</v>
      </c>
      <c r="T7" s="23">
        <v>0</v>
      </c>
      <c r="U7" s="1" t="s">
        <v>92</v>
      </c>
      <c r="V7" s="23">
        <v>0</v>
      </c>
      <c r="W7" s="1" t="s">
        <v>92</v>
      </c>
      <c r="X7" s="23">
        <v>0</v>
      </c>
      <c r="Y7" s="23">
        <v>0</v>
      </c>
      <c r="Z7" s="1" t="s">
        <v>92</v>
      </c>
      <c r="AA7" s="23">
        <v>0</v>
      </c>
      <c r="AB7" s="1" t="s">
        <v>92</v>
      </c>
      <c r="AC7" s="23">
        <v>0</v>
      </c>
      <c r="AD7" s="30" t="s">
        <v>92</v>
      </c>
      <c r="AE7" s="23">
        <v>0</v>
      </c>
      <c r="AF7" s="9">
        <v>0</v>
      </c>
      <c r="AG7" s="23">
        <f t="shared" si="0"/>
        <v>0</v>
      </c>
      <c r="AJ7" s="15" t="s">
        <v>253</v>
      </c>
      <c r="AK7" s="13">
        <v>1000</v>
      </c>
      <c r="AL7" s="13">
        <v>400</v>
      </c>
      <c r="AM7" s="13">
        <v>1500</v>
      </c>
      <c r="AO7" s="20" t="s">
        <v>254</v>
      </c>
      <c r="AP7" s="15" t="str">
        <f>IF(AP6&gt;=AP5,"超标","不超标")</f>
        <v>超标</v>
      </c>
    </row>
    <row r="8" spans="1:52" x14ac:dyDescent="0.3">
      <c r="A8" s="19">
        <v>44932</v>
      </c>
      <c r="B8" s="1" t="s">
        <v>9</v>
      </c>
      <c r="C8" s="1" t="s">
        <v>92</v>
      </c>
      <c r="D8" s="1" t="s">
        <v>243</v>
      </c>
      <c r="E8" s="1" t="s">
        <v>92</v>
      </c>
      <c r="F8" s="23">
        <v>0</v>
      </c>
      <c r="G8" s="1" t="s">
        <v>92</v>
      </c>
      <c r="H8" s="23">
        <v>0</v>
      </c>
      <c r="I8" s="1" t="s">
        <v>92</v>
      </c>
      <c r="J8" s="23">
        <v>0</v>
      </c>
      <c r="K8" s="1" t="s">
        <v>92</v>
      </c>
      <c r="L8" s="23">
        <v>0</v>
      </c>
      <c r="M8" s="1" t="s">
        <v>92</v>
      </c>
      <c r="N8" s="23">
        <v>0</v>
      </c>
      <c r="O8" s="1" t="s">
        <v>280</v>
      </c>
      <c r="P8" s="23">
        <v>0</v>
      </c>
      <c r="Q8" s="1" t="s">
        <v>92</v>
      </c>
      <c r="R8" s="23">
        <v>0</v>
      </c>
      <c r="S8" s="1" t="s">
        <v>92</v>
      </c>
      <c r="T8" s="23">
        <v>0</v>
      </c>
      <c r="U8" s="1" t="s">
        <v>92</v>
      </c>
      <c r="V8" s="23">
        <v>0</v>
      </c>
      <c r="W8" s="1" t="s">
        <v>92</v>
      </c>
      <c r="X8" s="23">
        <v>0</v>
      </c>
      <c r="Y8" s="23">
        <v>0</v>
      </c>
      <c r="Z8" s="1" t="s">
        <v>92</v>
      </c>
      <c r="AA8" s="23">
        <v>0</v>
      </c>
      <c r="AB8" s="1" t="s">
        <v>92</v>
      </c>
      <c r="AC8" s="23">
        <v>0</v>
      </c>
      <c r="AD8" s="30" t="s">
        <v>92</v>
      </c>
      <c r="AE8" s="23">
        <v>0</v>
      </c>
      <c r="AF8" s="9">
        <v>0</v>
      </c>
      <c r="AG8" s="23">
        <f t="shared" si="0"/>
        <v>0</v>
      </c>
    </row>
    <row r="9" spans="1:52" x14ac:dyDescent="0.3">
      <c r="A9" s="19">
        <v>44933</v>
      </c>
      <c r="B9" s="1" t="s">
        <v>10</v>
      </c>
      <c r="C9" s="1" t="s">
        <v>92</v>
      </c>
      <c r="D9" s="1" t="s">
        <v>243</v>
      </c>
      <c r="E9" s="1" t="s">
        <v>92</v>
      </c>
      <c r="F9" s="23">
        <v>0</v>
      </c>
      <c r="G9" s="1" t="s">
        <v>92</v>
      </c>
      <c r="H9" s="23">
        <v>0</v>
      </c>
      <c r="I9" s="1" t="s">
        <v>92</v>
      </c>
      <c r="J9" s="23">
        <v>0</v>
      </c>
      <c r="K9" s="1" t="s">
        <v>92</v>
      </c>
      <c r="L9" s="23">
        <v>0</v>
      </c>
      <c r="M9" s="1" t="s">
        <v>92</v>
      </c>
      <c r="N9" s="23">
        <v>0</v>
      </c>
      <c r="O9" s="1" t="s">
        <v>280</v>
      </c>
      <c r="P9" s="23">
        <v>0</v>
      </c>
      <c r="Q9" s="1" t="s">
        <v>92</v>
      </c>
      <c r="R9" s="23">
        <v>0</v>
      </c>
      <c r="S9" s="1" t="s">
        <v>92</v>
      </c>
      <c r="T9" s="23">
        <v>0</v>
      </c>
      <c r="U9" s="1" t="s">
        <v>92</v>
      </c>
      <c r="V9" s="23">
        <v>0</v>
      </c>
      <c r="W9" s="1" t="s">
        <v>92</v>
      </c>
      <c r="X9" s="23">
        <v>0</v>
      </c>
      <c r="Y9" s="23">
        <v>0</v>
      </c>
      <c r="Z9" s="1" t="s">
        <v>92</v>
      </c>
      <c r="AA9" s="23">
        <v>0</v>
      </c>
      <c r="AB9" s="1" t="s">
        <v>92</v>
      </c>
      <c r="AC9" s="23">
        <v>0</v>
      </c>
      <c r="AD9" s="30" t="s">
        <v>92</v>
      </c>
      <c r="AE9" s="23">
        <v>0</v>
      </c>
      <c r="AF9" s="9">
        <v>0</v>
      </c>
      <c r="AG9" s="23">
        <f t="shared" si="0"/>
        <v>0</v>
      </c>
    </row>
    <row r="10" spans="1:52" x14ac:dyDescent="0.3">
      <c r="A10" s="19">
        <v>44934</v>
      </c>
      <c r="B10" s="1" t="s">
        <v>11</v>
      </c>
      <c r="C10" s="1" t="s">
        <v>92</v>
      </c>
      <c r="D10" s="1" t="s">
        <v>243</v>
      </c>
      <c r="E10" s="1" t="s">
        <v>92</v>
      </c>
      <c r="F10" s="23">
        <v>0</v>
      </c>
      <c r="G10" s="1" t="s">
        <v>92</v>
      </c>
      <c r="H10" s="23">
        <v>0</v>
      </c>
      <c r="I10" s="1" t="s">
        <v>92</v>
      </c>
      <c r="J10" s="23">
        <v>0</v>
      </c>
      <c r="K10" s="1" t="s">
        <v>92</v>
      </c>
      <c r="L10" s="23">
        <v>0</v>
      </c>
      <c r="M10" s="1" t="s">
        <v>92</v>
      </c>
      <c r="N10" s="23">
        <v>0</v>
      </c>
      <c r="O10" s="1" t="s">
        <v>280</v>
      </c>
      <c r="P10" s="23">
        <v>0</v>
      </c>
      <c r="Q10" s="1" t="s">
        <v>92</v>
      </c>
      <c r="R10" s="23">
        <v>0</v>
      </c>
      <c r="S10" s="1" t="s">
        <v>92</v>
      </c>
      <c r="T10" s="23">
        <v>0</v>
      </c>
      <c r="U10" s="1" t="s">
        <v>92</v>
      </c>
      <c r="V10" s="23">
        <v>0</v>
      </c>
      <c r="W10" s="1" t="s">
        <v>92</v>
      </c>
      <c r="X10" s="23">
        <v>0</v>
      </c>
      <c r="Y10" s="23">
        <v>0</v>
      </c>
      <c r="Z10" s="1" t="s">
        <v>92</v>
      </c>
      <c r="AA10" s="23">
        <v>0</v>
      </c>
      <c r="AB10" s="1" t="s">
        <v>92</v>
      </c>
      <c r="AC10" s="23">
        <v>0</v>
      </c>
      <c r="AD10" s="30" t="s">
        <v>92</v>
      </c>
      <c r="AE10" s="23">
        <v>0</v>
      </c>
      <c r="AF10" s="9">
        <v>0</v>
      </c>
      <c r="AG10" s="23">
        <f t="shared" si="0"/>
        <v>0</v>
      </c>
      <c r="AQ10" s="21" t="s">
        <v>254</v>
      </c>
      <c r="AR10" s="21"/>
      <c r="AS10" s="21"/>
      <c r="AZ10" s="21" t="str">
        <f>IF(AK3&lt;=AZ13,"不超标","超标")</f>
        <v>不超标</v>
      </c>
    </row>
    <row r="11" spans="1:52" x14ac:dyDescent="0.3">
      <c r="A11" s="19">
        <v>44935</v>
      </c>
      <c r="B11" s="1" t="s">
        <v>167</v>
      </c>
      <c r="C11" s="1" t="s">
        <v>92</v>
      </c>
      <c r="D11" s="1" t="s">
        <v>243</v>
      </c>
      <c r="E11" s="1" t="s">
        <v>92</v>
      </c>
      <c r="F11" s="23">
        <v>0</v>
      </c>
      <c r="G11" s="1" t="s">
        <v>92</v>
      </c>
      <c r="H11" s="23">
        <v>0</v>
      </c>
      <c r="I11" s="1" t="s">
        <v>92</v>
      </c>
      <c r="J11" s="23">
        <v>0</v>
      </c>
      <c r="K11" s="1" t="s">
        <v>92</v>
      </c>
      <c r="L11" s="23">
        <v>0</v>
      </c>
      <c r="M11" s="1" t="s">
        <v>92</v>
      </c>
      <c r="N11" s="23">
        <v>0</v>
      </c>
      <c r="O11" s="1" t="s">
        <v>280</v>
      </c>
      <c r="P11" s="23">
        <v>0</v>
      </c>
      <c r="Q11" s="1" t="s">
        <v>92</v>
      </c>
      <c r="R11" s="23">
        <v>0</v>
      </c>
      <c r="S11" s="1" t="s">
        <v>92</v>
      </c>
      <c r="T11" s="23">
        <v>0</v>
      </c>
      <c r="U11" s="1" t="s">
        <v>92</v>
      </c>
      <c r="V11" s="23">
        <v>0</v>
      </c>
      <c r="W11" s="1" t="s">
        <v>92</v>
      </c>
      <c r="X11" s="23">
        <v>0</v>
      </c>
      <c r="Y11" s="23">
        <v>0</v>
      </c>
      <c r="Z11" s="1" t="s">
        <v>92</v>
      </c>
      <c r="AA11" s="23">
        <v>0</v>
      </c>
      <c r="AB11" s="1" t="s">
        <v>92</v>
      </c>
      <c r="AC11" s="23">
        <v>0</v>
      </c>
      <c r="AD11" s="30" t="s">
        <v>92</v>
      </c>
      <c r="AE11" s="23">
        <v>0</v>
      </c>
      <c r="AF11" s="9">
        <v>0</v>
      </c>
      <c r="AG11" s="23">
        <f t="shared" si="0"/>
        <v>0</v>
      </c>
      <c r="AJ11" s="40" t="s">
        <v>246</v>
      </c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</row>
    <row r="12" spans="1:52" x14ac:dyDescent="0.3">
      <c r="A12" s="19">
        <v>44936</v>
      </c>
      <c r="B12" s="1" t="s">
        <v>6</v>
      </c>
      <c r="C12" s="1" t="s">
        <v>224</v>
      </c>
      <c r="D12" s="1" t="s">
        <v>243</v>
      </c>
      <c r="E12" s="1" t="s">
        <v>92</v>
      </c>
      <c r="F12" s="23">
        <v>0</v>
      </c>
      <c r="G12" s="1" t="s">
        <v>92</v>
      </c>
      <c r="H12" s="23">
        <v>0</v>
      </c>
      <c r="I12" s="1" t="s">
        <v>92</v>
      </c>
      <c r="J12" s="23">
        <v>0</v>
      </c>
      <c r="K12" s="1" t="s">
        <v>92</v>
      </c>
      <c r="L12" s="23">
        <v>0</v>
      </c>
      <c r="M12" s="1" t="s">
        <v>92</v>
      </c>
      <c r="N12" s="23">
        <v>0</v>
      </c>
      <c r="O12" s="1" t="s">
        <v>280</v>
      </c>
      <c r="P12" s="23">
        <v>0</v>
      </c>
      <c r="Q12" s="1" t="s">
        <v>92</v>
      </c>
      <c r="R12" s="23">
        <v>0</v>
      </c>
      <c r="S12" s="1" t="s">
        <v>92</v>
      </c>
      <c r="T12" s="23">
        <v>0</v>
      </c>
      <c r="U12" s="1" t="s">
        <v>92</v>
      </c>
      <c r="V12" s="23">
        <v>0</v>
      </c>
      <c r="W12" s="1" t="s">
        <v>92</v>
      </c>
      <c r="X12" s="23">
        <v>0</v>
      </c>
      <c r="Y12" s="23">
        <v>0</v>
      </c>
      <c r="Z12" s="1" t="s">
        <v>92</v>
      </c>
      <c r="AA12" s="23">
        <v>0</v>
      </c>
      <c r="AB12" s="1" t="s">
        <v>92</v>
      </c>
      <c r="AC12" s="23">
        <v>0</v>
      </c>
      <c r="AD12" s="30" t="s">
        <v>92</v>
      </c>
      <c r="AE12" s="23">
        <v>0</v>
      </c>
      <c r="AF12" s="9">
        <v>0</v>
      </c>
      <c r="AG12" s="23">
        <f t="shared" si="0"/>
        <v>0</v>
      </c>
      <c r="AJ12" s="20" t="s">
        <v>252</v>
      </c>
      <c r="AK12" s="20" t="s">
        <v>275</v>
      </c>
      <c r="AL12" s="20" t="s">
        <v>274</v>
      </c>
      <c r="AM12" s="20" t="s">
        <v>273</v>
      </c>
      <c r="AN12" s="20" t="s">
        <v>272</v>
      </c>
      <c r="AO12" s="20" t="s">
        <v>276</v>
      </c>
      <c r="AP12" s="20" t="s">
        <v>277</v>
      </c>
      <c r="AQ12" s="20" t="s">
        <v>278</v>
      </c>
      <c r="AR12" s="20" t="s">
        <v>279</v>
      </c>
      <c r="AS12" s="20" t="s">
        <v>54</v>
      </c>
      <c r="AT12" s="20" t="s">
        <v>248</v>
      </c>
      <c r="AU12" s="20" t="s">
        <v>249</v>
      </c>
      <c r="AV12" s="20" t="s">
        <v>250</v>
      </c>
      <c r="AW12" s="20" t="s">
        <v>58</v>
      </c>
      <c r="AX12" s="20" t="s">
        <v>251</v>
      </c>
      <c r="AY12" s="20" t="s">
        <v>256</v>
      </c>
      <c r="AZ12" s="20" t="s">
        <v>62</v>
      </c>
    </row>
    <row r="13" spans="1:52" x14ac:dyDescent="0.3">
      <c r="A13" s="19">
        <v>44937</v>
      </c>
      <c r="B13" s="1" t="s">
        <v>7</v>
      </c>
      <c r="C13" s="1" t="s">
        <v>92</v>
      </c>
      <c r="D13" s="1" t="s">
        <v>243</v>
      </c>
      <c r="E13" s="1" t="s">
        <v>92</v>
      </c>
      <c r="F13" s="23">
        <v>0</v>
      </c>
      <c r="G13" s="1" t="s">
        <v>92</v>
      </c>
      <c r="H13" s="23">
        <v>0</v>
      </c>
      <c r="I13" s="1" t="s">
        <v>92</v>
      </c>
      <c r="J13" s="23">
        <v>0</v>
      </c>
      <c r="K13" s="1" t="s">
        <v>92</v>
      </c>
      <c r="L13" s="23">
        <v>0</v>
      </c>
      <c r="M13" s="1" t="s">
        <v>92</v>
      </c>
      <c r="N13" s="23">
        <v>0</v>
      </c>
      <c r="O13" s="1" t="s">
        <v>280</v>
      </c>
      <c r="P13" s="23">
        <v>0</v>
      </c>
      <c r="Q13" s="1" t="s">
        <v>92</v>
      </c>
      <c r="R13" s="23">
        <v>0</v>
      </c>
      <c r="S13" s="1" t="s">
        <v>92</v>
      </c>
      <c r="T13" s="23">
        <v>0</v>
      </c>
      <c r="U13" s="1" t="s">
        <v>92</v>
      </c>
      <c r="V13" s="23">
        <v>0</v>
      </c>
      <c r="W13" s="1" t="s">
        <v>92</v>
      </c>
      <c r="X13" s="23">
        <v>0</v>
      </c>
      <c r="Y13" s="23">
        <v>0</v>
      </c>
      <c r="Z13" s="1" t="s">
        <v>92</v>
      </c>
      <c r="AA13" s="23">
        <v>0</v>
      </c>
      <c r="AB13" s="1" t="s">
        <v>92</v>
      </c>
      <c r="AC13" s="23">
        <v>0</v>
      </c>
      <c r="AD13" s="30" t="s">
        <v>92</v>
      </c>
      <c r="AE13" s="23">
        <v>0</v>
      </c>
      <c r="AF13" s="9">
        <v>0</v>
      </c>
      <c r="AG13" s="23">
        <f t="shared" si="0"/>
        <v>0</v>
      </c>
      <c r="AJ13" s="15" t="s">
        <v>253</v>
      </c>
      <c r="AK13" s="28">
        <f>SUM($F$3:$F$33)</f>
        <v>0</v>
      </c>
      <c r="AL13" s="28">
        <f>SUM($H$3:$H$33)</f>
        <v>0</v>
      </c>
      <c r="AM13" s="28">
        <f>SUM($J$3:$J$33)</f>
        <v>0</v>
      </c>
      <c r="AN13" s="28">
        <f>SUM($L$3:$L$33)</f>
        <v>0</v>
      </c>
      <c r="AO13" s="28">
        <f>SUM($N$3:$N$33)</f>
        <v>0</v>
      </c>
      <c r="AP13" s="28">
        <f>SUM($P$3:$P$33)</f>
        <v>0</v>
      </c>
      <c r="AQ13" s="28">
        <f>SUM($R$3:$R$33)</f>
        <v>0</v>
      </c>
      <c r="AR13" s="28">
        <f>SUM($AK$13:$AQ$13)</f>
        <v>0</v>
      </c>
      <c r="AS13" s="28">
        <f>SUM($T$3:$T$33,$V$3:$V$33)</f>
        <v>0</v>
      </c>
      <c r="AT13" s="28">
        <f>SUM($X$3:$X$33)</f>
        <v>0</v>
      </c>
      <c r="AU13" s="28">
        <f>SUM($AA$3:$AA$33)</f>
        <v>0</v>
      </c>
      <c r="AV13" s="28">
        <f>SUM($AC$3:$AC$33)</f>
        <v>0</v>
      </c>
      <c r="AW13" s="28">
        <f>SUM($AE$3:$AE$33)</f>
        <v>0</v>
      </c>
      <c r="AX13" s="28">
        <f>SUM($Y$3:$Y$33)</f>
        <v>0</v>
      </c>
      <c r="AY13" s="28">
        <f>SUM($AF$3:$AF$33)</f>
        <v>0</v>
      </c>
      <c r="AZ13" s="28">
        <f>SUM($AR$13:$AW$13,$AY$13)</f>
        <v>0</v>
      </c>
    </row>
    <row r="14" spans="1:52" x14ac:dyDescent="0.3">
      <c r="A14" s="19">
        <v>44938</v>
      </c>
      <c r="B14" s="1" t="s">
        <v>8</v>
      </c>
      <c r="C14" s="1" t="s">
        <v>92</v>
      </c>
      <c r="D14" s="1" t="s">
        <v>243</v>
      </c>
      <c r="E14" s="1" t="s">
        <v>92</v>
      </c>
      <c r="F14" s="23">
        <v>0</v>
      </c>
      <c r="G14" s="1" t="s">
        <v>92</v>
      </c>
      <c r="H14" s="23">
        <v>0</v>
      </c>
      <c r="I14" s="1" t="s">
        <v>92</v>
      </c>
      <c r="J14" s="23">
        <v>0</v>
      </c>
      <c r="K14" s="1" t="s">
        <v>92</v>
      </c>
      <c r="L14" s="23">
        <v>0</v>
      </c>
      <c r="M14" s="1" t="s">
        <v>92</v>
      </c>
      <c r="N14" s="23">
        <v>0</v>
      </c>
      <c r="O14" s="1" t="s">
        <v>280</v>
      </c>
      <c r="P14" s="23">
        <v>0</v>
      </c>
      <c r="Q14" s="1" t="s">
        <v>92</v>
      </c>
      <c r="R14" s="23">
        <v>0</v>
      </c>
      <c r="S14" s="1" t="s">
        <v>92</v>
      </c>
      <c r="T14" s="23">
        <v>0</v>
      </c>
      <c r="U14" s="1" t="s">
        <v>92</v>
      </c>
      <c r="V14" s="23">
        <v>0</v>
      </c>
      <c r="W14" s="1" t="s">
        <v>92</v>
      </c>
      <c r="X14" s="23">
        <v>0</v>
      </c>
      <c r="Y14" s="23">
        <v>0</v>
      </c>
      <c r="Z14" s="1" t="s">
        <v>92</v>
      </c>
      <c r="AA14" s="23">
        <v>0</v>
      </c>
      <c r="AB14" s="1" t="s">
        <v>92</v>
      </c>
      <c r="AC14" s="23">
        <v>0</v>
      </c>
      <c r="AD14" s="30" t="s">
        <v>92</v>
      </c>
      <c r="AE14" s="23">
        <v>0</v>
      </c>
      <c r="AF14" s="9">
        <v>0</v>
      </c>
      <c r="AG14" s="23">
        <f t="shared" si="0"/>
        <v>0</v>
      </c>
      <c r="AJ14"/>
      <c r="AK14"/>
      <c r="AL14"/>
      <c r="AM14"/>
      <c r="AN14"/>
      <c r="AO14"/>
      <c r="AP14"/>
      <c r="AT14"/>
      <c r="AU14"/>
      <c r="AV14"/>
      <c r="AW14"/>
      <c r="AX14"/>
      <c r="AY14"/>
      <c r="AZ14"/>
    </row>
    <row r="15" spans="1:52" x14ac:dyDescent="0.3">
      <c r="A15" s="19">
        <v>44939</v>
      </c>
      <c r="B15" s="1" t="s">
        <v>9</v>
      </c>
      <c r="C15" s="1" t="s">
        <v>92</v>
      </c>
      <c r="D15" s="1" t="s">
        <v>243</v>
      </c>
      <c r="E15" s="1" t="s">
        <v>92</v>
      </c>
      <c r="F15" s="23">
        <v>0</v>
      </c>
      <c r="G15" s="1" t="s">
        <v>92</v>
      </c>
      <c r="H15" s="23">
        <v>0</v>
      </c>
      <c r="I15" s="1" t="s">
        <v>92</v>
      </c>
      <c r="J15" s="23">
        <v>0</v>
      </c>
      <c r="K15" s="1" t="s">
        <v>92</v>
      </c>
      <c r="L15" s="23">
        <v>0</v>
      </c>
      <c r="M15" s="1" t="s">
        <v>92</v>
      </c>
      <c r="N15" s="23">
        <v>0</v>
      </c>
      <c r="O15" s="1" t="s">
        <v>280</v>
      </c>
      <c r="P15" s="23">
        <v>0</v>
      </c>
      <c r="Q15" s="1" t="s">
        <v>92</v>
      </c>
      <c r="R15" s="23">
        <v>0</v>
      </c>
      <c r="S15" s="1" t="s">
        <v>92</v>
      </c>
      <c r="T15" s="23">
        <v>0</v>
      </c>
      <c r="U15" s="1" t="s">
        <v>92</v>
      </c>
      <c r="V15" s="23">
        <v>0</v>
      </c>
      <c r="W15" s="1" t="s">
        <v>92</v>
      </c>
      <c r="X15" s="23">
        <v>0</v>
      </c>
      <c r="Y15" s="23">
        <v>0</v>
      </c>
      <c r="Z15" s="1" t="s">
        <v>92</v>
      </c>
      <c r="AA15" s="23">
        <v>0</v>
      </c>
      <c r="AB15" s="1" t="s">
        <v>92</v>
      </c>
      <c r="AC15" s="23">
        <v>0</v>
      </c>
      <c r="AD15" s="30" t="s">
        <v>92</v>
      </c>
      <c r="AE15" s="23">
        <v>0</v>
      </c>
      <c r="AF15" s="9">
        <v>0</v>
      </c>
      <c r="AG15" s="23">
        <f t="shared" si="0"/>
        <v>0</v>
      </c>
    </row>
    <row r="16" spans="1:52" x14ac:dyDescent="0.3">
      <c r="A16" s="19">
        <v>44940</v>
      </c>
      <c r="B16" s="1" t="s">
        <v>10</v>
      </c>
      <c r="C16" s="1" t="s">
        <v>92</v>
      </c>
      <c r="D16" s="1" t="s">
        <v>243</v>
      </c>
      <c r="E16" s="1" t="s">
        <v>92</v>
      </c>
      <c r="F16" s="23">
        <v>0</v>
      </c>
      <c r="G16" s="1" t="s">
        <v>92</v>
      </c>
      <c r="H16" s="23">
        <v>0</v>
      </c>
      <c r="I16" s="1" t="s">
        <v>92</v>
      </c>
      <c r="J16" s="23">
        <v>0</v>
      </c>
      <c r="K16" s="1" t="s">
        <v>92</v>
      </c>
      <c r="L16" s="23">
        <v>0</v>
      </c>
      <c r="M16" s="1" t="s">
        <v>92</v>
      </c>
      <c r="N16" s="23">
        <v>0</v>
      </c>
      <c r="O16" s="1" t="s">
        <v>280</v>
      </c>
      <c r="P16" s="23">
        <v>0</v>
      </c>
      <c r="Q16" s="1" t="s">
        <v>92</v>
      </c>
      <c r="R16" s="23">
        <v>0</v>
      </c>
      <c r="S16" s="1" t="s">
        <v>92</v>
      </c>
      <c r="T16" s="23">
        <v>0</v>
      </c>
      <c r="U16" s="1" t="s">
        <v>92</v>
      </c>
      <c r="V16" s="23">
        <v>0</v>
      </c>
      <c r="W16" s="1" t="s">
        <v>92</v>
      </c>
      <c r="X16" s="23">
        <v>0</v>
      </c>
      <c r="Y16" s="23">
        <v>0</v>
      </c>
      <c r="Z16" s="1" t="s">
        <v>92</v>
      </c>
      <c r="AA16" s="23">
        <v>0</v>
      </c>
      <c r="AB16" s="1" t="s">
        <v>92</v>
      </c>
      <c r="AC16" s="23">
        <v>0</v>
      </c>
      <c r="AD16" s="30" t="s">
        <v>92</v>
      </c>
      <c r="AE16" s="23">
        <v>0</v>
      </c>
      <c r="AF16" s="9">
        <v>0</v>
      </c>
      <c r="AG16" s="23">
        <f t="shared" si="0"/>
        <v>0</v>
      </c>
    </row>
    <row r="17" spans="1:52" x14ac:dyDescent="0.3">
      <c r="A17" s="19">
        <v>44941</v>
      </c>
      <c r="B17" s="1" t="s">
        <v>11</v>
      </c>
      <c r="C17" s="1" t="s">
        <v>92</v>
      </c>
      <c r="D17" s="1" t="s">
        <v>243</v>
      </c>
      <c r="E17" s="1" t="s">
        <v>92</v>
      </c>
      <c r="F17" s="23">
        <v>0</v>
      </c>
      <c r="G17" s="1" t="s">
        <v>92</v>
      </c>
      <c r="H17" s="23">
        <v>0</v>
      </c>
      <c r="I17" s="1" t="s">
        <v>92</v>
      </c>
      <c r="J17" s="23">
        <v>0</v>
      </c>
      <c r="K17" s="1" t="s">
        <v>92</v>
      </c>
      <c r="L17" s="23">
        <v>0</v>
      </c>
      <c r="M17" s="1" t="s">
        <v>92</v>
      </c>
      <c r="N17" s="23">
        <v>0</v>
      </c>
      <c r="O17" s="1" t="s">
        <v>280</v>
      </c>
      <c r="P17" s="23">
        <v>0</v>
      </c>
      <c r="Q17" s="1" t="s">
        <v>92</v>
      </c>
      <c r="R17" s="23">
        <v>0</v>
      </c>
      <c r="S17" s="1" t="s">
        <v>92</v>
      </c>
      <c r="T17" s="23">
        <v>0</v>
      </c>
      <c r="U17" s="1" t="s">
        <v>92</v>
      </c>
      <c r="V17" s="23">
        <v>0</v>
      </c>
      <c r="W17" s="1" t="s">
        <v>92</v>
      </c>
      <c r="X17" s="23">
        <v>0</v>
      </c>
      <c r="Y17" s="23">
        <v>0</v>
      </c>
      <c r="Z17" s="1" t="s">
        <v>92</v>
      </c>
      <c r="AA17" s="23">
        <v>0</v>
      </c>
      <c r="AB17" s="1" t="s">
        <v>92</v>
      </c>
      <c r="AC17" s="23">
        <v>0</v>
      </c>
      <c r="AD17" s="30" t="s">
        <v>92</v>
      </c>
      <c r="AE17" s="23">
        <v>0</v>
      </c>
      <c r="AF17" s="9">
        <v>0</v>
      </c>
      <c r="AG17" s="23">
        <f t="shared" si="0"/>
        <v>0</v>
      </c>
      <c r="AQ17" s="21" t="s">
        <v>254</v>
      </c>
      <c r="AR17" s="21"/>
      <c r="AS17" s="21"/>
      <c r="AZ17" s="21"/>
    </row>
    <row r="18" spans="1:52" x14ac:dyDescent="0.3">
      <c r="A18" s="19">
        <v>44942</v>
      </c>
      <c r="B18" s="1" t="s">
        <v>167</v>
      </c>
      <c r="C18" s="1" t="s">
        <v>92</v>
      </c>
      <c r="D18" s="1" t="s">
        <v>243</v>
      </c>
      <c r="E18" s="1" t="s">
        <v>92</v>
      </c>
      <c r="F18" s="23">
        <v>0</v>
      </c>
      <c r="G18" s="1" t="s">
        <v>92</v>
      </c>
      <c r="H18" s="23">
        <v>0</v>
      </c>
      <c r="I18" s="1" t="s">
        <v>92</v>
      </c>
      <c r="J18" s="23">
        <v>0</v>
      </c>
      <c r="K18" s="1" t="s">
        <v>92</v>
      </c>
      <c r="L18" s="23">
        <v>0</v>
      </c>
      <c r="M18" s="1" t="s">
        <v>92</v>
      </c>
      <c r="N18" s="23">
        <v>0</v>
      </c>
      <c r="O18" s="1" t="s">
        <v>280</v>
      </c>
      <c r="P18" s="23">
        <v>0</v>
      </c>
      <c r="Q18" s="1" t="s">
        <v>92</v>
      </c>
      <c r="R18" s="23">
        <v>0</v>
      </c>
      <c r="S18" s="1" t="s">
        <v>92</v>
      </c>
      <c r="T18" s="23">
        <v>0</v>
      </c>
      <c r="U18" s="1" t="s">
        <v>92</v>
      </c>
      <c r="V18" s="23">
        <v>0</v>
      </c>
      <c r="W18" s="1" t="s">
        <v>92</v>
      </c>
      <c r="X18" s="23">
        <v>0</v>
      </c>
      <c r="Y18" s="23">
        <v>0</v>
      </c>
      <c r="Z18" s="1" t="s">
        <v>92</v>
      </c>
      <c r="AA18" s="23">
        <v>0</v>
      </c>
      <c r="AB18" s="1" t="s">
        <v>92</v>
      </c>
      <c r="AC18" s="23">
        <v>0</v>
      </c>
      <c r="AD18" s="30" t="s">
        <v>92</v>
      </c>
      <c r="AE18" s="23">
        <v>0</v>
      </c>
      <c r="AF18" s="9">
        <v>0</v>
      </c>
      <c r="AG18" s="23">
        <f t="shared" si="0"/>
        <v>0</v>
      </c>
      <c r="AJ18" s="40" t="s">
        <v>259</v>
      </c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</row>
    <row r="19" spans="1:52" x14ac:dyDescent="0.3">
      <c r="A19" s="19">
        <v>44943</v>
      </c>
      <c r="B19" s="1" t="s">
        <v>6</v>
      </c>
      <c r="C19" s="1" t="s">
        <v>92</v>
      </c>
      <c r="D19" s="1" t="s">
        <v>243</v>
      </c>
      <c r="E19" s="1" t="s">
        <v>92</v>
      </c>
      <c r="F19" s="23">
        <v>0</v>
      </c>
      <c r="G19" s="1" t="s">
        <v>92</v>
      </c>
      <c r="H19" s="23">
        <v>0</v>
      </c>
      <c r="I19" s="1" t="s">
        <v>92</v>
      </c>
      <c r="J19" s="23">
        <v>0</v>
      </c>
      <c r="K19" s="1" t="s">
        <v>92</v>
      </c>
      <c r="L19" s="23">
        <v>0</v>
      </c>
      <c r="M19" s="1" t="s">
        <v>92</v>
      </c>
      <c r="N19" s="23">
        <v>0</v>
      </c>
      <c r="O19" s="1" t="s">
        <v>280</v>
      </c>
      <c r="P19" s="23">
        <v>0</v>
      </c>
      <c r="Q19" s="1" t="s">
        <v>92</v>
      </c>
      <c r="R19" s="23">
        <v>0</v>
      </c>
      <c r="S19" s="1" t="s">
        <v>92</v>
      </c>
      <c r="T19" s="23">
        <v>0</v>
      </c>
      <c r="U19" s="1" t="s">
        <v>92</v>
      </c>
      <c r="V19" s="23">
        <v>0</v>
      </c>
      <c r="W19" s="1" t="s">
        <v>92</v>
      </c>
      <c r="X19" s="23">
        <v>0</v>
      </c>
      <c r="Y19" s="23">
        <v>0</v>
      </c>
      <c r="Z19" s="1" t="s">
        <v>92</v>
      </c>
      <c r="AA19" s="23">
        <v>0</v>
      </c>
      <c r="AB19" s="1" t="s">
        <v>92</v>
      </c>
      <c r="AC19" s="23">
        <v>0</v>
      </c>
      <c r="AD19" s="30" t="s">
        <v>92</v>
      </c>
      <c r="AE19" s="23">
        <v>0</v>
      </c>
      <c r="AF19" s="9">
        <v>0</v>
      </c>
      <c r="AG19" s="23">
        <f t="shared" si="0"/>
        <v>0</v>
      </c>
      <c r="AJ19" s="20" t="s">
        <v>252</v>
      </c>
      <c r="AK19" s="20" t="s">
        <v>275</v>
      </c>
      <c r="AL19" s="20" t="s">
        <v>274</v>
      </c>
      <c r="AM19" s="20" t="s">
        <v>273</v>
      </c>
      <c r="AN19" s="20" t="s">
        <v>272</v>
      </c>
      <c r="AO19" s="20" t="s">
        <v>276</v>
      </c>
      <c r="AP19" s="20" t="s">
        <v>277</v>
      </c>
      <c r="AQ19" s="20" t="s">
        <v>278</v>
      </c>
      <c r="AR19" s="20" t="s">
        <v>279</v>
      </c>
      <c r="AS19" s="20" t="s">
        <v>54</v>
      </c>
      <c r="AT19" s="20" t="s">
        <v>248</v>
      </c>
      <c r="AU19" s="20" t="s">
        <v>249</v>
      </c>
      <c r="AV19" s="20" t="s">
        <v>250</v>
      </c>
      <c r="AW19" s="20" t="s">
        <v>58</v>
      </c>
      <c r="AX19" s="20" t="s">
        <v>251</v>
      </c>
      <c r="AY19" s="20" t="s">
        <v>256</v>
      </c>
      <c r="AZ19" s="20" t="s">
        <v>62</v>
      </c>
    </row>
    <row r="20" spans="1:52" x14ac:dyDescent="0.3">
      <c r="A20" s="19">
        <v>44944</v>
      </c>
      <c r="B20" s="1" t="s">
        <v>7</v>
      </c>
      <c r="C20" s="1" t="s">
        <v>92</v>
      </c>
      <c r="D20" s="1" t="s">
        <v>243</v>
      </c>
      <c r="E20" s="1" t="s">
        <v>92</v>
      </c>
      <c r="F20" s="23">
        <v>0</v>
      </c>
      <c r="G20" s="1" t="s">
        <v>92</v>
      </c>
      <c r="H20" s="23">
        <v>0</v>
      </c>
      <c r="I20" s="1" t="s">
        <v>92</v>
      </c>
      <c r="J20" s="23">
        <v>0</v>
      </c>
      <c r="K20" s="1" t="s">
        <v>92</v>
      </c>
      <c r="L20" s="23">
        <v>0</v>
      </c>
      <c r="M20" s="1" t="s">
        <v>92</v>
      </c>
      <c r="N20" s="23">
        <v>0</v>
      </c>
      <c r="O20" s="1" t="s">
        <v>280</v>
      </c>
      <c r="P20" s="23">
        <v>0</v>
      </c>
      <c r="Q20" s="1" t="s">
        <v>92</v>
      </c>
      <c r="R20" s="23">
        <v>0</v>
      </c>
      <c r="S20" s="1" t="s">
        <v>92</v>
      </c>
      <c r="T20" s="23">
        <v>0</v>
      </c>
      <c r="U20" s="1" t="s">
        <v>92</v>
      </c>
      <c r="V20" s="23">
        <v>0</v>
      </c>
      <c r="W20" s="1" t="s">
        <v>92</v>
      </c>
      <c r="X20" s="23">
        <v>0</v>
      </c>
      <c r="Y20" s="23">
        <v>0</v>
      </c>
      <c r="Z20" s="1" t="s">
        <v>92</v>
      </c>
      <c r="AA20" s="23">
        <v>0</v>
      </c>
      <c r="AB20" s="1" t="s">
        <v>92</v>
      </c>
      <c r="AC20" s="23">
        <v>0</v>
      </c>
      <c r="AD20" s="30" t="s">
        <v>92</v>
      </c>
      <c r="AE20" s="23">
        <v>0</v>
      </c>
      <c r="AF20" s="9">
        <v>0</v>
      </c>
      <c r="AG20" s="23">
        <f t="shared" si="0"/>
        <v>0</v>
      </c>
      <c r="AJ20" s="15" t="s">
        <v>253</v>
      </c>
      <c r="AK20" s="28">
        <f>SUM($F$36:$F$63)</f>
        <v>0</v>
      </c>
      <c r="AL20" s="28">
        <f>SUM($H$36:$H$63)</f>
        <v>26</v>
      </c>
      <c r="AM20" s="28">
        <f>SUM($J$36:$J$63)</f>
        <v>60.14</v>
      </c>
      <c r="AN20" s="28">
        <f>SUM($L$36:$L$63)</f>
        <v>20</v>
      </c>
      <c r="AO20" s="28">
        <f>SUM($N$36:$N$63)</f>
        <v>0</v>
      </c>
      <c r="AP20" s="28">
        <f>SUM($P$36:$P$63)</f>
        <v>0</v>
      </c>
      <c r="AQ20" s="28">
        <f>SUM($R$36:$R$63)</f>
        <v>0</v>
      </c>
      <c r="AR20" s="28">
        <f>SUM($AK$20:$AQ$20)</f>
        <v>106.14</v>
      </c>
      <c r="AS20" s="28">
        <f>SUM($T$36:$T$63,$V$36:$V$63)</f>
        <v>77.7</v>
      </c>
      <c r="AT20" s="28">
        <f>SUM($X$36:$X$63)</f>
        <v>90.11</v>
      </c>
      <c r="AU20" s="28">
        <f>SUM($AA$36:$AA$63)</f>
        <v>29.14</v>
      </c>
      <c r="AV20" s="28">
        <f>SUM($AC$36:$AC$63)</f>
        <v>176.85</v>
      </c>
      <c r="AW20" s="28">
        <f>SUM($AE$36:$AE$63)</f>
        <v>0</v>
      </c>
      <c r="AX20" s="28">
        <f>SUM($Y$36:$Y$63)</f>
        <v>0.97</v>
      </c>
      <c r="AY20" s="28">
        <f>SUM($AF$36:$AF$63)</f>
        <v>14</v>
      </c>
      <c r="AZ20" s="28">
        <f>SUM($AR$20:$AW$20,$AY$20)</f>
        <v>493.93999999999994</v>
      </c>
    </row>
    <row r="21" spans="1:52" x14ac:dyDescent="0.3">
      <c r="A21" s="19">
        <v>44945</v>
      </c>
      <c r="B21" s="1" t="s">
        <v>8</v>
      </c>
      <c r="C21" s="1" t="s">
        <v>92</v>
      </c>
      <c r="D21" s="1" t="s">
        <v>243</v>
      </c>
      <c r="E21" s="1" t="s">
        <v>92</v>
      </c>
      <c r="F21" s="23">
        <v>0</v>
      </c>
      <c r="G21" s="1" t="s">
        <v>92</v>
      </c>
      <c r="H21" s="23">
        <v>0</v>
      </c>
      <c r="I21" s="1" t="s">
        <v>92</v>
      </c>
      <c r="J21" s="23">
        <v>0</v>
      </c>
      <c r="K21" s="1" t="s">
        <v>92</v>
      </c>
      <c r="L21" s="23">
        <v>0</v>
      </c>
      <c r="M21" s="1" t="s">
        <v>92</v>
      </c>
      <c r="N21" s="23">
        <v>0</v>
      </c>
      <c r="O21" s="1" t="s">
        <v>280</v>
      </c>
      <c r="P21" s="23">
        <v>0</v>
      </c>
      <c r="Q21" s="1" t="s">
        <v>92</v>
      </c>
      <c r="R21" s="23">
        <v>0</v>
      </c>
      <c r="S21" s="1" t="s">
        <v>92</v>
      </c>
      <c r="T21" s="23">
        <v>0</v>
      </c>
      <c r="U21" s="1" t="s">
        <v>92</v>
      </c>
      <c r="V21" s="23">
        <v>0</v>
      </c>
      <c r="W21" s="1" t="s">
        <v>92</v>
      </c>
      <c r="X21" s="23">
        <v>0</v>
      </c>
      <c r="Y21" s="23">
        <v>0</v>
      </c>
      <c r="Z21" s="1" t="s">
        <v>92</v>
      </c>
      <c r="AA21" s="23">
        <v>0</v>
      </c>
      <c r="AB21" s="1" t="s">
        <v>92</v>
      </c>
      <c r="AC21" s="23">
        <v>0</v>
      </c>
      <c r="AD21" s="30" t="s">
        <v>92</v>
      </c>
      <c r="AE21" s="23">
        <v>0</v>
      </c>
      <c r="AF21" s="9">
        <v>0</v>
      </c>
      <c r="AG21" s="23">
        <f t="shared" si="0"/>
        <v>0</v>
      </c>
    </row>
    <row r="22" spans="1:52" x14ac:dyDescent="0.3">
      <c r="A22" s="19">
        <v>44946</v>
      </c>
      <c r="B22" s="1" t="s">
        <v>9</v>
      </c>
      <c r="C22" s="1" t="s">
        <v>232</v>
      </c>
      <c r="D22" s="1" t="s">
        <v>243</v>
      </c>
      <c r="E22" s="1" t="s">
        <v>92</v>
      </c>
      <c r="F22" s="23">
        <v>0</v>
      </c>
      <c r="G22" s="1" t="s">
        <v>92</v>
      </c>
      <c r="H22" s="23">
        <v>0</v>
      </c>
      <c r="I22" s="1" t="s">
        <v>92</v>
      </c>
      <c r="J22" s="23">
        <v>0</v>
      </c>
      <c r="K22" s="1" t="s">
        <v>92</v>
      </c>
      <c r="L22" s="23">
        <v>0</v>
      </c>
      <c r="M22" s="1" t="s">
        <v>92</v>
      </c>
      <c r="N22" s="23">
        <v>0</v>
      </c>
      <c r="O22" s="1" t="s">
        <v>280</v>
      </c>
      <c r="P22" s="23">
        <v>0</v>
      </c>
      <c r="Q22" s="1" t="s">
        <v>92</v>
      </c>
      <c r="R22" s="23">
        <v>0</v>
      </c>
      <c r="S22" s="1" t="s">
        <v>92</v>
      </c>
      <c r="T22" s="23">
        <v>0</v>
      </c>
      <c r="U22" s="1" t="s">
        <v>92</v>
      </c>
      <c r="V22" s="23">
        <v>0</v>
      </c>
      <c r="W22" s="1" t="s">
        <v>92</v>
      </c>
      <c r="X22" s="23">
        <v>0</v>
      </c>
      <c r="Y22" s="23">
        <v>0</v>
      </c>
      <c r="Z22" s="1" t="s">
        <v>92</v>
      </c>
      <c r="AA22" s="23">
        <v>0</v>
      </c>
      <c r="AB22" s="1" t="s">
        <v>92</v>
      </c>
      <c r="AC22" s="23">
        <v>0</v>
      </c>
      <c r="AD22" s="30" t="s">
        <v>92</v>
      </c>
      <c r="AE22" s="23">
        <v>0</v>
      </c>
      <c r="AF22" s="9">
        <v>0</v>
      </c>
      <c r="AG22" s="23">
        <f t="shared" si="0"/>
        <v>0</v>
      </c>
    </row>
    <row r="23" spans="1:52" x14ac:dyDescent="0.3">
      <c r="A23" s="19">
        <v>44947</v>
      </c>
      <c r="B23" s="1" t="s">
        <v>10</v>
      </c>
      <c r="C23" s="1" t="s">
        <v>239</v>
      </c>
      <c r="D23" s="1" t="s">
        <v>243</v>
      </c>
      <c r="E23" s="1" t="s">
        <v>92</v>
      </c>
      <c r="F23" s="23">
        <v>0</v>
      </c>
      <c r="G23" s="1" t="s">
        <v>92</v>
      </c>
      <c r="H23" s="23">
        <v>0</v>
      </c>
      <c r="I23" s="1" t="s">
        <v>92</v>
      </c>
      <c r="J23" s="23">
        <v>0</v>
      </c>
      <c r="K23" s="1" t="s">
        <v>92</v>
      </c>
      <c r="L23" s="23">
        <v>0</v>
      </c>
      <c r="M23" s="1" t="s">
        <v>92</v>
      </c>
      <c r="N23" s="23">
        <v>0</v>
      </c>
      <c r="O23" s="1" t="s">
        <v>280</v>
      </c>
      <c r="P23" s="23">
        <v>0</v>
      </c>
      <c r="Q23" s="1" t="s">
        <v>92</v>
      </c>
      <c r="R23" s="23">
        <v>0</v>
      </c>
      <c r="S23" s="1" t="s">
        <v>92</v>
      </c>
      <c r="T23" s="23">
        <v>0</v>
      </c>
      <c r="U23" s="1" t="s">
        <v>92</v>
      </c>
      <c r="V23" s="23">
        <v>0</v>
      </c>
      <c r="W23" s="1" t="s">
        <v>92</v>
      </c>
      <c r="X23" s="23">
        <v>0</v>
      </c>
      <c r="Y23" s="23">
        <v>0</v>
      </c>
      <c r="Z23" s="1" t="s">
        <v>92</v>
      </c>
      <c r="AA23" s="23">
        <v>0</v>
      </c>
      <c r="AB23" s="1" t="s">
        <v>92</v>
      </c>
      <c r="AC23" s="23">
        <v>0</v>
      </c>
      <c r="AD23" s="30" t="s">
        <v>92</v>
      </c>
      <c r="AE23" s="23">
        <v>0</v>
      </c>
      <c r="AF23" s="9">
        <v>0</v>
      </c>
      <c r="AG23" s="23">
        <f t="shared" si="0"/>
        <v>0</v>
      </c>
      <c r="AQ23" s="21" t="s">
        <v>254</v>
      </c>
      <c r="AR23" s="21"/>
      <c r="AS23" s="21"/>
      <c r="AZ23" s="21"/>
    </row>
    <row r="24" spans="1:52" x14ac:dyDescent="0.3">
      <c r="A24" s="19">
        <v>44948</v>
      </c>
      <c r="B24" s="1" t="s">
        <v>11</v>
      </c>
      <c r="C24" s="1" t="s">
        <v>240</v>
      </c>
      <c r="D24" s="1" t="s">
        <v>243</v>
      </c>
      <c r="E24" s="1" t="s">
        <v>92</v>
      </c>
      <c r="F24" s="23">
        <v>0</v>
      </c>
      <c r="G24" s="1" t="s">
        <v>92</v>
      </c>
      <c r="H24" s="23">
        <v>0</v>
      </c>
      <c r="I24" s="1" t="s">
        <v>92</v>
      </c>
      <c r="J24" s="23">
        <v>0</v>
      </c>
      <c r="K24" s="1" t="s">
        <v>92</v>
      </c>
      <c r="L24" s="23">
        <v>0</v>
      </c>
      <c r="M24" s="1" t="s">
        <v>92</v>
      </c>
      <c r="N24" s="23">
        <v>0</v>
      </c>
      <c r="O24" s="1" t="s">
        <v>280</v>
      </c>
      <c r="P24" s="23">
        <v>0</v>
      </c>
      <c r="Q24" s="1" t="s">
        <v>92</v>
      </c>
      <c r="R24" s="23">
        <v>0</v>
      </c>
      <c r="S24" s="1" t="s">
        <v>92</v>
      </c>
      <c r="T24" s="23">
        <v>0</v>
      </c>
      <c r="U24" s="1" t="s">
        <v>92</v>
      </c>
      <c r="V24" s="23">
        <v>0</v>
      </c>
      <c r="W24" s="1" t="s">
        <v>92</v>
      </c>
      <c r="X24" s="23">
        <v>0</v>
      </c>
      <c r="Y24" s="23">
        <v>0</v>
      </c>
      <c r="Z24" s="1" t="s">
        <v>92</v>
      </c>
      <c r="AA24" s="23">
        <v>0</v>
      </c>
      <c r="AB24" s="1" t="s">
        <v>92</v>
      </c>
      <c r="AC24" s="23">
        <v>0</v>
      </c>
      <c r="AD24" s="30" t="s">
        <v>92</v>
      </c>
      <c r="AE24" s="23">
        <v>0</v>
      </c>
      <c r="AF24" s="9">
        <v>0</v>
      </c>
      <c r="AG24" s="23">
        <f t="shared" si="0"/>
        <v>0</v>
      </c>
      <c r="AJ24" s="40" t="s">
        <v>260</v>
      </c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</row>
    <row r="25" spans="1:52" x14ac:dyDescent="0.3">
      <c r="A25" s="19">
        <v>44949</v>
      </c>
      <c r="B25" s="1" t="s">
        <v>167</v>
      </c>
      <c r="C25" s="1" t="s">
        <v>92</v>
      </c>
      <c r="D25" s="1" t="s">
        <v>243</v>
      </c>
      <c r="E25" s="1" t="s">
        <v>92</v>
      </c>
      <c r="F25" s="23">
        <v>0</v>
      </c>
      <c r="G25" s="1" t="s">
        <v>92</v>
      </c>
      <c r="H25" s="23">
        <v>0</v>
      </c>
      <c r="I25" s="1" t="s">
        <v>92</v>
      </c>
      <c r="J25" s="23">
        <v>0</v>
      </c>
      <c r="K25" s="1" t="s">
        <v>92</v>
      </c>
      <c r="L25" s="23">
        <v>0</v>
      </c>
      <c r="M25" s="1" t="s">
        <v>92</v>
      </c>
      <c r="N25" s="23">
        <v>0</v>
      </c>
      <c r="O25" s="1" t="s">
        <v>280</v>
      </c>
      <c r="P25" s="23">
        <v>0</v>
      </c>
      <c r="Q25" s="1" t="s">
        <v>92</v>
      </c>
      <c r="R25" s="23">
        <v>0</v>
      </c>
      <c r="S25" s="1" t="s">
        <v>92</v>
      </c>
      <c r="T25" s="23">
        <v>0</v>
      </c>
      <c r="U25" s="1" t="s">
        <v>92</v>
      </c>
      <c r="V25" s="23">
        <v>0</v>
      </c>
      <c r="W25" s="1" t="s">
        <v>92</v>
      </c>
      <c r="X25" s="23">
        <v>0</v>
      </c>
      <c r="Y25" s="23">
        <v>0</v>
      </c>
      <c r="Z25" s="1" t="s">
        <v>92</v>
      </c>
      <c r="AA25" s="23">
        <v>0</v>
      </c>
      <c r="AB25" s="1" t="s">
        <v>92</v>
      </c>
      <c r="AC25" s="23">
        <v>0</v>
      </c>
      <c r="AD25" s="30" t="s">
        <v>92</v>
      </c>
      <c r="AE25" s="23">
        <v>0</v>
      </c>
      <c r="AF25" s="9">
        <v>0</v>
      </c>
      <c r="AG25" s="23">
        <f t="shared" si="0"/>
        <v>0</v>
      </c>
      <c r="AJ25" s="20" t="s">
        <v>252</v>
      </c>
      <c r="AK25" s="20" t="s">
        <v>275</v>
      </c>
      <c r="AL25" s="20" t="s">
        <v>274</v>
      </c>
      <c r="AM25" s="20" t="s">
        <v>273</v>
      </c>
      <c r="AN25" s="20" t="s">
        <v>272</v>
      </c>
      <c r="AO25" s="20" t="s">
        <v>276</v>
      </c>
      <c r="AP25" s="20" t="s">
        <v>277</v>
      </c>
      <c r="AQ25" s="20" t="s">
        <v>278</v>
      </c>
      <c r="AR25" s="20" t="s">
        <v>279</v>
      </c>
      <c r="AS25" s="20" t="s">
        <v>54</v>
      </c>
      <c r="AT25" s="20" t="s">
        <v>248</v>
      </c>
      <c r="AU25" s="20" t="s">
        <v>249</v>
      </c>
      <c r="AV25" s="20" t="s">
        <v>250</v>
      </c>
      <c r="AW25" s="20" t="s">
        <v>58</v>
      </c>
      <c r="AX25" s="20" t="s">
        <v>251</v>
      </c>
      <c r="AY25" s="20" t="s">
        <v>256</v>
      </c>
      <c r="AZ25" s="20" t="s">
        <v>62</v>
      </c>
    </row>
    <row r="26" spans="1:52" x14ac:dyDescent="0.3">
      <c r="A26" s="19">
        <v>44950</v>
      </c>
      <c r="B26" s="1" t="s">
        <v>6</v>
      </c>
      <c r="C26" s="1" t="s">
        <v>92</v>
      </c>
      <c r="D26" s="1" t="s">
        <v>243</v>
      </c>
      <c r="E26" s="1" t="s">
        <v>92</v>
      </c>
      <c r="F26" s="23">
        <v>0</v>
      </c>
      <c r="G26" s="1" t="s">
        <v>92</v>
      </c>
      <c r="H26" s="23">
        <v>0</v>
      </c>
      <c r="I26" s="1" t="s">
        <v>92</v>
      </c>
      <c r="J26" s="23">
        <v>0</v>
      </c>
      <c r="K26" s="1" t="s">
        <v>92</v>
      </c>
      <c r="L26" s="23">
        <v>0</v>
      </c>
      <c r="M26" s="1" t="s">
        <v>92</v>
      </c>
      <c r="N26" s="23">
        <v>0</v>
      </c>
      <c r="O26" s="1" t="s">
        <v>280</v>
      </c>
      <c r="P26" s="23">
        <v>0</v>
      </c>
      <c r="Q26" s="1" t="s">
        <v>92</v>
      </c>
      <c r="R26" s="23">
        <v>0</v>
      </c>
      <c r="S26" s="1" t="s">
        <v>92</v>
      </c>
      <c r="T26" s="23">
        <v>0</v>
      </c>
      <c r="U26" s="1" t="s">
        <v>92</v>
      </c>
      <c r="V26" s="23">
        <v>0</v>
      </c>
      <c r="W26" s="1" t="s">
        <v>92</v>
      </c>
      <c r="X26" s="23">
        <v>0</v>
      </c>
      <c r="Y26" s="23">
        <v>0</v>
      </c>
      <c r="Z26" s="1" t="s">
        <v>92</v>
      </c>
      <c r="AA26" s="23">
        <v>0</v>
      </c>
      <c r="AB26" s="1" t="s">
        <v>92</v>
      </c>
      <c r="AC26" s="23">
        <v>0</v>
      </c>
      <c r="AD26" s="30" t="s">
        <v>92</v>
      </c>
      <c r="AE26" s="23">
        <v>0</v>
      </c>
      <c r="AF26" s="9">
        <v>0</v>
      </c>
      <c r="AG26" s="23">
        <f t="shared" si="0"/>
        <v>0</v>
      </c>
      <c r="AJ26" s="15" t="s">
        <v>253</v>
      </c>
      <c r="AK26" s="28">
        <f>SUM($F$66:$F$96)</f>
        <v>6</v>
      </c>
      <c r="AL26" s="28">
        <f>SUM($H$66:$H$96)</f>
        <v>279.56000000000006</v>
      </c>
      <c r="AM26" s="28">
        <f>SUM($J$66:$J$96)</f>
        <v>386.06000000000006</v>
      </c>
      <c r="AN26" s="28">
        <f>SUM($L$66:$L$96)</f>
        <v>79</v>
      </c>
      <c r="AO26" s="28">
        <f>SUM($N$66:$N$96)</f>
        <v>0</v>
      </c>
      <c r="AP26" s="28">
        <f>SUM($P$66:$P$96)</f>
        <v>0</v>
      </c>
      <c r="AQ26" s="28">
        <f>SUM($R$66:$R$96)</f>
        <v>65.7</v>
      </c>
      <c r="AR26" s="28">
        <f>SUM($AK$26:$AQ$26)</f>
        <v>816.32000000000016</v>
      </c>
      <c r="AS26" s="28">
        <f>SUM($T$66:$T$96,$V$66:$V$96)</f>
        <v>669.37999999999977</v>
      </c>
      <c r="AT26" s="28">
        <f>SUM($X$66:$X$96)</f>
        <v>75</v>
      </c>
      <c r="AU26" s="28">
        <f>SUM($AA$66:$AA$96)</f>
        <v>0</v>
      </c>
      <c r="AV26" s="28">
        <f>SUM($AC$66:$AC$96)</f>
        <v>0.2</v>
      </c>
      <c r="AW26" s="28">
        <f>SUM($AE$66:$AE$96)</f>
        <v>474</v>
      </c>
      <c r="AX26" s="28">
        <f>SUM($Y$66:$Y$96)</f>
        <v>8.57</v>
      </c>
      <c r="AY26" s="28">
        <f>SUM($AF$66:$AF$96)</f>
        <v>108.5</v>
      </c>
      <c r="AZ26" s="28">
        <f>SUM($AR$26:$AW$26,$AY$26)</f>
        <v>2143.3999999999996</v>
      </c>
    </row>
    <row r="27" spans="1:52" x14ac:dyDescent="0.3">
      <c r="A27" s="19">
        <v>44951</v>
      </c>
      <c r="B27" s="1" t="s">
        <v>7</v>
      </c>
      <c r="C27" s="1" t="s">
        <v>92</v>
      </c>
      <c r="D27" s="1" t="s">
        <v>243</v>
      </c>
      <c r="E27" s="1" t="s">
        <v>92</v>
      </c>
      <c r="F27" s="23">
        <v>0</v>
      </c>
      <c r="G27" s="1" t="s">
        <v>92</v>
      </c>
      <c r="H27" s="23">
        <v>0</v>
      </c>
      <c r="I27" s="1" t="s">
        <v>92</v>
      </c>
      <c r="J27" s="23">
        <v>0</v>
      </c>
      <c r="K27" s="1" t="s">
        <v>92</v>
      </c>
      <c r="L27" s="23">
        <v>0</v>
      </c>
      <c r="M27" s="1" t="s">
        <v>92</v>
      </c>
      <c r="N27" s="23">
        <v>0</v>
      </c>
      <c r="O27" s="1" t="s">
        <v>280</v>
      </c>
      <c r="P27" s="23">
        <v>0</v>
      </c>
      <c r="Q27" s="1" t="s">
        <v>92</v>
      </c>
      <c r="R27" s="23">
        <v>0</v>
      </c>
      <c r="S27" s="1" t="s">
        <v>92</v>
      </c>
      <c r="T27" s="23">
        <v>0</v>
      </c>
      <c r="U27" s="1" t="s">
        <v>92</v>
      </c>
      <c r="V27" s="23">
        <v>0</v>
      </c>
      <c r="W27" s="1" t="s">
        <v>92</v>
      </c>
      <c r="X27" s="23">
        <v>0</v>
      </c>
      <c r="Y27" s="23">
        <v>0</v>
      </c>
      <c r="Z27" s="1" t="s">
        <v>92</v>
      </c>
      <c r="AA27" s="23">
        <v>0</v>
      </c>
      <c r="AB27" s="1" t="s">
        <v>92</v>
      </c>
      <c r="AC27" s="23">
        <v>0</v>
      </c>
      <c r="AD27" s="30" t="s">
        <v>92</v>
      </c>
      <c r="AE27" s="23">
        <v>0</v>
      </c>
      <c r="AF27" s="9">
        <v>0</v>
      </c>
      <c r="AG27" s="23">
        <f t="shared" si="0"/>
        <v>0</v>
      </c>
    </row>
    <row r="28" spans="1:52" x14ac:dyDescent="0.3">
      <c r="A28" s="19">
        <v>44952</v>
      </c>
      <c r="B28" s="1" t="s">
        <v>8</v>
      </c>
      <c r="C28" s="1" t="s">
        <v>92</v>
      </c>
      <c r="D28" s="1" t="s">
        <v>243</v>
      </c>
      <c r="E28" s="1" t="s">
        <v>92</v>
      </c>
      <c r="F28" s="23">
        <v>0</v>
      </c>
      <c r="G28" s="1" t="s">
        <v>92</v>
      </c>
      <c r="H28" s="23">
        <v>0</v>
      </c>
      <c r="I28" s="1" t="s">
        <v>92</v>
      </c>
      <c r="J28" s="23">
        <v>0</v>
      </c>
      <c r="K28" s="1" t="s">
        <v>92</v>
      </c>
      <c r="L28" s="23">
        <v>0</v>
      </c>
      <c r="M28" s="1" t="s">
        <v>92</v>
      </c>
      <c r="N28" s="23">
        <v>0</v>
      </c>
      <c r="O28" s="1" t="s">
        <v>280</v>
      </c>
      <c r="P28" s="23">
        <v>0</v>
      </c>
      <c r="Q28" s="1" t="s">
        <v>92</v>
      </c>
      <c r="R28" s="23">
        <v>0</v>
      </c>
      <c r="S28" s="1" t="s">
        <v>92</v>
      </c>
      <c r="T28" s="23">
        <v>0</v>
      </c>
      <c r="U28" s="1" t="s">
        <v>92</v>
      </c>
      <c r="V28" s="23">
        <v>0</v>
      </c>
      <c r="W28" s="1" t="s">
        <v>92</v>
      </c>
      <c r="X28" s="23">
        <v>0</v>
      </c>
      <c r="Y28" s="23">
        <v>0</v>
      </c>
      <c r="Z28" s="1" t="s">
        <v>92</v>
      </c>
      <c r="AA28" s="23">
        <v>0</v>
      </c>
      <c r="AB28" s="1" t="s">
        <v>92</v>
      </c>
      <c r="AC28" s="23">
        <v>0</v>
      </c>
      <c r="AD28" s="30" t="s">
        <v>92</v>
      </c>
      <c r="AE28" s="23">
        <v>0</v>
      </c>
      <c r="AF28" s="9">
        <v>0</v>
      </c>
      <c r="AG28" s="23">
        <f t="shared" si="0"/>
        <v>0</v>
      </c>
    </row>
    <row r="29" spans="1:52" x14ac:dyDescent="0.3">
      <c r="A29" s="19">
        <v>44953</v>
      </c>
      <c r="B29" s="1" t="s">
        <v>9</v>
      </c>
      <c r="C29" s="1" t="s">
        <v>92</v>
      </c>
      <c r="D29" s="1" t="s">
        <v>243</v>
      </c>
      <c r="E29" s="1" t="s">
        <v>92</v>
      </c>
      <c r="F29" s="23">
        <v>0</v>
      </c>
      <c r="G29" s="1" t="s">
        <v>92</v>
      </c>
      <c r="H29" s="23">
        <v>0</v>
      </c>
      <c r="I29" s="1" t="s">
        <v>92</v>
      </c>
      <c r="J29" s="23">
        <v>0</v>
      </c>
      <c r="K29" s="1" t="s">
        <v>92</v>
      </c>
      <c r="L29" s="23">
        <v>0</v>
      </c>
      <c r="M29" s="1" t="s">
        <v>92</v>
      </c>
      <c r="N29" s="23">
        <v>0</v>
      </c>
      <c r="O29" s="1" t="s">
        <v>280</v>
      </c>
      <c r="P29" s="23">
        <v>0</v>
      </c>
      <c r="Q29" s="1" t="s">
        <v>92</v>
      </c>
      <c r="R29" s="23">
        <v>0</v>
      </c>
      <c r="S29" s="1" t="s">
        <v>92</v>
      </c>
      <c r="T29" s="23">
        <v>0</v>
      </c>
      <c r="U29" s="1" t="s">
        <v>92</v>
      </c>
      <c r="V29" s="23">
        <v>0</v>
      </c>
      <c r="W29" s="1" t="s">
        <v>92</v>
      </c>
      <c r="X29" s="23">
        <v>0</v>
      </c>
      <c r="Y29" s="23">
        <v>0</v>
      </c>
      <c r="Z29" s="1" t="s">
        <v>92</v>
      </c>
      <c r="AA29" s="23">
        <v>0</v>
      </c>
      <c r="AB29" s="1" t="s">
        <v>92</v>
      </c>
      <c r="AC29" s="23">
        <v>0</v>
      </c>
      <c r="AD29" s="30" t="s">
        <v>92</v>
      </c>
      <c r="AE29" s="23">
        <v>0</v>
      </c>
      <c r="AF29" s="9">
        <v>0</v>
      </c>
      <c r="AG29" s="23">
        <f t="shared" si="0"/>
        <v>0</v>
      </c>
      <c r="AQ29" s="21" t="s">
        <v>254</v>
      </c>
      <c r="AR29" s="21"/>
      <c r="AS29" s="21"/>
      <c r="AZ29" s="21"/>
    </row>
    <row r="30" spans="1:52" x14ac:dyDescent="0.3">
      <c r="A30" s="19">
        <v>44954</v>
      </c>
      <c r="B30" s="1" t="s">
        <v>10</v>
      </c>
      <c r="C30" s="1" t="s">
        <v>92</v>
      </c>
      <c r="D30" s="1" t="s">
        <v>243</v>
      </c>
      <c r="E30" s="1" t="s">
        <v>92</v>
      </c>
      <c r="F30" s="23">
        <v>0</v>
      </c>
      <c r="G30" s="1" t="s">
        <v>92</v>
      </c>
      <c r="H30" s="23">
        <v>0</v>
      </c>
      <c r="I30" s="1" t="s">
        <v>92</v>
      </c>
      <c r="J30" s="23">
        <v>0</v>
      </c>
      <c r="K30" s="1" t="s">
        <v>92</v>
      </c>
      <c r="L30" s="23">
        <v>0</v>
      </c>
      <c r="M30" s="1" t="s">
        <v>92</v>
      </c>
      <c r="N30" s="23">
        <v>0</v>
      </c>
      <c r="O30" s="1" t="s">
        <v>280</v>
      </c>
      <c r="P30" s="23">
        <v>0</v>
      </c>
      <c r="Q30" s="1" t="s">
        <v>92</v>
      </c>
      <c r="R30" s="23">
        <v>0</v>
      </c>
      <c r="S30" s="1" t="s">
        <v>92</v>
      </c>
      <c r="T30" s="23">
        <v>0</v>
      </c>
      <c r="U30" s="1" t="s">
        <v>92</v>
      </c>
      <c r="V30" s="23">
        <v>0</v>
      </c>
      <c r="W30" s="1" t="s">
        <v>92</v>
      </c>
      <c r="X30" s="23">
        <v>0</v>
      </c>
      <c r="Y30" s="23">
        <v>0</v>
      </c>
      <c r="Z30" s="1" t="s">
        <v>92</v>
      </c>
      <c r="AA30" s="23">
        <v>0</v>
      </c>
      <c r="AB30" s="1" t="s">
        <v>92</v>
      </c>
      <c r="AC30" s="23">
        <v>0</v>
      </c>
      <c r="AD30" s="30" t="s">
        <v>92</v>
      </c>
      <c r="AE30" s="23">
        <v>0</v>
      </c>
      <c r="AF30" s="9">
        <v>0</v>
      </c>
      <c r="AG30" s="23">
        <f t="shared" si="0"/>
        <v>0</v>
      </c>
      <c r="AJ30" s="40" t="s">
        <v>261</v>
      </c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</row>
    <row r="31" spans="1:52" x14ac:dyDescent="0.3">
      <c r="A31" s="19">
        <v>44955</v>
      </c>
      <c r="B31" s="1" t="s">
        <v>11</v>
      </c>
      <c r="C31" s="1" t="s">
        <v>92</v>
      </c>
      <c r="D31" s="1" t="s">
        <v>243</v>
      </c>
      <c r="E31" s="1" t="s">
        <v>92</v>
      </c>
      <c r="F31" s="23">
        <v>0</v>
      </c>
      <c r="G31" s="1" t="s">
        <v>92</v>
      </c>
      <c r="H31" s="23">
        <v>0</v>
      </c>
      <c r="I31" s="1" t="s">
        <v>92</v>
      </c>
      <c r="J31" s="23">
        <v>0</v>
      </c>
      <c r="K31" s="1" t="s">
        <v>92</v>
      </c>
      <c r="L31" s="23">
        <v>0</v>
      </c>
      <c r="M31" s="1" t="s">
        <v>92</v>
      </c>
      <c r="N31" s="23">
        <v>0</v>
      </c>
      <c r="O31" s="1" t="s">
        <v>280</v>
      </c>
      <c r="P31" s="23">
        <v>0</v>
      </c>
      <c r="Q31" s="1" t="s">
        <v>92</v>
      </c>
      <c r="R31" s="23">
        <v>0</v>
      </c>
      <c r="S31" s="1" t="s">
        <v>92</v>
      </c>
      <c r="T31" s="23">
        <v>0</v>
      </c>
      <c r="U31" s="1" t="s">
        <v>92</v>
      </c>
      <c r="V31" s="23">
        <v>0</v>
      </c>
      <c r="W31" s="1" t="s">
        <v>92</v>
      </c>
      <c r="X31" s="23">
        <v>0</v>
      </c>
      <c r="Y31" s="23">
        <v>0</v>
      </c>
      <c r="Z31" s="1" t="s">
        <v>92</v>
      </c>
      <c r="AA31" s="23">
        <v>0</v>
      </c>
      <c r="AB31" s="1" t="s">
        <v>92</v>
      </c>
      <c r="AC31" s="23">
        <v>0</v>
      </c>
      <c r="AD31" s="30" t="s">
        <v>92</v>
      </c>
      <c r="AE31" s="23">
        <v>0</v>
      </c>
      <c r="AF31" s="9">
        <v>0</v>
      </c>
      <c r="AG31" s="23">
        <f t="shared" si="0"/>
        <v>0</v>
      </c>
      <c r="AJ31" s="20" t="s">
        <v>252</v>
      </c>
      <c r="AK31" s="20" t="s">
        <v>275</v>
      </c>
      <c r="AL31" s="20" t="s">
        <v>274</v>
      </c>
      <c r="AM31" s="20" t="s">
        <v>273</v>
      </c>
      <c r="AN31" s="20" t="s">
        <v>272</v>
      </c>
      <c r="AO31" s="20" t="s">
        <v>276</v>
      </c>
      <c r="AP31" s="20" t="s">
        <v>277</v>
      </c>
      <c r="AQ31" s="20" t="s">
        <v>278</v>
      </c>
      <c r="AR31" s="20" t="s">
        <v>279</v>
      </c>
      <c r="AS31" s="20" t="s">
        <v>54</v>
      </c>
      <c r="AT31" s="20" t="s">
        <v>248</v>
      </c>
      <c r="AU31" s="20" t="s">
        <v>249</v>
      </c>
      <c r="AV31" s="20" t="s">
        <v>250</v>
      </c>
      <c r="AW31" s="20" t="s">
        <v>58</v>
      </c>
      <c r="AX31" s="20" t="s">
        <v>251</v>
      </c>
      <c r="AY31" s="20" t="s">
        <v>256</v>
      </c>
      <c r="AZ31" s="20" t="s">
        <v>62</v>
      </c>
    </row>
    <row r="32" spans="1:52" x14ac:dyDescent="0.3">
      <c r="A32" s="19">
        <v>44956</v>
      </c>
      <c r="B32" s="1" t="s">
        <v>167</v>
      </c>
      <c r="C32" s="1" t="s">
        <v>92</v>
      </c>
      <c r="D32" s="1" t="s">
        <v>243</v>
      </c>
      <c r="E32" s="1" t="s">
        <v>92</v>
      </c>
      <c r="F32" s="23">
        <v>0</v>
      </c>
      <c r="G32" s="1" t="s">
        <v>92</v>
      </c>
      <c r="H32" s="23">
        <v>0</v>
      </c>
      <c r="I32" s="1" t="s">
        <v>92</v>
      </c>
      <c r="J32" s="23">
        <v>0</v>
      </c>
      <c r="K32" s="1" t="s">
        <v>92</v>
      </c>
      <c r="L32" s="23">
        <v>0</v>
      </c>
      <c r="M32" s="1" t="s">
        <v>92</v>
      </c>
      <c r="N32" s="23">
        <v>0</v>
      </c>
      <c r="O32" s="1" t="s">
        <v>280</v>
      </c>
      <c r="P32" s="23">
        <v>0</v>
      </c>
      <c r="Q32" s="1" t="s">
        <v>92</v>
      </c>
      <c r="R32" s="23">
        <v>0</v>
      </c>
      <c r="S32" s="1" t="s">
        <v>92</v>
      </c>
      <c r="T32" s="23">
        <v>0</v>
      </c>
      <c r="U32" s="1" t="s">
        <v>92</v>
      </c>
      <c r="V32" s="23">
        <v>0</v>
      </c>
      <c r="W32" s="1" t="s">
        <v>92</v>
      </c>
      <c r="X32" s="23">
        <v>0</v>
      </c>
      <c r="Y32" s="23">
        <v>0</v>
      </c>
      <c r="Z32" s="1" t="s">
        <v>92</v>
      </c>
      <c r="AA32" s="23">
        <v>0</v>
      </c>
      <c r="AB32" s="1" t="s">
        <v>92</v>
      </c>
      <c r="AC32" s="23">
        <v>0</v>
      </c>
      <c r="AD32" s="30" t="s">
        <v>92</v>
      </c>
      <c r="AE32" s="23">
        <v>0</v>
      </c>
      <c r="AF32" s="9">
        <v>0</v>
      </c>
      <c r="AG32" s="23">
        <f t="shared" si="0"/>
        <v>0</v>
      </c>
      <c r="AI32"/>
      <c r="AJ32" s="15" t="s">
        <v>253</v>
      </c>
      <c r="AK32" s="28">
        <f>SUM($F$99:$F$128)</f>
        <v>0</v>
      </c>
      <c r="AL32" s="28">
        <f>SUM($H$99:$H$128)</f>
        <v>236.1</v>
      </c>
      <c r="AM32" s="28">
        <f>SUM($J$99:$J$128)</f>
        <v>477.27</v>
      </c>
      <c r="AN32" s="28">
        <f>SUM($L$99:$L$128)</f>
        <v>97.5</v>
      </c>
      <c r="AO32" s="28">
        <f>SUM($N$99:$N$128)</f>
        <v>0</v>
      </c>
      <c r="AP32" s="28">
        <f>SUM($P$99:$P$128)</f>
        <v>8</v>
      </c>
      <c r="AQ32" s="28">
        <f>SUM($R$99:$R$128)</f>
        <v>77.010000000000005</v>
      </c>
      <c r="AR32" s="28">
        <f>SUM($AK$32:$AQ$32)</f>
        <v>895.88</v>
      </c>
      <c r="AS32" s="28">
        <f>SUM($T$99:$T$128,$V$99:$V$128)</f>
        <v>388.43</v>
      </c>
      <c r="AT32" s="28">
        <f>SUM($X$99:$X$128)</f>
        <v>70</v>
      </c>
      <c r="AU32" s="28">
        <f>SUM($AA$99:$AA$128)</f>
        <v>14</v>
      </c>
      <c r="AV32" s="28">
        <f>SUM($AC$99:$AC$128)</f>
        <v>0.2</v>
      </c>
      <c r="AW32" s="28">
        <f>SUM($AE$99:$AE$128)</f>
        <v>299</v>
      </c>
      <c r="AX32" s="28">
        <f>SUM($Y$99:$Y$128)</f>
        <v>8.7200000000000006</v>
      </c>
      <c r="AY32" s="28">
        <f>SUM($AF$99:$AF$128)</f>
        <v>105</v>
      </c>
      <c r="AZ32" s="28">
        <f>SUM($AR$32:$AW$32,$AY$32)</f>
        <v>1772.51</v>
      </c>
    </row>
    <row r="33" spans="1:52" x14ac:dyDescent="0.3">
      <c r="A33" s="19">
        <v>44957</v>
      </c>
      <c r="B33" s="1" t="s">
        <v>6</v>
      </c>
      <c r="C33" s="1" t="s">
        <v>92</v>
      </c>
      <c r="D33" s="1" t="s">
        <v>243</v>
      </c>
      <c r="E33" s="1" t="s">
        <v>92</v>
      </c>
      <c r="F33" s="23">
        <v>0</v>
      </c>
      <c r="G33" s="1" t="s">
        <v>92</v>
      </c>
      <c r="H33" s="23">
        <v>0</v>
      </c>
      <c r="I33" s="1" t="s">
        <v>92</v>
      </c>
      <c r="J33" s="23">
        <v>0</v>
      </c>
      <c r="K33" s="1" t="s">
        <v>92</v>
      </c>
      <c r="L33" s="23">
        <v>0</v>
      </c>
      <c r="M33" s="1" t="s">
        <v>92</v>
      </c>
      <c r="N33" s="23">
        <v>0</v>
      </c>
      <c r="O33" s="1" t="s">
        <v>280</v>
      </c>
      <c r="P33" s="23">
        <v>0</v>
      </c>
      <c r="Q33" s="1" t="s">
        <v>92</v>
      </c>
      <c r="R33" s="23">
        <v>0</v>
      </c>
      <c r="S33" s="1" t="s">
        <v>92</v>
      </c>
      <c r="T33" s="23">
        <v>0</v>
      </c>
      <c r="U33" s="1" t="s">
        <v>92</v>
      </c>
      <c r="V33" s="23">
        <v>0</v>
      </c>
      <c r="W33" s="1" t="s">
        <v>92</v>
      </c>
      <c r="X33" s="23">
        <v>0</v>
      </c>
      <c r="Y33" s="23">
        <v>0</v>
      </c>
      <c r="Z33" s="1" t="s">
        <v>92</v>
      </c>
      <c r="AA33" s="23">
        <v>0</v>
      </c>
      <c r="AB33" s="1" t="s">
        <v>92</v>
      </c>
      <c r="AC33" s="23">
        <v>0</v>
      </c>
      <c r="AD33" s="30" t="s">
        <v>92</v>
      </c>
      <c r="AE33" s="23">
        <v>0</v>
      </c>
      <c r="AF33" s="9">
        <v>0</v>
      </c>
      <c r="AG33" s="23">
        <f t="shared" si="0"/>
        <v>0</v>
      </c>
    </row>
    <row r="34" spans="1:52" x14ac:dyDescent="0.3">
      <c r="A34" s="41" t="s">
        <v>220</v>
      </c>
      <c r="B34" s="41"/>
      <c r="C34" s="41"/>
      <c r="D34" s="41"/>
      <c r="E34" s="37" t="s">
        <v>202</v>
      </c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24"/>
      <c r="S34" s="37" t="s">
        <v>60</v>
      </c>
      <c r="T34" s="37"/>
      <c r="U34" s="37"/>
      <c r="V34" s="37"/>
      <c r="W34" s="41" t="s">
        <v>210</v>
      </c>
      <c r="X34" s="41"/>
      <c r="Y34" s="41"/>
      <c r="Z34" s="37" t="s">
        <v>208</v>
      </c>
      <c r="AA34" s="37"/>
      <c r="AB34" s="37" t="s">
        <v>209</v>
      </c>
      <c r="AC34" s="37"/>
      <c r="AD34" s="37" t="s">
        <v>207</v>
      </c>
      <c r="AE34" s="37"/>
      <c r="AF34" s="25" t="s">
        <v>257</v>
      </c>
      <c r="AG34" s="32" t="s">
        <v>62</v>
      </c>
    </row>
    <row r="35" spans="1:52" x14ac:dyDescent="0.3">
      <c r="A35" s="7" t="s">
        <v>201</v>
      </c>
      <c r="B35" s="7" t="s">
        <v>199</v>
      </c>
      <c r="C35" s="7" t="s">
        <v>230</v>
      </c>
      <c r="D35" s="7" t="s">
        <v>160</v>
      </c>
      <c r="E35" s="7" t="s">
        <v>3</v>
      </c>
      <c r="F35" s="22" t="s">
        <v>33</v>
      </c>
      <c r="G35" s="7" t="s">
        <v>13</v>
      </c>
      <c r="H35" s="22" t="s">
        <v>33</v>
      </c>
      <c r="I35" s="7" t="s">
        <v>14</v>
      </c>
      <c r="J35" s="22" t="s">
        <v>33</v>
      </c>
      <c r="K35" s="7" t="s">
        <v>18</v>
      </c>
      <c r="L35" s="22" t="s">
        <v>33</v>
      </c>
      <c r="M35" s="7" t="s">
        <v>200</v>
      </c>
      <c r="N35" s="22" t="s">
        <v>33</v>
      </c>
      <c r="O35" s="7" t="s">
        <v>15</v>
      </c>
      <c r="P35" s="22" t="s">
        <v>33</v>
      </c>
      <c r="Q35" s="7" t="s">
        <v>16</v>
      </c>
      <c r="R35" s="22" t="s">
        <v>33</v>
      </c>
      <c r="S35" s="7" t="s">
        <v>203</v>
      </c>
      <c r="T35" s="22" t="s">
        <v>204</v>
      </c>
      <c r="U35" s="7" t="s">
        <v>205</v>
      </c>
      <c r="V35" s="22" t="s">
        <v>206</v>
      </c>
      <c r="W35" s="7" t="s">
        <v>213</v>
      </c>
      <c r="X35" s="22" t="s">
        <v>33</v>
      </c>
      <c r="Y35" s="22" t="s">
        <v>214</v>
      </c>
      <c r="Z35" s="7" t="s">
        <v>212</v>
      </c>
      <c r="AA35" s="22" t="s">
        <v>33</v>
      </c>
      <c r="AB35" s="7" t="s">
        <v>211</v>
      </c>
      <c r="AC35" s="22" t="s">
        <v>33</v>
      </c>
      <c r="AD35" s="29" t="s">
        <v>55</v>
      </c>
      <c r="AE35" s="22" t="s">
        <v>33</v>
      </c>
      <c r="AF35" s="26" t="s">
        <v>33</v>
      </c>
      <c r="AG35" s="7" t="s">
        <v>33</v>
      </c>
      <c r="AQ35" s="21" t="s">
        <v>254</v>
      </c>
      <c r="AR35" s="21"/>
      <c r="AS35" s="21"/>
      <c r="AZ35" s="21" t="str">
        <f>IF(AZ38&gt;AO3,"超标","不超标")</f>
        <v>不超标</v>
      </c>
    </row>
    <row r="36" spans="1:52" x14ac:dyDescent="0.3">
      <c r="A36" s="19">
        <v>44958</v>
      </c>
      <c r="B36" s="1" t="s">
        <v>168</v>
      </c>
      <c r="C36" s="1" t="s">
        <v>92</v>
      </c>
      <c r="D36" s="1" t="s">
        <v>243</v>
      </c>
      <c r="E36" s="1" t="s">
        <v>92</v>
      </c>
      <c r="F36" s="23">
        <v>0</v>
      </c>
      <c r="G36" s="1" t="s">
        <v>92</v>
      </c>
      <c r="H36" s="23">
        <v>0</v>
      </c>
      <c r="I36" s="1" t="s">
        <v>92</v>
      </c>
      <c r="J36" s="23">
        <v>0</v>
      </c>
      <c r="K36" s="1" t="s">
        <v>92</v>
      </c>
      <c r="L36" s="23">
        <v>0</v>
      </c>
      <c r="M36" s="1" t="s">
        <v>92</v>
      </c>
      <c r="N36" s="23">
        <v>0</v>
      </c>
      <c r="O36" s="1" t="s">
        <v>280</v>
      </c>
      <c r="P36" s="23">
        <v>0</v>
      </c>
      <c r="Q36" s="1" t="s">
        <v>92</v>
      </c>
      <c r="R36" s="23">
        <v>0</v>
      </c>
      <c r="S36" s="1" t="s">
        <v>92</v>
      </c>
      <c r="T36" s="23">
        <v>0</v>
      </c>
      <c r="U36" s="1" t="s">
        <v>92</v>
      </c>
      <c r="V36" s="23">
        <v>0</v>
      </c>
      <c r="W36" s="1" t="s">
        <v>92</v>
      </c>
      <c r="X36" s="23">
        <v>0</v>
      </c>
      <c r="Y36" s="23">
        <v>0</v>
      </c>
      <c r="Z36" s="1" t="s">
        <v>92</v>
      </c>
      <c r="AA36" s="23">
        <v>0</v>
      </c>
      <c r="AB36" s="1" t="s">
        <v>92</v>
      </c>
      <c r="AC36" s="23">
        <v>0</v>
      </c>
      <c r="AD36" s="30" t="s">
        <v>92</v>
      </c>
      <c r="AE36" s="23">
        <v>0</v>
      </c>
      <c r="AF36" s="9">
        <v>0</v>
      </c>
      <c r="AG36" s="23">
        <f t="shared" si="0"/>
        <v>0</v>
      </c>
      <c r="AJ36" s="40" t="s">
        <v>262</v>
      </c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</row>
    <row r="37" spans="1:52" x14ac:dyDescent="0.3">
      <c r="A37" s="19">
        <v>44959</v>
      </c>
      <c r="B37" s="1" t="s">
        <v>8</v>
      </c>
      <c r="C37" s="1" t="s">
        <v>92</v>
      </c>
      <c r="D37" s="1" t="s">
        <v>243</v>
      </c>
      <c r="E37" s="1" t="s">
        <v>92</v>
      </c>
      <c r="F37" s="23">
        <v>0</v>
      </c>
      <c r="G37" s="1" t="s">
        <v>92</v>
      </c>
      <c r="H37" s="23">
        <v>0</v>
      </c>
      <c r="I37" s="1" t="s">
        <v>92</v>
      </c>
      <c r="J37" s="23">
        <v>0</v>
      </c>
      <c r="K37" s="1" t="s">
        <v>92</v>
      </c>
      <c r="L37" s="23">
        <v>0</v>
      </c>
      <c r="M37" s="1" t="s">
        <v>92</v>
      </c>
      <c r="N37" s="23">
        <v>0</v>
      </c>
      <c r="O37" s="1" t="s">
        <v>280</v>
      </c>
      <c r="P37" s="23">
        <v>0</v>
      </c>
      <c r="Q37" s="1" t="s">
        <v>92</v>
      </c>
      <c r="R37" s="23">
        <v>0</v>
      </c>
      <c r="S37" s="1" t="s">
        <v>92</v>
      </c>
      <c r="T37" s="23">
        <v>0</v>
      </c>
      <c r="U37" s="1" t="s">
        <v>92</v>
      </c>
      <c r="V37" s="23">
        <v>0</v>
      </c>
      <c r="W37" s="1" t="s">
        <v>92</v>
      </c>
      <c r="X37" s="23">
        <v>0</v>
      </c>
      <c r="Y37" s="23">
        <v>0</v>
      </c>
      <c r="Z37" s="1" t="s">
        <v>92</v>
      </c>
      <c r="AA37" s="23">
        <v>0</v>
      </c>
      <c r="AB37" s="1" t="s">
        <v>92</v>
      </c>
      <c r="AC37" s="23">
        <v>0</v>
      </c>
      <c r="AD37" s="30" t="s">
        <v>92</v>
      </c>
      <c r="AE37" s="23">
        <v>0</v>
      </c>
      <c r="AF37" s="9">
        <v>0</v>
      </c>
      <c r="AG37" s="23">
        <f t="shared" si="0"/>
        <v>0</v>
      </c>
      <c r="AJ37" s="20" t="s">
        <v>252</v>
      </c>
      <c r="AK37" s="20" t="s">
        <v>275</v>
      </c>
      <c r="AL37" s="20" t="s">
        <v>274</v>
      </c>
      <c r="AM37" s="20" t="s">
        <v>273</v>
      </c>
      <c r="AN37" s="20" t="s">
        <v>272</v>
      </c>
      <c r="AO37" s="20" t="s">
        <v>276</v>
      </c>
      <c r="AP37" s="20" t="s">
        <v>277</v>
      </c>
      <c r="AQ37" s="20" t="s">
        <v>278</v>
      </c>
      <c r="AR37" s="20" t="s">
        <v>279</v>
      </c>
      <c r="AS37" s="20" t="s">
        <v>54</v>
      </c>
      <c r="AT37" s="20" t="s">
        <v>248</v>
      </c>
      <c r="AU37" s="20" t="s">
        <v>249</v>
      </c>
      <c r="AV37" s="20" t="s">
        <v>250</v>
      </c>
      <c r="AW37" s="20" t="s">
        <v>58</v>
      </c>
      <c r="AX37" s="20" t="s">
        <v>251</v>
      </c>
      <c r="AY37" s="20" t="s">
        <v>256</v>
      </c>
      <c r="AZ37" s="20" t="s">
        <v>62</v>
      </c>
    </row>
    <row r="38" spans="1:52" x14ac:dyDescent="0.3">
      <c r="A38" s="19">
        <v>44960</v>
      </c>
      <c r="B38" s="1" t="s">
        <v>9</v>
      </c>
      <c r="C38" s="1" t="s">
        <v>92</v>
      </c>
      <c r="D38" s="1" t="s">
        <v>243</v>
      </c>
      <c r="E38" s="1" t="s">
        <v>92</v>
      </c>
      <c r="F38" s="23">
        <v>0</v>
      </c>
      <c r="G38" s="1" t="s">
        <v>92</v>
      </c>
      <c r="H38" s="23">
        <v>0</v>
      </c>
      <c r="I38" s="1" t="s">
        <v>92</v>
      </c>
      <c r="J38" s="23">
        <v>0</v>
      </c>
      <c r="K38" s="1" t="s">
        <v>92</v>
      </c>
      <c r="L38" s="23">
        <v>0</v>
      </c>
      <c r="M38" s="1" t="s">
        <v>92</v>
      </c>
      <c r="N38" s="23">
        <v>0</v>
      </c>
      <c r="O38" s="1" t="s">
        <v>280</v>
      </c>
      <c r="P38" s="23">
        <v>0</v>
      </c>
      <c r="Q38" s="1" t="s">
        <v>92</v>
      </c>
      <c r="R38" s="23">
        <v>0</v>
      </c>
      <c r="S38" s="1" t="s">
        <v>92</v>
      </c>
      <c r="T38" s="23">
        <v>0</v>
      </c>
      <c r="U38" s="1" t="s">
        <v>92</v>
      </c>
      <c r="V38" s="23">
        <v>0</v>
      </c>
      <c r="W38" s="1" t="s">
        <v>92</v>
      </c>
      <c r="X38" s="23">
        <v>0</v>
      </c>
      <c r="Y38" s="23">
        <v>0</v>
      </c>
      <c r="Z38" s="1" t="s">
        <v>92</v>
      </c>
      <c r="AA38" s="23">
        <v>0</v>
      </c>
      <c r="AB38" s="1" t="s">
        <v>92</v>
      </c>
      <c r="AC38" s="23">
        <v>0</v>
      </c>
      <c r="AD38" s="30" t="s">
        <v>92</v>
      </c>
      <c r="AE38" s="23">
        <v>0</v>
      </c>
      <c r="AF38" s="9">
        <v>0</v>
      </c>
      <c r="AG38" s="23">
        <f t="shared" si="0"/>
        <v>0</v>
      </c>
      <c r="AJ38" s="15" t="s">
        <v>253</v>
      </c>
      <c r="AK38" s="28">
        <f>SUM($F$131:$F$161)</f>
        <v>0</v>
      </c>
      <c r="AL38" s="28">
        <f>SUM($H$131:$H$161)</f>
        <v>139.92000000000002</v>
      </c>
      <c r="AM38" s="28">
        <f>SUM($J$131:$J$161)</f>
        <v>197.23000000000002</v>
      </c>
      <c r="AN38" s="28">
        <f>SUM($L$131:$L$161)</f>
        <v>135</v>
      </c>
      <c r="AO38" s="28">
        <f>SUM($N$131:$N$161)</f>
        <v>0</v>
      </c>
      <c r="AP38" s="28">
        <f>SUM($P$131:$P$161)</f>
        <v>6</v>
      </c>
      <c r="AQ38" s="28">
        <f>SUM($R$131:$R$161)</f>
        <v>40</v>
      </c>
      <c r="AR38" s="28">
        <f>SUM($AK$38:$AQ$38)</f>
        <v>518.15000000000009</v>
      </c>
      <c r="AS38" s="28">
        <f>SUM($T$131:$T$161,$V$131:$V$161)</f>
        <v>286.64999999999998</v>
      </c>
      <c r="AT38" s="28">
        <f>SUM($X$131:$X$161)</f>
        <v>33.200000000000003</v>
      </c>
      <c r="AU38" s="28">
        <f>SUM($AA$131:$AA$161)</f>
        <v>0</v>
      </c>
      <c r="AV38" s="28">
        <f>SUM($AC$131:$AC$161)</f>
        <v>58.2</v>
      </c>
      <c r="AW38" s="28">
        <f>SUM($AE$131:$AE$161)</f>
        <v>197.01</v>
      </c>
      <c r="AX38" s="28">
        <f>SUM($Y$131:$Y$161)</f>
        <v>6.1599999999999993</v>
      </c>
      <c r="AY38" s="28">
        <f>SUM($AF$131:$AF$161)</f>
        <v>108.5</v>
      </c>
      <c r="AZ38" s="28">
        <f>SUM($AR$38:$AW$38,$AY$38)</f>
        <v>1201.71</v>
      </c>
    </row>
    <row r="39" spans="1:52" x14ac:dyDescent="0.3">
      <c r="A39" s="19">
        <v>44961</v>
      </c>
      <c r="B39" s="1" t="s">
        <v>10</v>
      </c>
      <c r="C39" s="1" t="s">
        <v>233</v>
      </c>
      <c r="D39" s="1" t="s">
        <v>243</v>
      </c>
      <c r="E39" s="1" t="s">
        <v>92</v>
      </c>
      <c r="F39" s="23">
        <v>0</v>
      </c>
      <c r="G39" s="1" t="s">
        <v>92</v>
      </c>
      <c r="H39" s="23">
        <v>0</v>
      </c>
      <c r="I39" s="1" t="s">
        <v>92</v>
      </c>
      <c r="J39" s="23">
        <v>0</v>
      </c>
      <c r="K39" s="1" t="s">
        <v>92</v>
      </c>
      <c r="L39" s="23">
        <v>0</v>
      </c>
      <c r="M39" s="1" t="s">
        <v>92</v>
      </c>
      <c r="N39" s="23">
        <v>0</v>
      </c>
      <c r="O39" s="1" t="s">
        <v>280</v>
      </c>
      <c r="P39" s="23">
        <v>0</v>
      </c>
      <c r="Q39" s="1" t="s">
        <v>92</v>
      </c>
      <c r="R39" s="23">
        <v>0</v>
      </c>
      <c r="S39" s="1" t="s">
        <v>92</v>
      </c>
      <c r="T39" s="23">
        <v>0</v>
      </c>
      <c r="U39" s="1" t="s">
        <v>92</v>
      </c>
      <c r="V39" s="23">
        <v>0</v>
      </c>
      <c r="W39" s="1" t="s">
        <v>92</v>
      </c>
      <c r="X39" s="23">
        <v>0</v>
      </c>
      <c r="Y39" s="23">
        <v>0</v>
      </c>
      <c r="Z39" s="1" t="s">
        <v>92</v>
      </c>
      <c r="AA39" s="23">
        <v>0</v>
      </c>
      <c r="AB39" s="1" t="s">
        <v>92</v>
      </c>
      <c r="AC39" s="23">
        <v>0</v>
      </c>
      <c r="AD39" s="30" t="s">
        <v>92</v>
      </c>
      <c r="AE39" s="23">
        <v>0</v>
      </c>
      <c r="AF39" s="9">
        <v>0</v>
      </c>
      <c r="AG39" s="23">
        <f t="shared" si="0"/>
        <v>0</v>
      </c>
    </row>
    <row r="40" spans="1:52" x14ac:dyDescent="0.3">
      <c r="A40" s="19">
        <v>44962</v>
      </c>
      <c r="B40" s="1" t="s">
        <v>11</v>
      </c>
      <c r="C40" s="1" t="s">
        <v>241</v>
      </c>
      <c r="D40" s="1" t="s">
        <v>243</v>
      </c>
      <c r="E40" s="1" t="s">
        <v>92</v>
      </c>
      <c r="F40" s="23">
        <v>0</v>
      </c>
      <c r="G40" s="1" t="s">
        <v>92</v>
      </c>
      <c r="H40" s="23">
        <v>0</v>
      </c>
      <c r="I40" s="1" t="s">
        <v>92</v>
      </c>
      <c r="J40" s="23">
        <v>0</v>
      </c>
      <c r="K40" s="1" t="s">
        <v>92</v>
      </c>
      <c r="L40" s="23">
        <v>0</v>
      </c>
      <c r="M40" s="1" t="s">
        <v>92</v>
      </c>
      <c r="N40" s="23">
        <v>0</v>
      </c>
      <c r="O40" s="1" t="s">
        <v>280</v>
      </c>
      <c r="P40" s="23">
        <v>0</v>
      </c>
      <c r="Q40" s="1" t="s">
        <v>92</v>
      </c>
      <c r="R40" s="23">
        <v>0</v>
      </c>
      <c r="S40" s="1" t="s">
        <v>92</v>
      </c>
      <c r="T40" s="23">
        <v>0</v>
      </c>
      <c r="U40" s="1" t="s">
        <v>92</v>
      </c>
      <c r="V40" s="23">
        <v>0</v>
      </c>
      <c r="W40" s="1" t="s">
        <v>92</v>
      </c>
      <c r="X40" s="23">
        <v>0</v>
      </c>
      <c r="Y40" s="23">
        <v>0</v>
      </c>
      <c r="Z40" s="1" t="s">
        <v>92</v>
      </c>
      <c r="AA40" s="23">
        <v>0</v>
      </c>
      <c r="AB40" s="1" t="s">
        <v>92</v>
      </c>
      <c r="AC40" s="23">
        <v>0</v>
      </c>
      <c r="AD40" s="30" t="s">
        <v>92</v>
      </c>
      <c r="AE40" s="23">
        <v>0</v>
      </c>
      <c r="AF40" s="9">
        <v>0</v>
      </c>
      <c r="AG40" s="23">
        <f t="shared" si="0"/>
        <v>0</v>
      </c>
    </row>
    <row r="41" spans="1:52" x14ac:dyDescent="0.3">
      <c r="A41" s="19">
        <v>44963</v>
      </c>
      <c r="B41" s="1" t="s">
        <v>167</v>
      </c>
      <c r="C41" s="1" t="s">
        <v>92</v>
      </c>
      <c r="D41" s="1" t="s">
        <v>243</v>
      </c>
      <c r="E41" s="1" t="s">
        <v>92</v>
      </c>
      <c r="F41" s="23">
        <v>0</v>
      </c>
      <c r="G41" s="1" t="s">
        <v>92</v>
      </c>
      <c r="H41" s="23">
        <v>0</v>
      </c>
      <c r="I41" s="1" t="s">
        <v>92</v>
      </c>
      <c r="J41" s="23">
        <v>0</v>
      </c>
      <c r="K41" s="1" t="s">
        <v>92</v>
      </c>
      <c r="L41" s="23">
        <v>0</v>
      </c>
      <c r="M41" s="1" t="s">
        <v>92</v>
      </c>
      <c r="N41" s="23">
        <v>0</v>
      </c>
      <c r="O41" s="1" t="s">
        <v>280</v>
      </c>
      <c r="P41" s="23">
        <v>0</v>
      </c>
      <c r="Q41" s="1" t="s">
        <v>92</v>
      </c>
      <c r="R41" s="23">
        <v>0</v>
      </c>
      <c r="S41" s="1" t="s">
        <v>92</v>
      </c>
      <c r="T41" s="23">
        <v>0</v>
      </c>
      <c r="U41" s="1" t="s">
        <v>92</v>
      </c>
      <c r="V41" s="23">
        <v>0</v>
      </c>
      <c r="W41" s="1" t="s">
        <v>92</v>
      </c>
      <c r="X41" s="23">
        <v>0</v>
      </c>
      <c r="Y41" s="23">
        <v>0</v>
      </c>
      <c r="Z41" s="1" t="s">
        <v>92</v>
      </c>
      <c r="AA41" s="23">
        <v>0</v>
      </c>
      <c r="AB41" s="1" t="s">
        <v>92</v>
      </c>
      <c r="AC41" s="23">
        <v>0</v>
      </c>
      <c r="AD41" s="30" t="s">
        <v>92</v>
      </c>
      <c r="AE41" s="23">
        <v>0</v>
      </c>
      <c r="AF41" s="9">
        <v>0</v>
      </c>
      <c r="AG41" s="23">
        <f t="shared" si="0"/>
        <v>0</v>
      </c>
      <c r="AQ41" s="21" t="s">
        <v>254</v>
      </c>
      <c r="AR41" s="21"/>
      <c r="AS41" s="21"/>
      <c r="AZ41" s="21"/>
    </row>
    <row r="42" spans="1:52" x14ac:dyDescent="0.3">
      <c r="A42" s="19">
        <v>44964</v>
      </c>
      <c r="B42" s="1" t="s">
        <v>6</v>
      </c>
      <c r="C42" s="1" t="s">
        <v>92</v>
      </c>
      <c r="D42" s="1" t="s">
        <v>243</v>
      </c>
      <c r="E42" s="1" t="s">
        <v>92</v>
      </c>
      <c r="F42" s="23">
        <v>0</v>
      </c>
      <c r="G42" s="1" t="s">
        <v>92</v>
      </c>
      <c r="H42" s="23">
        <v>0</v>
      </c>
      <c r="I42" s="1" t="s">
        <v>92</v>
      </c>
      <c r="J42" s="23">
        <v>0</v>
      </c>
      <c r="K42" s="1" t="s">
        <v>92</v>
      </c>
      <c r="L42" s="23">
        <v>0</v>
      </c>
      <c r="M42" s="1" t="s">
        <v>92</v>
      </c>
      <c r="N42" s="23">
        <v>0</v>
      </c>
      <c r="O42" s="1" t="s">
        <v>280</v>
      </c>
      <c r="P42" s="23">
        <v>0</v>
      </c>
      <c r="Q42" s="1" t="s">
        <v>92</v>
      </c>
      <c r="R42" s="23">
        <v>0</v>
      </c>
      <c r="S42" s="1" t="s">
        <v>92</v>
      </c>
      <c r="T42" s="23">
        <v>0</v>
      </c>
      <c r="U42" s="1" t="s">
        <v>92</v>
      </c>
      <c r="V42" s="23">
        <v>0</v>
      </c>
      <c r="W42" s="1" t="s">
        <v>92</v>
      </c>
      <c r="X42" s="23">
        <v>0</v>
      </c>
      <c r="Y42" s="23">
        <v>0</v>
      </c>
      <c r="Z42" s="1" t="s">
        <v>92</v>
      </c>
      <c r="AA42" s="23">
        <v>0</v>
      </c>
      <c r="AB42" s="1" t="s">
        <v>92</v>
      </c>
      <c r="AC42" s="23">
        <v>0</v>
      </c>
      <c r="AD42" s="30" t="s">
        <v>92</v>
      </c>
      <c r="AE42" s="23">
        <v>0</v>
      </c>
      <c r="AF42" s="9">
        <v>0</v>
      </c>
      <c r="AG42" s="23">
        <f t="shared" si="0"/>
        <v>0</v>
      </c>
      <c r="AJ42" s="40" t="s">
        <v>263</v>
      </c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</row>
    <row r="43" spans="1:52" x14ac:dyDescent="0.3">
      <c r="A43" s="19">
        <v>44965</v>
      </c>
      <c r="B43" s="1" t="s">
        <v>7</v>
      </c>
      <c r="C43" s="1" t="s">
        <v>92</v>
      </c>
      <c r="D43" s="1" t="s">
        <v>243</v>
      </c>
      <c r="E43" s="1" t="s">
        <v>92</v>
      </c>
      <c r="F43" s="23">
        <v>0</v>
      </c>
      <c r="G43" s="1" t="s">
        <v>92</v>
      </c>
      <c r="H43" s="23">
        <v>0</v>
      </c>
      <c r="I43" s="1" t="s">
        <v>92</v>
      </c>
      <c r="J43" s="23">
        <v>0</v>
      </c>
      <c r="K43" s="1" t="s">
        <v>92</v>
      </c>
      <c r="L43" s="23">
        <v>0</v>
      </c>
      <c r="M43" s="1" t="s">
        <v>92</v>
      </c>
      <c r="N43" s="23">
        <v>0</v>
      </c>
      <c r="O43" s="1" t="s">
        <v>280</v>
      </c>
      <c r="P43" s="23">
        <v>0</v>
      </c>
      <c r="Q43" s="1" t="s">
        <v>92</v>
      </c>
      <c r="R43" s="23">
        <v>0</v>
      </c>
      <c r="S43" s="1" t="s">
        <v>92</v>
      </c>
      <c r="T43" s="23">
        <v>0</v>
      </c>
      <c r="U43" s="1" t="s">
        <v>92</v>
      </c>
      <c r="V43" s="23">
        <v>0</v>
      </c>
      <c r="W43" s="1" t="s">
        <v>92</v>
      </c>
      <c r="X43" s="23">
        <v>0</v>
      </c>
      <c r="Y43" s="23">
        <v>0</v>
      </c>
      <c r="Z43" s="1" t="s">
        <v>92</v>
      </c>
      <c r="AA43" s="23">
        <v>0</v>
      </c>
      <c r="AB43" s="1" t="s">
        <v>92</v>
      </c>
      <c r="AC43" s="23">
        <v>0</v>
      </c>
      <c r="AD43" s="30" t="s">
        <v>92</v>
      </c>
      <c r="AE43" s="23">
        <v>0</v>
      </c>
      <c r="AF43" s="9">
        <v>0</v>
      </c>
      <c r="AG43" s="23">
        <f t="shared" si="0"/>
        <v>0</v>
      </c>
      <c r="AJ43" s="20" t="s">
        <v>252</v>
      </c>
      <c r="AK43" s="20" t="s">
        <v>275</v>
      </c>
      <c r="AL43" s="20" t="s">
        <v>274</v>
      </c>
      <c r="AM43" s="20" t="s">
        <v>273</v>
      </c>
      <c r="AN43" s="20" t="s">
        <v>272</v>
      </c>
      <c r="AO43" s="20" t="s">
        <v>276</v>
      </c>
      <c r="AP43" s="20" t="s">
        <v>277</v>
      </c>
      <c r="AQ43" s="20" t="s">
        <v>278</v>
      </c>
      <c r="AR43" s="20" t="s">
        <v>279</v>
      </c>
      <c r="AS43" s="20" t="s">
        <v>54</v>
      </c>
      <c r="AT43" s="20" t="s">
        <v>248</v>
      </c>
      <c r="AU43" s="20" t="s">
        <v>249</v>
      </c>
      <c r="AV43" s="20" t="s">
        <v>250</v>
      </c>
      <c r="AW43" s="20" t="s">
        <v>58</v>
      </c>
      <c r="AX43" s="20" t="s">
        <v>251</v>
      </c>
      <c r="AY43" s="20" t="s">
        <v>256</v>
      </c>
      <c r="AZ43" s="20" t="s">
        <v>62</v>
      </c>
    </row>
    <row r="44" spans="1:52" x14ac:dyDescent="0.3">
      <c r="A44" s="19">
        <v>44966</v>
      </c>
      <c r="B44" s="1" t="s">
        <v>8</v>
      </c>
      <c r="C44" s="1" t="s">
        <v>92</v>
      </c>
      <c r="D44" s="1" t="s">
        <v>243</v>
      </c>
      <c r="E44" s="1" t="s">
        <v>92</v>
      </c>
      <c r="F44" s="23">
        <v>0</v>
      </c>
      <c r="G44" s="1" t="s">
        <v>92</v>
      </c>
      <c r="H44" s="23">
        <v>0</v>
      </c>
      <c r="I44" s="1" t="s">
        <v>92</v>
      </c>
      <c r="J44" s="23">
        <v>0</v>
      </c>
      <c r="K44" s="1" t="s">
        <v>92</v>
      </c>
      <c r="L44" s="23">
        <v>0</v>
      </c>
      <c r="M44" s="1" t="s">
        <v>92</v>
      </c>
      <c r="N44" s="23">
        <v>0</v>
      </c>
      <c r="O44" s="1" t="s">
        <v>280</v>
      </c>
      <c r="P44" s="23">
        <v>0</v>
      </c>
      <c r="Q44" s="1" t="s">
        <v>92</v>
      </c>
      <c r="R44" s="23">
        <v>0</v>
      </c>
      <c r="S44" s="1" t="s">
        <v>92</v>
      </c>
      <c r="T44" s="23">
        <v>0</v>
      </c>
      <c r="U44" s="1" t="s">
        <v>92</v>
      </c>
      <c r="V44" s="23">
        <v>0</v>
      </c>
      <c r="W44" s="1" t="s">
        <v>92</v>
      </c>
      <c r="X44" s="23">
        <v>0</v>
      </c>
      <c r="Y44" s="23">
        <v>0</v>
      </c>
      <c r="Z44" s="1" t="s">
        <v>92</v>
      </c>
      <c r="AA44" s="23">
        <v>0</v>
      </c>
      <c r="AB44" s="1" t="s">
        <v>92</v>
      </c>
      <c r="AC44" s="23">
        <v>0</v>
      </c>
      <c r="AD44" s="30" t="s">
        <v>92</v>
      </c>
      <c r="AE44" s="23">
        <v>0</v>
      </c>
      <c r="AF44" s="9">
        <v>0</v>
      </c>
      <c r="AG44" s="23">
        <f t="shared" si="0"/>
        <v>0</v>
      </c>
      <c r="AJ44" s="15" t="s">
        <v>253</v>
      </c>
      <c r="AK44" s="28">
        <f>SUM($F$164:$F$193)</f>
        <v>0</v>
      </c>
      <c r="AL44" s="28">
        <f>SUM($H$164:$H$193)</f>
        <v>0</v>
      </c>
      <c r="AM44" s="28">
        <f>SUM($J$164:$J$193)</f>
        <v>0</v>
      </c>
      <c r="AN44" s="28">
        <f>SUM($L$164:$L$193)</f>
        <v>0</v>
      </c>
      <c r="AO44" s="28">
        <f>SUM($N$164:$N$193)</f>
        <v>0</v>
      </c>
      <c r="AP44" s="28">
        <f>SUM($P$164:$P$193)</f>
        <v>0</v>
      </c>
      <c r="AQ44" s="28">
        <f>SUM($R$164:$R$193)</f>
        <v>0</v>
      </c>
      <c r="AR44" s="28">
        <f>SUM($AK$44:$AQ$44)</f>
        <v>0</v>
      </c>
      <c r="AS44" s="28">
        <f>SUM($T$164:$T$193,$V$164:$V$193)</f>
        <v>0</v>
      </c>
      <c r="AT44" s="28">
        <f>SUM($X$164:$X$193)</f>
        <v>0</v>
      </c>
      <c r="AU44" s="28">
        <f>SUM($AA$164:$AA$193)</f>
        <v>0</v>
      </c>
      <c r="AV44" s="28">
        <f>SUM($AC$164:$AC$193)</f>
        <v>0</v>
      </c>
      <c r="AW44" s="28">
        <f>SUM($AE$164:$AE$193)</f>
        <v>0</v>
      </c>
      <c r="AX44" s="28">
        <f>SUM($Y$164:$Y$193)</f>
        <v>0</v>
      </c>
      <c r="AY44" s="28">
        <f>SUM($AF$164:$AF$193)</f>
        <v>0</v>
      </c>
      <c r="AZ44" s="28">
        <f>SUM($AR$44:$AW$44,$AY$44)</f>
        <v>0</v>
      </c>
    </row>
    <row r="45" spans="1:52" x14ac:dyDescent="0.3">
      <c r="A45" s="19">
        <v>44967</v>
      </c>
      <c r="B45" s="1" t="s">
        <v>9</v>
      </c>
      <c r="C45" s="1" t="s">
        <v>92</v>
      </c>
      <c r="D45" s="1" t="s">
        <v>243</v>
      </c>
      <c r="E45" s="1" t="s">
        <v>92</v>
      </c>
      <c r="F45" s="23">
        <v>0</v>
      </c>
      <c r="G45" s="1" t="s">
        <v>92</v>
      </c>
      <c r="H45" s="23">
        <v>0</v>
      </c>
      <c r="I45" s="1" t="s">
        <v>92</v>
      </c>
      <c r="J45" s="23">
        <v>0</v>
      </c>
      <c r="K45" s="1" t="s">
        <v>92</v>
      </c>
      <c r="L45" s="23">
        <v>0</v>
      </c>
      <c r="M45" s="1" t="s">
        <v>92</v>
      </c>
      <c r="N45" s="23">
        <v>0</v>
      </c>
      <c r="O45" s="1" t="s">
        <v>280</v>
      </c>
      <c r="P45" s="23">
        <v>0</v>
      </c>
      <c r="Q45" s="1" t="s">
        <v>92</v>
      </c>
      <c r="R45" s="23">
        <v>0</v>
      </c>
      <c r="S45" s="1" t="s">
        <v>92</v>
      </c>
      <c r="T45" s="23">
        <v>0</v>
      </c>
      <c r="U45" s="1" t="s">
        <v>92</v>
      </c>
      <c r="V45" s="23">
        <v>0</v>
      </c>
      <c r="W45" s="1" t="s">
        <v>92</v>
      </c>
      <c r="X45" s="23">
        <v>0</v>
      </c>
      <c r="Y45" s="23">
        <v>0</v>
      </c>
      <c r="Z45" s="1" t="s">
        <v>92</v>
      </c>
      <c r="AA45" s="23">
        <v>0</v>
      </c>
      <c r="AB45" s="1" t="s">
        <v>92</v>
      </c>
      <c r="AC45" s="23">
        <v>0</v>
      </c>
      <c r="AD45" s="30" t="s">
        <v>92</v>
      </c>
      <c r="AE45" s="23">
        <v>0</v>
      </c>
      <c r="AF45" s="9">
        <v>0</v>
      </c>
      <c r="AG45" s="23">
        <f t="shared" si="0"/>
        <v>0</v>
      </c>
    </row>
    <row r="46" spans="1:52" x14ac:dyDescent="0.3">
      <c r="A46" s="19">
        <v>44968</v>
      </c>
      <c r="B46" s="1" t="s">
        <v>10</v>
      </c>
      <c r="C46" s="1" t="s">
        <v>92</v>
      </c>
      <c r="D46" s="1" t="s">
        <v>243</v>
      </c>
      <c r="E46" s="1" t="s">
        <v>92</v>
      </c>
      <c r="F46" s="23">
        <v>0</v>
      </c>
      <c r="G46" s="1" t="s">
        <v>92</v>
      </c>
      <c r="H46" s="23">
        <v>0</v>
      </c>
      <c r="I46" s="1" t="s">
        <v>92</v>
      </c>
      <c r="J46" s="23">
        <v>0</v>
      </c>
      <c r="K46" s="1" t="s">
        <v>92</v>
      </c>
      <c r="L46" s="23">
        <v>0</v>
      </c>
      <c r="M46" s="1" t="s">
        <v>92</v>
      </c>
      <c r="N46" s="23">
        <v>0</v>
      </c>
      <c r="O46" s="1" t="s">
        <v>280</v>
      </c>
      <c r="P46" s="23">
        <v>0</v>
      </c>
      <c r="Q46" s="1" t="s">
        <v>92</v>
      </c>
      <c r="R46" s="23">
        <v>0</v>
      </c>
      <c r="S46" s="1" t="s">
        <v>92</v>
      </c>
      <c r="T46" s="23">
        <v>0</v>
      </c>
      <c r="U46" s="1" t="s">
        <v>92</v>
      </c>
      <c r="V46" s="23">
        <v>0</v>
      </c>
      <c r="W46" s="1" t="s">
        <v>92</v>
      </c>
      <c r="X46" s="23">
        <v>0</v>
      </c>
      <c r="Y46" s="23">
        <v>0</v>
      </c>
      <c r="Z46" s="1" t="s">
        <v>92</v>
      </c>
      <c r="AA46" s="23">
        <v>0</v>
      </c>
      <c r="AB46" s="1" t="s">
        <v>92</v>
      </c>
      <c r="AC46" s="23">
        <v>0</v>
      </c>
      <c r="AD46" s="30" t="s">
        <v>92</v>
      </c>
      <c r="AE46" s="23">
        <v>0</v>
      </c>
      <c r="AF46" s="9">
        <v>0</v>
      </c>
      <c r="AG46" s="23">
        <f t="shared" si="0"/>
        <v>0</v>
      </c>
    </row>
    <row r="47" spans="1:52" x14ac:dyDescent="0.3">
      <c r="A47" s="19">
        <v>44969</v>
      </c>
      <c r="B47" s="1" t="s">
        <v>11</v>
      </c>
      <c r="C47" s="1" t="s">
        <v>92</v>
      </c>
      <c r="D47" s="1" t="s">
        <v>243</v>
      </c>
      <c r="E47" s="1" t="s">
        <v>92</v>
      </c>
      <c r="F47" s="23">
        <v>0</v>
      </c>
      <c r="G47" s="1" t="s">
        <v>92</v>
      </c>
      <c r="H47" s="23">
        <v>0</v>
      </c>
      <c r="I47" s="1" t="s">
        <v>92</v>
      </c>
      <c r="J47" s="23">
        <v>0</v>
      </c>
      <c r="K47" s="1" t="s">
        <v>92</v>
      </c>
      <c r="L47" s="23">
        <v>0</v>
      </c>
      <c r="M47" s="1" t="s">
        <v>92</v>
      </c>
      <c r="N47" s="23">
        <v>0</v>
      </c>
      <c r="O47" s="1" t="s">
        <v>280</v>
      </c>
      <c r="P47" s="23">
        <v>0</v>
      </c>
      <c r="Q47" s="1" t="s">
        <v>92</v>
      </c>
      <c r="R47" s="23">
        <v>0</v>
      </c>
      <c r="S47" s="1" t="s">
        <v>92</v>
      </c>
      <c r="T47" s="23">
        <v>0</v>
      </c>
      <c r="U47" s="1" t="s">
        <v>92</v>
      </c>
      <c r="V47" s="23">
        <v>0</v>
      </c>
      <c r="W47" s="1" t="s">
        <v>92</v>
      </c>
      <c r="X47" s="23">
        <v>0</v>
      </c>
      <c r="Y47" s="23">
        <v>0</v>
      </c>
      <c r="Z47" s="1" t="s">
        <v>92</v>
      </c>
      <c r="AA47" s="23">
        <v>0</v>
      </c>
      <c r="AB47" s="1" t="s">
        <v>92</v>
      </c>
      <c r="AC47" s="23">
        <v>0</v>
      </c>
      <c r="AD47" s="30" t="s">
        <v>92</v>
      </c>
      <c r="AE47" s="23">
        <v>0</v>
      </c>
      <c r="AF47" s="9">
        <v>0</v>
      </c>
      <c r="AG47" s="23">
        <f t="shared" si="0"/>
        <v>0</v>
      </c>
      <c r="AQ47" s="21" t="s">
        <v>254</v>
      </c>
      <c r="AR47" s="21"/>
      <c r="AS47" s="21"/>
      <c r="AZ47" s="21"/>
    </row>
    <row r="48" spans="1:52" x14ac:dyDescent="0.3">
      <c r="A48" s="19">
        <v>44970</v>
      </c>
      <c r="B48" s="1" t="s">
        <v>167</v>
      </c>
      <c r="C48" s="1" t="s">
        <v>92</v>
      </c>
      <c r="D48" s="1" t="s">
        <v>243</v>
      </c>
      <c r="E48" s="1" t="s">
        <v>92</v>
      </c>
      <c r="F48" s="23">
        <v>0</v>
      </c>
      <c r="G48" s="1" t="s">
        <v>92</v>
      </c>
      <c r="H48" s="23">
        <v>0</v>
      </c>
      <c r="I48" s="1" t="s">
        <v>92</v>
      </c>
      <c r="J48" s="23">
        <v>0</v>
      </c>
      <c r="K48" s="1" t="s">
        <v>92</v>
      </c>
      <c r="L48" s="23">
        <v>0</v>
      </c>
      <c r="M48" s="1" t="s">
        <v>92</v>
      </c>
      <c r="N48" s="23">
        <v>0</v>
      </c>
      <c r="O48" s="1" t="s">
        <v>280</v>
      </c>
      <c r="P48" s="23">
        <v>0</v>
      </c>
      <c r="Q48" s="1" t="s">
        <v>92</v>
      </c>
      <c r="R48" s="23">
        <v>0</v>
      </c>
      <c r="S48" s="1" t="s">
        <v>92</v>
      </c>
      <c r="T48" s="23">
        <v>0</v>
      </c>
      <c r="U48" s="1" t="s">
        <v>92</v>
      </c>
      <c r="V48" s="23">
        <v>0</v>
      </c>
      <c r="W48" s="1" t="s">
        <v>92</v>
      </c>
      <c r="X48" s="23">
        <v>0</v>
      </c>
      <c r="Y48" s="23">
        <v>0</v>
      </c>
      <c r="Z48" s="1" t="s">
        <v>92</v>
      </c>
      <c r="AA48" s="23">
        <v>0</v>
      </c>
      <c r="AB48" s="1" t="s">
        <v>92</v>
      </c>
      <c r="AC48" s="23">
        <v>0</v>
      </c>
      <c r="AD48" s="30" t="s">
        <v>92</v>
      </c>
      <c r="AE48" s="23">
        <v>0</v>
      </c>
      <c r="AF48" s="9">
        <v>0</v>
      </c>
      <c r="AG48" s="23">
        <f t="shared" si="0"/>
        <v>0</v>
      </c>
      <c r="AJ48" s="40" t="s">
        <v>264</v>
      </c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</row>
    <row r="49" spans="1:52" x14ac:dyDescent="0.3">
      <c r="A49" s="19">
        <v>44971</v>
      </c>
      <c r="B49" s="1" t="s">
        <v>6</v>
      </c>
      <c r="C49" s="1" t="s">
        <v>221</v>
      </c>
      <c r="D49" s="1" t="s">
        <v>243</v>
      </c>
      <c r="E49" s="1" t="s">
        <v>92</v>
      </c>
      <c r="F49" s="23">
        <v>0</v>
      </c>
      <c r="G49" s="1" t="s">
        <v>92</v>
      </c>
      <c r="H49" s="23">
        <v>0</v>
      </c>
      <c r="I49" s="1" t="s">
        <v>92</v>
      </c>
      <c r="J49" s="23">
        <v>0</v>
      </c>
      <c r="K49" s="1" t="s">
        <v>92</v>
      </c>
      <c r="L49" s="23">
        <v>0</v>
      </c>
      <c r="M49" s="1" t="s">
        <v>92</v>
      </c>
      <c r="N49" s="23">
        <v>0</v>
      </c>
      <c r="O49" s="1" t="s">
        <v>280</v>
      </c>
      <c r="P49" s="23">
        <v>0</v>
      </c>
      <c r="Q49" s="1" t="s">
        <v>92</v>
      </c>
      <c r="R49" s="23">
        <v>0</v>
      </c>
      <c r="S49" s="1" t="s">
        <v>92</v>
      </c>
      <c r="T49" s="23">
        <v>0</v>
      </c>
      <c r="U49" s="1" t="s">
        <v>92</v>
      </c>
      <c r="V49" s="23">
        <v>0</v>
      </c>
      <c r="W49" s="1" t="s">
        <v>92</v>
      </c>
      <c r="X49" s="23">
        <v>0</v>
      </c>
      <c r="Y49" s="23">
        <v>0</v>
      </c>
      <c r="Z49" s="1" t="s">
        <v>92</v>
      </c>
      <c r="AA49" s="23">
        <v>0</v>
      </c>
      <c r="AB49" s="1" t="s">
        <v>92</v>
      </c>
      <c r="AC49" s="23">
        <v>0</v>
      </c>
      <c r="AD49" s="30" t="s">
        <v>92</v>
      </c>
      <c r="AE49" s="23">
        <v>0</v>
      </c>
      <c r="AF49" s="9">
        <v>0</v>
      </c>
      <c r="AG49" s="23">
        <f t="shared" si="0"/>
        <v>0</v>
      </c>
      <c r="AJ49" s="20" t="s">
        <v>252</v>
      </c>
      <c r="AK49" s="20" t="s">
        <v>275</v>
      </c>
      <c r="AL49" s="20" t="s">
        <v>274</v>
      </c>
      <c r="AM49" s="20" t="s">
        <v>273</v>
      </c>
      <c r="AN49" s="20" t="s">
        <v>272</v>
      </c>
      <c r="AO49" s="20" t="s">
        <v>276</v>
      </c>
      <c r="AP49" s="20" t="s">
        <v>277</v>
      </c>
      <c r="AQ49" s="20" t="s">
        <v>278</v>
      </c>
      <c r="AR49" s="20" t="s">
        <v>279</v>
      </c>
      <c r="AS49" s="20" t="s">
        <v>54</v>
      </c>
      <c r="AT49" s="20" t="s">
        <v>248</v>
      </c>
      <c r="AU49" s="20" t="s">
        <v>249</v>
      </c>
      <c r="AV49" s="20" t="s">
        <v>250</v>
      </c>
      <c r="AW49" s="20" t="s">
        <v>58</v>
      </c>
      <c r="AX49" s="20" t="s">
        <v>251</v>
      </c>
      <c r="AY49" s="20" t="s">
        <v>256</v>
      </c>
      <c r="AZ49" s="20" t="s">
        <v>62</v>
      </c>
    </row>
    <row r="50" spans="1:52" x14ac:dyDescent="0.3">
      <c r="A50" s="19">
        <v>44972</v>
      </c>
      <c r="B50" s="1" t="s">
        <v>7</v>
      </c>
      <c r="C50" s="1" t="s">
        <v>92</v>
      </c>
      <c r="D50" s="1" t="s">
        <v>243</v>
      </c>
      <c r="E50" s="1" t="s">
        <v>92</v>
      </c>
      <c r="F50" s="23">
        <v>0</v>
      </c>
      <c r="G50" s="1" t="s">
        <v>92</v>
      </c>
      <c r="H50" s="23">
        <v>0</v>
      </c>
      <c r="I50" s="1" t="s">
        <v>92</v>
      </c>
      <c r="J50" s="23">
        <v>0</v>
      </c>
      <c r="K50" s="1" t="s">
        <v>92</v>
      </c>
      <c r="L50" s="23">
        <v>0</v>
      </c>
      <c r="M50" s="1" t="s">
        <v>92</v>
      </c>
      <c r="N50" s="23">
        <v>0</v>
      </c>
      <c r="O50" s="1" t="s">
        <v>280</v>
      </c>
      <c r="P50" s="23">
        <v>0</v>
      </c>
      <c r="Q50" s="1" t="s">
        <v>92</v>
      </c>
      <c r="R50" s="23">
        <v>0</v>
      </c>
      <c r="S50" s="1" t="s">
        <v>92</v>
      </c>
      <c r="T50" s="23">
        <v>0</v>
      </c>
      <c r="U50" s="1" t="s">
        <v>92</v>
      </c>
      <c r="V50" s="23">
        <v>0</v>
      </c>
      <c r="W50" s="1" t="s">
        <v>92</v>
      </c>
      <c r="X50" s="23">
        <v>0</v>
      </c>
      <c r="Y50" s="23">
        <v>0</v>
      </c>
      <c r="Z50" s="1" t="s">
        <v>92</v>
      </c>
      <c r="AA50" s="23">
        <v>0</v>
      </c>
      <c r="AB50" s="1" t="s">
        <v>92</v>
      </c>
      <c r="AC50" s="23">
        <v>0</v>
      </c>
      <c r="AD50" s="30" t="s">
        <v>92</v>
      </c>
      <c r="AE50" s="23">
        <v>0</v>
      </c>
      <c r="AF50" s="9">
        <v>0</v>
      </c>
      <c r="AG50" s="23">
        <f t="shared" si="0"/>
        <v>0</v>
      </c>
      <c r="AJ50" s="15" t="s">
        <v>253</v>
      </c>
      <c r="AK50" s="28">
        <f>SUM($F$196:$F$226)</f>
        <v>0</v>
      </c>
      <c r="AL50" s="28">
        <f>SUM($H$196:$H$226)</f>
        <v>0</v>
      </c>
      <c r="AM50" s="28">
        <f>SUM($J$196:$J$226)</f>
        <v>0</v>
      </c>
      <c r="AN50" s="28">
        <f>SUM($L$196:$L$226)</f>
        <v>0</v>
      </c>
      <c r="AO50" s="28">
        <f>SUM($N$196:$N$226)</f>
        <v>0</v>
      </c>
      <c r="AP50" s="28">
        <f>SUM($P$196:$P$226)</f>
        <v>0</v>
      </c>
      <c r="AQ50" s="28">
        <f>SUM($R$196:$R$226)</f>
        <v>0</v>
      </c>
      <c r="AR50" s="28">
        <f>SUM($AK$50:$AQ$50)</f>
        <v>0</v>
      </c>
      <c r="AS50" s="28">
        <f>SUM($T$196:$T$226,$V$196:$V$226)</f>
        <v>0</v>
      </c>
      <c r="AT50" s="28">
        <f>SUM($X$196:$X$226)</f>
        <v>0</v>
      </c>
      <c r="AU50" s="28">
        <f>SUM($AA$196:$AA$226)</f>
        <v>0</v>
      </c>
      <c r="AV50" s="28">
        <f>SUM($AC$196:$AC$226)</f>
        <v>0</v>
      </c>
      <c r="AW50" s="28">
        <f>SUM($AE$196:$AE$226)</f>
        <v>0</v>
      </c>
      <c r="AX50" s="28">
        <f>SUM($Y$196:$Y$226)</f>
        <v>0</v>
      </c>
      <c r="AY50" s="28">
        <f>SUM($AF$196:$AF$226)</f>
        <v>0</v>
      </c>
      <c r="AZ50" s="28">
        <f>SUM($AR$50:$AW$50,$AY$50)</f>
        <v>0</v>
      </c>
    </row>
    <row r="51" spans="1:52" x14ac:dyDescent="0.3">
      <c r="A51" s="19">
        <v>44973</v>
      </c>
      <c r="B51" s="1" t="s">
        <v>8</v>
      </c>
      <c r="C51" s="1" t="s">
        <v>92</v>
      </c>
      <c r="D51" s="1" t="s">
        <v>243</v>
      </c>
      <c r="E51" s="1" t="s">
        <v>92</v>
      </c>
      <c r="F51" s="23">
        <v>0</v>
      </c>
      <c r="G51" s="1" t="s">
        <v>92</v>
      </c>
      <c r="H51" s="23">
        <v>0</v>
      </c>
      <c r="I51" s="1" t="s">
        <v>92</v>
      </c>
      <c r="J51" s="23">
        <v>0</v>
      </c>
      <c r="K51" s="1" t="s">
        <v>92</v>
      </c>
      <c r="L51" s="23">
        <v>0</v>
      </c>
      <c r="M51" s="1" t="s">
        <v>92</v>
      </c>
      <c r="N51" s="23">
        <v>0</v>
      </c>
      <c r="O51" s="1" t="s">
        <v>280</v>
      </c>
      <c r="P51" s="23">
        <v>0</v>
      </c>
      <c r="Q51" s="1" t="s">
        <v>92</v>
      </c>
      <c r="R51" s="23">
        <v>0</v>
      </c>
      <c r="S51" s="1" t="s">
        <v>92</v>
      </c>
      <c r="T51" s="23">
        <v>0</v>
      </c>
      <c r="U51" s="1" t="s">
        <v>92</v>
      </c>
      <c r="V51" s="23">
        <v>0</v>
      </c>
      <c r="W51" s="1" t="s">
        <v>92</v>
      </c>
      <c r="X51" s="23">
        <v>0</v>
      </c>
      <c r="Y51" s="23">
        <v>0</v>
      </c>
      <c r="Z51" s="1" t="s">
        <v>92</v>
      </c>
      <c r="AA51" s="23">
        <v>0</v>
      </c>
      <c r="AB51" s="1" t="s">
        <v>92</v>
      </c>
      <c r="AC51" s="23">
        <v>0</v>
      </c>
      <c r="AD51" s="30" t="s">
        <v>92</v>
      </c>
      <c r="AE51" s="23">
        <v>0</v>
      </c>
      <c r="AF51" s="9">
        <v>0</v>
      </c>
      <c r="AG51" s="23">
        <f t="shared" si="0"/>
        <v>0</v>
      </c>
    </row>
    <row r="52" spans="1:52" x14ac:dyDescent="0.3">
      <c r="A52" s="19">
        <v>44974</v>
      </c>
      <c r="B52" s="1" t="s">
        <v>9</v>
      </c>
      <c r="C52" s="1" t="s">
        <v>92</v>
      </c>
      <c r="D52" s="1" t="s">
        <v>243</v>
      </c>
      <c r="E52" s="1" t="s">
        <v>92</v>
      </c>
      <c r="F52" s="23">
        <v>0</v>
      </c>
      <c r="G52" s="1" t="s">
        <v>92</v>
      </c>
      <c r="H52" s="23">
        <v>0</v>
      </c>
      <c r="I52" s="1" t="s">
        <v>92</v>
      </c>
      <c r="J52" s="23">
        <v>0</v>
      </c>
      <c r="K52" s="1" t="s">
        <v>92</v>
      </c>
      <c r="L52" s="23">
        <v>0</v>
      </c>
      <c r="M52" s="1" t="s">
        <v>92</v>
      </c>
      <c r="N52" s="23">
        <v>0</v>
      </c>
      <c r="O52" s="1" t="s">
        <v>280</v>
      </c>
      <c r="P52" s="23">
        <v>0</v>
      </c>
      <c r="Q52" s="1" t="s">
        <v>92</v>
      </c>
      <c r="R52" s="23">
        <v>0</v>
      </c>
      <c r="S52" s="1" t="s">
        <v>92</v>
      </c>
      <c r="T52" s="23">
        <v>0</v>
      </c>
      <c r="U52" s="1" t="s">
        <v>92</v>
      </c>
      <c r="V52" s="23">
        <v>0</v>
      </c>
      <c r="W52" s="1" t="s">
        <v>92</v>
      </c>
      <c r="X52" s="23">
        <v>0</v>
      </c>
      <c r="Y52" s="23">
        <v>0</v>
      </c>
      <c r="Z52" s="1" t="s">
        <v>92</v>
      </c>
      <c r="AA52" s="23">
        <v>0</v>
      </c>
      <c r="AB52" s="1" t="s">
        <v>92</v>
      </c>
      <c r="AC52" s="23">
        <v>0</v>
      </c>
      <c r="AD52" s="30" t="s">
        <v>92</v>
      </c>
      <c r="AE52" s="23">
        <v>0</v>
      </c>
      <c r="AF52" s="9">
        <v>0</v>
      </c>
      <c r="AG52" s="23">
        <f t="shared" si="0"/>
        <v>0</v>
      </c>
    </row>
    <row r="53" spans="1:52" x14ac:dyDescent="0.3">
      <c r="A53" s="19">
        <v>44975</v>
      </c>
      <c r="B53" s="1" t="s">
        <v>10</v>
      </c>
      <c r="C53" s="1" t="s">
        <v>92</v>
      </c>
      <c r="D53" s="1" t="s">
        <v>243</v>
      </c>
      <c r="E53" s="1" t="s">
        <v>92</v>
      </c>
      <c r="F53" s="23">
        <v>0</v>
      </c>
      <c r="G53" s="1" t="s">
        <v>92</v>
      </c>
      <c r="H53" s="23">
        <v>0</v>
      </c>
      <c r="I53" s="1" t="s">
        <v>92</v>
      </c>
      <c r="J53" s="23">
        <v>0</v>
      </c>
      <c r="K53" s="1" t="s">
        <v>92</v>
      </c>
      <c r="L53" s="23">
        <v>0</v>
      </c>
      <c r="M53" s="1" t="s">
        <v>92</v>
      </c>
      <c r="N53" s="23">
        <v>0</v>
      </c>
      <c r="O53" s="1" t="s">
        <v>280</v>
      </c>
      <c r="P53" s="23">
        <v>0</v>
      </c>
      <c r="Q53" s="1" t="s">
        <v>92</v>
      </c>
      <c r="R53" s="23">
        <v>0</v>
      </c>
      <c r="S53" s="1" t="s">
        <v>92</v>
      </c>
      <c r="T53" s="23">
        <v>0</v>
      </c>
      <c r="U53" s="1" t="s">
        <v>92</v>
      </c>
      <c r="V53" s="23">
        <v>0</v>
      </c>
      <c r="W53" s="1" t="s">
        <v>92</v>
      </c>
      <c r="X53" s="23">
        <v>0</v>
      </c>
      <c r="Y53" s="23">
        <v>0</v>
      </c>
      <c r="Z53" s="1" t="s">
        <v>92</v>
      </c>
      <c r="AA53" s="23">
        <v>0</v>
      </c>
      <c r="AB53" s="1" t="s">
        <v>92</v>
      </c>
      <c r="AC53" s="23">
        <v>0</v>
      </c>
      <c r="AD53" s="30" t="s">
        <v>92</v>
      </c>
      <c r="AE53" s="23">
        <v>0</v>
      </c>
      <c r="AF53" s="9">
        <v>0</v>
      </c>
      <c r="AG53" s="23">
        <f t="shared" si="0"/>
        <v>0</v>
      </c>
      <c r="AQ53" s="21" t="s">
        <v>254</v>
      </c>
      <c r="AR53" s="21"/>
      <c r="AS53" s="21"/>
      <c r="AZ53" s="21"/>
    </row>
    <row r="54" spans="1:52" x14ac:dyDescent="0.3">
      <c r="A54" s="19">
        <v>44976</v>
      </c>
      <c r="B54" s="1" t="s">
        <v>11</v>
      </c>
      <c r="C54" s="1" t="s">
        <v>234</v>
      </c>
      <c r="D54" s="1" t="s">
        <v>243</v>
      </c>
      <c r="E54" s="1" t="s">
        <v>92</v>
      </c>
      <c r="F54" s="23">
        <v>0</v>
      </c>
      <c r="G54" s="1" t="s">
        <v>92</v>
      </c>
      <c r="H54" s="23">
        <v>0</v>
      </c>
      <c r="I54" s="1" t="s">
        <v>92</v>
      </c>
      <c r="J54" s="23">
        <v>0</v>
      </c>
      <c r="K54" s="1" t="s">
        <v>92</v>
      </c>
      <c r="L54" s="23">
        <v>0</v>
      </c>
      <c r="M54" s="1" t="s">
        <v>92</v>
      </c>
      <c r="N54" s="23">
        <v>0</v>
      </c>
      <c r="O54" s="1" t="s">
        <v>280</v>
      </c>
      <c r="P54" s="23">
        <v>0</v>
      </c>
      <c r="Q54" s="1" t="s">
        <v>92</v>
      </c>
      <c r="R54" s="23">
        <v>0</v>
      </c>
      <c r="S54" s="1" t="s">
        <v>92</v>
      </c>
      <c r="T54" s="23">
        <v>0</v>
      </c>
      <c r="U54" s="1" t="s">
        <v>92</v>
      </c>
      <c r="V54" s="23">
        <v>0</v>
      </c>
      <c r="W54" s="1" t="s">
        <v>92</v>
      </c>
      <c r="X54" s="23">
        <v>0</v>
      </c>
      <c r="Y54" s="23">
        <v>0</v>
      </c>
      <c r="Z54" s="1" t="s">
        <v>92</v>
      </c>
      <c r="AA54" s="23">
        <v>0</v>
      </c>
      <c r="AB54" s="1" t="s">
        <v>92</v>
      </c>
      <c r="AC54" s="23">
        <v>0</v>
      </c>
      <c r="AD54" s="30" t="s">
        <v>92</v>
      </c>
      <c r="AE54" s="23">
        <v>0</v>
      </c>
      <c r="AF54" s="9">
        <v>0</v>
      </c>
      <c r="AG54" s="23">
        <f t="shared" si="0"/>
        <v>0</v>
      </c>
      <c r="AJ54" s="40" t="s">
        <v>265</v>
      </c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</row>
    <row r="55" spans="1:52" x14ac:dyDescent="0.3">
      <c r="A55" s="19">
        <v>44977</v>
      </c>
      <c r="B55" s="1" t="s">
        <v>167</v>
      </c>
      <c r="C55" s="1" t="s">
        <v>92</v>
      </c>
      <c r="D55" s="1" t="s">
        <v>243</v>
      </c>
      <c r="E55" s="1" t="s">
        <v>92</v>
      </c>
      <c r="F55" s="23">
        <v>0</v>
      </c>
      <c r="G55" s="1" t="s">
        <v>92</v>
      </c>
      <c r="H55" s="23">
        <v>0</v>
      </c>
      <c r="I55" s="1" t="s">
        <v>92</v>
      </c>
      <c r="J55" s="23">
        <v>0</v>
      </c>
      <c r="K55" s="1" t="s">
        <v>92</v>
      </c>
      <c r="L55" s="23">
        <v>0</v>
      </c>
      <c r="M55" s="1" t="s">
        <v>92</v>
      </c>
      <c r="N55" s="23">
        <v>0</v>
      </c>
      <c r="O55" s="1" t="s">
        <v>280</v>
      </c>
      <c r="P55" s="23">
        <v>0</v>
      </c>
      <c r="Q55" s="1" t="s">
        <v>92</v>
      </c>
      <c r="R55" s="23">
        <v>0</v>
      </c>
      <c r="S55" s="1" t="s">
        <v>92</v>
      </c>
      <c r="T55" s="23">
        <v>0</v>
      </c>
      <c r="U55" s="1" t="s">
        <v>92</v>
      </c>
      <c r="V55" s="23">
        <v>0</v>
      </c>
      <c r="W55" s="1" t="s">
        <v>92</v>
      </c>
      <c r="X55" s="23">
        <v>0</v>
      </c>
      <c r="Y55" s="23">
        <v>0</v>
      </c>
      <c r="Z55" s="1" t="s">
        <v>92</v>
      </c>
      <c r="AA55" s="23">
        <v>0</v>
      </c>
      <c r="AB55" s="1" t="s">
        <v>92</v>
      </c>
      <c r="AC55" s="23">
        <v>0</v>
      </c>
      <c r="AD55" s="30" t="s">
        <v>92</v>
      </c>
      <c r="AE55" s="23">
        <v>0</v>
      </c>
      <c r="AF55" s="9">
        <v>0</v>
      </c>
      <c r="AG55" s="23">
        <f t="shared" si="0"/>
        <v>0</v>
      </c>
      <c r="AJ55" s="20" t="s">
        <v>252</v>
      </c>
      <c r="AK55" s="20" t="s">
        <v>275</v>
      </c>
      <c r="AL55" s="20" t="s">
        <v>274</v>
      </c>
      <c r="AM55" s="20" t="s">
        <v>273</v>
      </c>
      <c r="AN55" s="20" t="s">
        <v>272</v>
      </c>
      <c r="AO55" s="20" t="s">
        <v>276</v>
      </c>
      <c r="AP55" s="20" t="s">
        <v>277</v>
      </c>
      <c r="AQ55" s="20" t="s">
        <v>278</v>
      </c>
      <c r="AR55" s="20" t="s">
        <v>279</v>
      </c>
      <c r="AS55" s="20" t="s">
        <v>54</v>
      </c>
      <c r="AT55" s="20" t="s">
        <v>248</v>
      </c>
      <c r="AU55" s="20" t="s">
        <v>249</v>
      </c>
      <c r="AV55" s="20" t="s">
        <v>250</v>
      </c>
      <c r="AW55" s="20" t="s">
        <v>58</v>
      </c>
      <c r="AX55" s="20" t="s">
        <v>251</v>
      </c>
      <c r="AY55" s="20" t="s">
        <v>256</v>
      </c>
      <c r="AZ55" s="20" t="s">
        <v>62</v>
      </c>
    </row>
    <row r="56" spans="1:52" x14ac:dyDescent="0.3">
      <c r="A56" s="19">
        <v>44978</v>
      </c>
      <c r="B56" s="1" t="s">
        <v>6</v>
      </c>
      <c r="C56" s="1" t="s">
        <v>92</v>
      </c>
      <c r="D56" s="1" t="s">
        <v>243</v>
      </c>
      <c r="E56" s="1" t="s">
        <v>92</v>
      </c>
      <c r="F56" s="23">
        <v>0</v>
      </c>
      <c r="G56" s="1" t="s">
        <v>92</v>
      </c>
      <c r="H56" s="23">
        <v>0</v>
      </c>
      <c r="I56" s="1" t="s">
        <v>92</v>
      </c>
      <c r="J56" s="23">
        <v>0</v>
      </c>
      <c r="K56" s="1" t="s">
        <v>92</v>
      </c>
      <c r="L56" s="23">
        <v>0</v>
      </c>
      <c r="M56" s="1" t="s">
        <v>92</v>
      </c>
      <c r="N56" s="23">
        <v>0</v>
      </c>
      <c r="O56" s="1" t="s">
        <v>280</v>
      </c>
      <c r="P56" s="23">
        <v>0</v>
      </c>
      <c r="Q56" s="1" t="s">
        <v>92</v>
      </c>
      <c r="R56" s="23">
        <v>0</v>
      </c>
      <c r="S56" s="1" t="s">
        <v>92</v>
      </c>
      <c r="T56" s="23">
        <v>0</v>
      </c>
      <c r="U56" s="1" t="s">
        <v>92</v>
      </c>
      <c r="V56" s="23">
        <v>0</v>
      </c>
      <c r="W56" s="1" t="s">
        <v>92</v>
      </c>
      <c r="X56" s="23">
        <v>0</v>
      </c>
      <c r="Y56" s="23">
        <v>0</v>
      </c>
      <c r="Z56" s="1" t="s">
        <v>92</v>
      </c>
      <c r="AA56" s="23">
        <v>0</v>
      </c>
      <c r="AB56" s="1" t="s">
        <v>92</v>
      </c>
      <c r="AC56" s="23">
        <v>0</v>
      </c>
      <c r="AD56" s="30" t="s">
        <v>92</v>
      </c>
      <c r="AE56" s="23">
        <v>0</v>
      </c>
      <c r="AF56" s="9">
        <v>0</v>
      </c>
      <c r="AG56" s="23">
        <f t="shared" si="0"/>
        <v>0</v>
      </c>
      <c r="AJ56" s="15" t="s">
        <v>253</v>
      </c>
      <c r="AK56" s="28">
        <f>SUM($F$229:$F$259)</f>
        <v>0</v>
      </c>
      <c r="AL56" s="28">
        <f>SUM($H$229:$H$259)</f>
        <v>0</v>
      </c>
      <c r="AM56" s="28">
        <f>SUM($J$229:$J$259)</f>
        <v>0</v>
      </c>
      <c r="AN56" s="28">
        <f>SUM($L$229:$L$259)</f>
        <v>0</v>
      </c>
      <c r="AO56" s="28">
        <f>SUM($N$229:$N$259)</f>
        <v>0</v>
      </c>
      <c r="AP56" s="28">
        <f>SUM($P$229:$P$259)</f>
        <v>0</v>
      </c>
      <c r="AQ56" s="28">
        <f>SUM($R$229:$R$259)</f>
        <v>0</v>
      </c>
      <c r="AR56" s="28">
        <f>SUM($AK$56:$AQ$56)</f>
        <v>0</v>
      </c>
      <c r="AS56" s="28">
        <f>SUM($T$229:$T$259,$V$229:$V$259)</f>
        <v>0</v>
      </c>
      <c r="AT56" s="28">
        <f>SUM($X$229:$X$259)</f>
        <v>0</v>
      </c>
      <c r="AU56" s="28">
        <f>SUM($AA$229:$AA$259)</f>
        <v>0</v>
      </c>
      <c r="AV56" s="28">
        <f>SUM($AC$229:$AC$259)</f>
        <v>0</v>
      </c>
      <c r="AW56" s="28">
        <f>SUM($AE$229:$AE$259)</f>
        <v>0</v>
      </c>
      <c r="AX56" s="28">
        <f>SUM($Y$229:$Y$259)</f>
        <v>0</v>
      </c>
      <c r="AY56" s="28">
        <f>SUM($AF$229:$AF$259)</f>
        <v>0</v>
      </c>
      <c r="AZ56" s="28">
        <f>SUM($AR$56:$AW$56,$AY$56)</f>
        <v>0</v>
      </c>
    </row>
    <row r="57" spans="1:52" x14ac:dyDescent="0.3">
      <c r="A57" s="19">
        <v>44979</v>
      </c>
      <c r="B57" s="1" t="s">
        <v>7</v>
      </c>
      <c r="C57" s="1" t="s">
        <v>92</v>
      </c>
      <c r="D57" s="1" t="s">
        <v>243</v>
      </c>
      <c r="E57" s="1" t="s">
        <v>92</v>
      </c>
      <c r="F57" s="23">
        <v>0</v>
      </c>
      <c r="G57" s="1" t="s">
        <v>92</v>
      </c>
      <c r="H57" s="23">
        <v>0</v>
      </c>
      <c r="I57" s="1" t="s">
        <v>92</v>
      </c>
      <c r="J57" s="23">
        <v>0</v>
      </c>
      <c r="K57" s="1" t="s">
        <v>92</v>
      </c>
      <c r="L57" s="23">
        <v>0</v>
      </c>
      <c r="M57" s="1" t="s">
        <v>92</v>
      </c>
      <c r="N57" s="23">
        <v>0</v>
      </c>
      <c r="O57" s="1" t="s">
        <v>280</v>
      </c>
      <c r="P57" s="23">
        <v>0</v>
      </c>
      <c r="Q57" s="1" t="s">
        <v>92</v>
      </c>
      <c r="R57" s="23">
        <v>0</v>
      </c>
      <c r="S57" s="1" t="s">
        <v>92</v>
      </c>
      <c r="T57" s="23">
        <v>0</v>
      </c>
      <c r="U57" s="1" t="s">
        <v>92</v>
      </c>
      <c r="V57" s="23">
        <v>0</v>
      </c>
      <c r="W57" s="1" t="s">
        <v>92</v>
      </c>
      <c r="X57" s="23">
        <v>0</v>
      </c>
      <c r="Y57" s="23">
        <v>0</v>
      </c>
      <c r="Z57" s="1" t="s">
        <v>92</v>
      </c>
      <c r="AA57" s="23">
        <v>0</v>
      </c>
      <c r="AB57" s="1" t="s">
        <v>92</v>
      </c>
      <c r="AC57" s="23">
        <v>0</v>
      </c>
      <c r="AD57" s="30" t="s">
        <v>92</v>
      </c>
      <c r="AE57" s="23">
        <v>0</v>
      </c>
      <c r="AF57" s="9">
        <v>0</v>
      </c>
      <c r="AG57" s="23">
        <f t="shared" si="0"/>
        <v>0</v>
      </c>
    </row>
    <row r="58" spans="1:52" x14ac:dyDescent="0.3">
      <c r="A58" s="19">
        <v>44980</v>
      </c>
      <c r="B58" s="1" t="s">
        <v>8</v>
      </c>
      <c r="C58" s="1" t="s">
        <v>92</v>
      </c>
      <c r="D58" s="1" t="s">
        <v>243</v>
      </c>
      <c r="E58" s="1" t="s">
        <v>92</v>
      </c>
      <c r="F58" s="23">
        <v>0</v>
      </c>
      <c r="G58" s="1" t="s">
        <v>92</v>
      </c>
      <c r="H58" s="23">
        <v>0</v>
      </c>
      <c r="I58" s="1" t="s">
        <v>92</v>
      </c>
      <c r="J58" s="23">
        <v>0</v>
      </c>
      <c r="K58" s="1" t="s">
        <v>92</v>
      </c>
      <c r="L58" s="23">
        <v>0</v>
      </c>
      <c r="M58" s="1" t="s">
        <v>92</v>
      </c>
      <c r="N58" s="23">
        <v>0</v>
      </c>
      <c r="O58" s="1" t="s">
        <v>280</v>
      </c>
      <c r="P58" s="23">
        <v>0</v>
      </c>
      <c r="Q58" s="1" t="s">
        <v>92</v>
      </c>
      <c r="R58" s="23">
        <v>0</v>
      </c>
      <c r="S58" s="1" t="s">
        <v>92</v>
      </c>
      <c r="T58" s="23">
        <v>0</v>
      </c>
      <c r="U58" s="1" t="s">
        <v>92</v>
      </c>
      <c r="V58" s="23">
        <v>0</v>
      </c>
      <c r="W58" s="1" t="s">
        <v>92</v>
      </c>
      <c r="X58" s="23">
        <v>0</v>
      </c>
      <c r="Y58" s="23">
        <v>0</v>
      </c>
      <c r="Z58" s="1" t="s">
        <v>92</v>
      </c>
      <c r="AA58" s="23">
        <v>0</v>
      </c>
      <c r="AB58" s="1" t="s">
        <v>92</v>
      </c>
      <c r="AC58" s="23">
        <v>0</v>
      </c>
      <c r="AD58" s="30" t="s">
        <v>92</v>
      </c>
      <c r="AE58" s="23">
        <v>0</v>
      </c>
      <c r="AF58" s="9">
        <v>0</v>
      </c>
      <c r="AG58" s="23">
        <f t="shared" si="0"/>
        <v>0</v>
      </c>
    </row>
    <row r="59" spans="1:52" x14ac:dyDescent="0.3">
      <c r="A59" s="19">
        <v>44981</v>
      </c>
      <c r="B59" s="1" t="s">
        <v>9</v>
      </c>
      <c r="C59" s="1" t="s">
        <v>92</v>
      </c>
      <c r="D59" s="1" t="s">
        <v>243</v>
      </c>
      <c r="E59" s="1" t="s">
        <v>92</v>
      </c>
      <c r="F59" s="23">
        <v>0</v>
      </c>
      <c r="G59" s="1" t="s">
        <v>92</v>
      </c>
      <c r="H59" s="23">
        <v>0</v>
      </c>
      <c r="I59" s="1" t="s">
        <v>92</v>
      </c>
      <c r="J59" s="23">
        <v>0</v>
      </c>
      <c r="K59" s="1" t="s">
        <v>92</v>
      </c>
      <c r="L59" s="23">
        <v>0</v>
      </c>
      <c r="M59" s="1" t="s">
        <v>92</v>
      </c>
      <c r="N59" s="23">
        <v>0</v>
      </c>
      <c r="O59" s="1" t="s">
        <v>280</v>
      </c>
      <c r="P59" s="23">
        <v>0</v>
      </c>
      <c r="Q59" s="1" t="s">
        <v>92</v>
      </c>
      <c r="R59" s="23">
        <v>0</v>
      </c>
      <c r="S59" s="1" t="s">
        <v>92</v>
      </c>
      <c r="T59" s="23">
        <v>0</v>
      </c>
      <c r="U59" s="1" t="s">
        <v>92</v>
      </c>
      <c r="V59" s="23">
        <v>0</v>
      </c>
      <c r="W59" s="1" t="s">
        <v>92</v>
      </c>
      <c r="X59" s="23">
        <v>0</v>
      </c>
      <c r="Y59" s="23">
        <v>0</v>
      </c>
      <c r="Z59" s="1" t="s">
        <v>92</v>
      </c>
      <c r="AA59" s="23">
        <v>0</v>
      </c>
      <c r="AB59" s="1" t="s">
        <v>92</v>
      </c>
      <c r="AC59" s="23">
        <v>0</v>
      </c>
      <c r="AD59" s="30" t="s">
        <v>92</v>
      </c>
      <c r="AE59" s="23">
        <v>0</v>
      </c>
      <c r="AF59" s="9">
        <v>0</v>
      </c>
      <c r="AG59" s="23">
        <f t="shared" si="0"/>
        <v>0</v>
      </c>
      <c r="AQ59" s="21" t="s">
        <v>254</v>
      </c>
      <c r="AR59" s="21"/>
      <c r="AS59" s="21"/>
      <c r="AZ59" s="21"/>
    </row>
    <row r="60" spans="1:52" x14ac:dyDescent="0.3">
      <c r="A60" s="19">
        <v>44982</v>
      </c>
      <c r="B60" s="1" t="s">
        <v>10</v>
      </c>
      <c r="C60" s="1" t="s">
        <v>222</v>
      </c>
      <c r="D60" s="1" t="s">
        <v>243</v>
      </c>
      <c r="E60" s="1" t="s">
        <v>92</v>
      </c>
      <c r="F60" s="23">
        <v>0</v>
      </c>
      <c r="G60" s="1" t="s">
        <v>92</v>
      </c>
      <c r="H60" s="23">
        <v>0</v>
      </c>
      <c r="I60" s="1" t="s">
        <v>92</v>
      </c>
      <c r="J60" s="23">
        <v>17.8</v>
      </c>
      <c r="K60" s="1" t="s">
        <v>92</v>
      </c>
      <c r="L60" s="23">
        <v>8</v>
      </c>
      <c r="M60" s="1" t="s">
        <v>92</v>
      </c>
      <c r="N60" s="23">
        <v>0</v>
      </c>
      <c r="O60" s="1" t="s">
        <v>280</v>
      </c>
      <c r="P60" s="23">
        <v>0</v>
      </c>
      <c r="Q60" s="1" t="s">
        <v>92</v>
      </c>
      <c r="R60" s="23">
        <v>0</v>
      </c>
      <c r="S60" s="1" t="s">
        <v>92</v>
      </c>
      <c r="T60" s="23">
        <v>0</v>
      </c>
      <c r="U60" s="1" t="s">
        <v>92</v>
      </c>
      <c r="V60" s="23">
        <v>0</v>
      </c>
      <c r="W60" s="1" t="s">
        <v>92</v>
      </c>
      <c r="X60" s="23">
        <v>0</v>
      </c>
      <c r="Y60" s="9">
        <v>0.28000000000000003</v>
      </c>
      <c r="Z60" s="1" t="s">
        <v>111</v>
      </c>
      <c r="AA60" s="23">
        <v>10</v>
      </c>
      <c r="AB60" s="1" t="s">
        <v>92</v>
      </c>
      <c r="AC60" s="23">
        <v>0</v>
      </c>
      <c r="AD60" s="30" t="s">
        <v>92</v>
      </c>
      <c r="AE60" s="23">
        <v>0</v>
      </c>
      <c r="AF60" s="9">
        <v>3.5</v>
      </c>
      <c r="AG60" s="23">
        <f t="shared" si="0"/>
        <v>35.799999999999997</v>
      </c>
      <c r="AJ60" s="40" t="s">
        <v>266</v>
      </c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</row>
    <row r="61" spans="1:52" x14ac:dyDescent="0.3">
      <c r="A61" s="19">
        <v>44983</v>
      </c>
      <c r="B61" s="1" t="s">
        <v>11</v>
      </c>
      <c r="C61" s="1" t="s">
        <v>92</v>
      </c>
      <c r="D61" s="1" t="s">
        <v>243</v>
      </c>
      <c r="E61" s="1" t="s">
        <v>92</v>
      </c>
      <c r="F61" s="23">
        <v>0</v>
      </c>
      <c r="G61" s="1" t="s">
        <v>92</v>
      </c>
      <c r="H61" s="23">
        <v>8</v>
      </c>
      <c r="I61" s="1" t="s">
        <v>92</v>
      </c>
      <c r="J61" s="23">
        <v>17</v>
      </c>
      <c r="K61" s="1" t="s">
        <v>92</v>
      </c>
      <c r="L61" s="23">
        <v>0</v>
      </c>
      <c r="M61" s="1" t="s">
        <v>92</v>
      </c>
      <c r="N61" s="23">
        <v>0</v>
      </c>
      <c r="O61" s="1" t="s">
        <v>280</v>
      </c>
      <c r="P61" s="23">
        <v>0</v>
      </c>
      <c r="Q61" s="1" t="s">
        <v>92</v>
      </c>
      <c r="R61" s="23">
        <v>0</v>
      </c>
      <c r="S61" s="1" t="s">
        <v>92</v>
      </c>
      <c r="T61" s="23">
        <v>0</v>
      </c>
      <c r="U61" s="1" t="s">
        <v>92</v>
      </c>
      <c r="V61" s="23">
        <v>0</v>
      </c>
      <c r="W61" s="1" t="s">
        <v>92</v>
      </c>
      <c r="X61" s="23">
        <v>0</v>
      </c>
      <c r="Y61" s="9">
        <v>0.28000000000000003</v>
      </c>
      <c r="Z61" s="1" t="s">
        <v>282</v>
      </c>
      <c r="AA61" s="23">
        <v>0</v>
      </c>
      <c r="AB61" s="1" t="s">
        <v>92</v>
      </c>
      <c r="AC61" s="23">
        <v>0</v>
      </c>
      <c r="AD61" s="30" t="s">
        <v>92</v>
      </c>
      <c r="AE61" s="23">
        <v>0</v>
      </c>
      <c r="AF61" s="9">
        <v>3.5</v>
      </c>
      <c r="AG61" s="23">
        <f t="shared" si="0"/>
        <v>25</v>
      </c>
      <c r="AJ61" s="20" t="s">
        <v>252</v>
      </c>
      <c r="AK61" s="20" t="s">
        <v>275</v>
      </c>
      <c r="AL61" s="20" t="s">
        <v>274</v>
      </c>
      <c r="AM61" s="20" t="s">
        <v>273</v>
      </c>
      <c r="AN61" s="20" t="s">
        <v>272</v>
      </c>
      <c r="AO61" s="20" t="s">
        <v>276</v>
      </c>
      <c r="AP61" s="20" t="s">
        <v>277</v>
      </c>
      <c r="AQ61" s="20" t="s">
        <v>278</v>
      </c>
      <c r="AR61" s="20" t="s">
        <v>279</v>
      </c>
      <c r="AS61" s="20" t="s">
        <v>54</v>
      </c>
      <c r="AT61" s="20" t="s">
        <v>248</v>
      </c>
      <c r="AU61" s="20" t="s">
        <v>249</v>
      </c>
      <c r="AV61" s="20" t="s">
        <v>250</v>
      </c>
      <c r="AW61" s="20" t="s">
        <v>58</v>
      </c>
      <c r="AX61" s="20" t="s">
        <v>251</v>
      </c>
      <c r="AY61" s="20" t="s">
        <v>256</v>
      </c>
      <c r="AZ61" s="20" t="s">
        <v>62</v>
      </c>
    </row>
    <row r="62" spans="1:52" x14ac:dyDescent="0.3">
      <c r="A62" s="19">
        <v>44984</v>
      </c>
      <c r="B62" s="1" t="s">
        <v>167</v>
      </c>
      <c r="C62" s="1" t="s">
        <v>92</v>
      </c>
      <c r="D62" s="1" t="s">
        <v>243</v>
      </c>
      <c r="E62" s="1" t="s">
        <v>92</v>
      </c>
      <c r="F62" s="23">
        <v>0</v>
      </c>
      <c r="G62" s="1" t="s">
        <v>92</v>
      </c>
      <c r="H62" s="23">
        <v>10.5</v>
      </c>
      <c r="I62" s="1" t="s">
        <v>92</v>
      </c>
      <c r="J62" s="23">
        <v>9.5</v>
      </c>
      <c r="K62" s="1" t="s">
        <v>92</v>
      </c>
      <c r="L62" s="23">
        <v>8.5</v>
      </c>
      <c r="M62" s="1" t="s">
        <v>92</v>
      </c>
      <c r="N62" s="23">
        <v>0</v>
      </c>
      <c r="O62" s="1" t="s">
        <v>280</v>
      </c>
      <c r="P62" s="23">
        <v>0</v>
      </c>
      <c r="Q62" s="1" t="s">
        <v>92</v>
      </c>
      <c r="R62" s="23">
        <v>0</v>
      </c>
      <c r="S62" s="1" t="s">
        <v>92</v>
      </c>
      <c r="T62" s="23">
        <v>0</v>
      </c>
      <c r="U62" s="1" t="s">
        <v>106</v>
      </c>
      <c r="V62" s="23">
        <v>19.71</v>
      </c>
      <c r="W62" s="1" t="s">
        <v>148</v>
      </c>
      <c r="X62" s="23">
        <v>30</v>
      </c>
      <c r="Y62" s="9">
        <v>0.21</v>
      </c>
      <c r="Z62" s="1" t="s">
        <v>281</v>
      </c>
      <c r="AA62" s="23">
        <v>12.14</v>
      </c>
      <c r="AB62" s="1" t="s">
        <v>92</v>
      </c>
      <c r="AC62" s="23">
        <v>0</v>
      </c>
      <c r="AD62" s="30" t="s">
        <v>92</v>
      </c>
      <c r="AE62" s="23">
        <v>0</v>
      </c>
      <c r="AF62" s="9">
        <v>3.5</v>
      </c>
      <c r="AG62" s="23">
        <f t="shared" si="0"/>
        <v>90.350000000000009</v>
      </c>
      <c r="AJ62" s="15" t="s">
        <v>253</v>
      </c>
      <c r="AK62" s="28">
        <f>SUM($F$262:$F$291)</f>
        <v>0</v>
      </c>
      <c r="AL62" s="28">
        <f>SUM($H$262:$H$291)</f>
        <v>0</v>
      </c>
      <c r="AM62" s="28">
        <f>SUM($J$262:$J$291)</f>
        <v>0</v>
      </c>
      <c r="AN62" s="28">
        <f>SUM($L$262:$L$291)</f>
        <v>0</v>
      </c>
      <c r="AO62" s="28">
        <f>SUM($N$262:$N$291)</f>
        <v>0</v>
      </c>
      <c r="AP62" s="28">
        <f>SUM($P$262:$P$291)</f>
        <v>0</v>
      </c>
      <c r="AQ62" s="28">
        <f>SUM($R$262:$R$291)</f>
        <v>0</v>
      </c>
      <c r="AR62" s="28">
        <f>SUM($AK$62:$AQ$62)</f>
        <v>0</v>
      </c>
      <c r="AS62" s="28">
        <f>SUM($T$262:$T$291,$V$262:$V$291)</f>
        <v>0</v>
      </c>
      <c r="AT62" s="28">
        <f>SUM($X$262:$X$291)</f>
        <v>0</v>
      </c>
      <c r="AU62" s="28">
        <f>SUM($AA$262:$AA$291)</f>
        <v>0</v>
      </c>
      <c r="AV62" s="28">
        <f>SUM($AC$262:$AC$291)</f>
        <v>0</v>
      </c>
      <c r="AW62" s="28">
        <f>SUM($AE$262:$AE$291)</f>
        <v>0</v>
      </c>
      <c r="AX62" s="28">
        <f>SUM($Y$262:$Y$291)</f>
        <v>0</v>
      </c>
      <c r="AY62" s="28">
        <f>SUM($AF$262:$AF$291)</f>
        <v>0</v>
      </c>
      <c r="AZ62" s="28">
        <f>SUM($AR$62:$AW$62,$AY$62)</f>
        <v>0</v>
      </c>
    </row>
    <row r="63" spans="1:52" x14ac:dyDescent="0.3">
      <c r="A63" s="19">
        <v>44985</v>
      </c>
      <c r="B63" s="1" t="s">
        <v>6</v>
      </c>
      <c r="C63" s="1" t="s">
        <v>92</v>
      </c>
      <c r="D63" s="1" t="s">
        <v>243</v>
      </c>
      <c r="E63" s="1" t="s">
        <v>92</v>
      </c>
      <c r="F63" s="23">
        <v>0</v>
      </c>
      <c r="G63" s="1" t="s">
        <v>92</v>
      </c>
      <c r="H63" s="23">
        <v>7.5</v>
      </c>
      <c r="I63" s="1" t="s">
        <v>92</v>
      </c>
      <c r="J63" s="23">
        <v>15.84</v>
      </c>
      <c r="K63" s="1" t="s">
        <v>92</v>
      </c>
      <c r="L63" s="23">
        <v>3.5</v>
      </c>
      <c r="M63" s="1" t="s">
        <v>92</v>
      </c>
      <c r="N63" s="23">
        <v>0</v>
      </c>
      <c r="O63" s="1" t="s">
        <v>280</v>
      </c>
      <c r="P63" s="23">
        <v>0</v>
      </c>
      <c r="Q63" s="1" t="s">
        <v>92</v>
      </c>
      <c r="R63" s="23">
        <v>0</v>
      </c>
      <c r="S63" s="1" t="s">
        <v>114</v>
      </c>
      <c r="T63" s="23">
        <v>4.99</v>
      </c>
      <c r="U63" s="1" t="s">
        <v>107</v>
      </c>
      <c r="V63" s="23">
        <v>53</v>
      </c>
      <c r="W63" s="1" t="s">
        <v>115</v>
      </c>
      <c r="X63" s="23">
        <v>60.11</v>
      </c>
      <c r="Y63" s="9">
        <v>0.2</v>
      </c>
      <c r="Z63" s="1" t="s">
        <v>111</v>
      </c>
      <c r="AA63" s="23">
        <v>7</v>
      </c>
      <c r="AB63" s="1" t="s">
        <v>103</v>
      </c>
      <c r="AC63" s="23">
        <v>176.85</v>
      </c>
      <c r="AD63" s="30" t="s">
        <v>92</v>
      </c>
      <c r="AE63" s="23">
        <v>0</v>
      </c>
      <c r="AF63" s="9">
        <v>3.5</v>
      </c>
      <c r="AG63" s="23">
        <f t="shared" si="0"/>
        <v>328.78999999999996</v>
      </c>
    </row>
    <row r="64" spans="1:52" x14ac:dyDescent="0.3">
      <c r="A64" s="41" t="s">
        <v>220</v>
      </c>
      <c r="B64" s="41"/>
      <c r="C64" s="41"/>
      <c r="D64" s="41"/>
      <c r="E64" s="37" t="s">
        <v>202</v>
      </c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24"/>
      <c r="S64" s="37" t="s">
        <v>60</v>
      </c>
      <c r="T64" s="37"/>
      <c r="U64" s="37"/>
      <c r="V64" s="37"/>
      <c r="W64" s="41" t="s">
        <v>210</v>
      </c>
      <c r="X64" s="41"/>
      <c r="Y64" s="41"/>
      <c r="Z64" s="37" t="s">
        <v>208</v>
      </c>
      <c r="AA64" s="37"/>
      <c r="AB64" s="37" t="s">
        <v>209</v>
      </c>
      <c r="AC64" s="37"/>
      <c r="AD64" s="37" t="s">
        <v>207</v>
      </c>
      <c r="AE64" s="37"/>
      <c r="AF64" s="25" t="s">
        <v>257</v>
      </c>
      <c r="AG64" s="32" t="s">
        <v>62</v>
      </c>
    </row>
    <row r="65" spans="1:52" x14ac:dyDescent="0.3">
      <c r="A65" s="7" t="s">
        <v>201</v>
      </c>
      <c r="B65" s="7" t="s">
        <v>199</v>
      </c>
      <c r="C65" s="7" t="s">
        <v>230</v>
      </c>
      <c r="D65" s="7" t="s">
        <v>160</v>
      </c>
      <c r="E65" s="7" t="s">
        <v>3</v>
      </c>
      <c r="F65" s="22" t="s">
        <v>33</v>
      </c>
      <c r="G65" s="7" t="s">
        <v>13</v>
      </c>
      <c r="H65" s="22" t="s">
        <v>33</v>
      </c>
      <c r="I65" s="7" t="s">
        <v>14</v>
      </c>
      <c r="J65" s="22" t="s">
        <v>33</v>
      </c>
      <c r="K65" s="7" t="s">
        <v>18</v>
      </c>
      <c r="L65" s="22" t="s">
        <v>33</v>
      </c>
      <c r="M65" s="7" t="s">
        <v>200</v>
      </c>
      <c r="N65" s="22" t="s">
        <v>33</v>
      </c>
      <c r="O65" s="7" t="s">
        <v>15</v>
      </c>
      <c r="P65" s="22" t="s">
        <v>33</v>
      </c>
      <c r="Q65" s="7" t="s">
        <v>16</v>
      </c>
      <c r="R65" s="22" t="s">
        <v>33</v>
      </c>
      <c r="S65" s="7" t="s">
        <v>203</v>
      </c>
      <c r="T65" s="22" t="s">
        <v>204</v>
      </c>
      <c r="U65" s="7" t="s">
        <v>205</v>
      </c>
      <c r="V65" s="22" t="s">
        <v>206</v>
      </c>
      <c r="W65" s="7" t="s">
        <v>213</v>
      </c>
      <c r="X65" s="22" t="s">
        <v>33</v>
      </c>
      <c r="Y65" s="22" t="s">
        <v>214</v>
      </c>
      <c r="Z65" s="7" t="s">
        <v>212</v>
      </c>
      <c r="AA65" s="22" t="s">
        <v>33</v>
      </c>
      <c r="AB65" s="7" t="s">
        <v>211</v>
      </c>
      <c r="AC65" s="22" t="s">
        <v>33</v>
      </c>
      <c r="AD65" s="29" t="s">
        <v>55</v>
      </c>
      <c r="AE65" s="22" t="s">
        <v>33</v>
      </c>
      <c r="AF65" s="26" t="s">
        <v>33</v>
      </c>
      <c r="AG65" s="7" t="s">
        <v>33</v>
      </c>
      <c r="AQ65" s="21" t="s">
        <v>254</v>
      </c>
      <c r="AR65" s="21"/>
      <c r="AS65" s="21"/>
      <c r="AZ65" s="21"/>
    </row>
    <row r="66" spans="1:52" x14ac:dyDescent="0.3">
      <c r="A66" s="19">
        <v>44986</v>
      </c>
      <c r="B66" s="1" t="s">
        <v>168</v>
      </c>
      <c r="C66" s="1" t="s">
        <v>92</v>
      </c>
      <c r="D66" s="1" t="s">
        <v>243</v>
      </c>
      <c r="E66" s="1" t="s">
        <v>92</v>
      </c>
      <c r="F66" s="9">
        <v>0</v>
      </c>
      <c r="G66" s="1" t="s">
        <v>92</v>
      </c>
      <c r="H66" s="9">
        <v>9.5</v>
      </c>
      <c r="I66" s="1" t="s">
        <v>92</v>
      </c>
      <c r="J66" s="9">
        <v>6.5</v>
      </c>
      <c r="K66" s="1" t="s">
        <v>92</v>
      </c>
      <c r="L66" s="9">
        <v>0</v>
      </c>
      <c r="M66" s="1" t="s">
        <v>92</v>
      </c>
      <c r="N66" s="23">
        <v>0</v>
      </c>
      <c r="O66" s="1" t="s">
        <v>92</v>
      </c>
      <c r="P66" s="23">
        <v>0</v>
      </c>
      <c r="Q66" s="1" t="s">
        <v>92</v>
      </c>
      <c r="R66" s="9">
        <v>9.8000000000000007</v>
      </c>
      <c r="S66" s="9" t="s">
        <v>116</v>
      </c>
      <c r="T66" s="9">
        <v>10.9</v>
      </c>
      <c r="U66" s="9" t="s">
        <v>152</v>
      </c>
      <c r="V66" s="9">
        <v>7.99</v>
      </c>
      <c r="W66" s="1" t="s">
        <v>92</v>
      </c>
      <c r="X66" s="23">
        <v>0</v>
      </c>
      <c r="Y66" s="9">
        <v>0.23</v>
      </c>
      <c r="Z66" s="1" t="s">
        <v>92</v>
      </c>
      <c r="AA66" s="23">
        <v>0</v>
      </c>
      <c r="AB66" s="1" t="s">
        <v>92</v>
      </c>
      <c r="AC66" s="23">
        <v>0</v>
      </c>
      <c r="AD66" s="30" t="s">
        <v>119</v>
      </c>
      <c r="AE66" s="23">
        <v>68</v>
      </c>
      <c r="AF66" s="9">
        <v>3.5</v>
      </c>
      <c r="AG66" s="23">
        <f t="shared" si="0"/>
        <v>112.69</v>
      </c>
      <c r="AJ66" s="40" t="s">
        <v>267</v>
      </c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</row>
    <row r="67" spans="1:52" x14ac:dyDescent="0.3">
      <c r="A67" s="19">
        <v>44987</v>
      </c>
      <c r="B67" s="1" t="s">
        <v>8</v>
      </c>
      <c r="C67" s="1" t="s">
        <v>92</v>
      </c>
      <c r="D67" s="1" t="s">
        <v>243</v>
      </c>
      <c r="E67" s="1" t="s">
        <v>92</v>
      </c>
      <c r="F67" s="9">
        <v>0</v>
      </c>
      <c r="G67" s="1" t="s">
        <v>92</v>
      </c>
      <c r="H67" s="9">
        <v>6.5</v>
      </c>
      <c r="I67" s="1" t="s">
        <v>92</v>
      </c>
      <c r="J67" s="9">
        <v>9.5</v>
      </c>
      <c r="K67" s="1" t="s">
        <v>92</v>
      </c>
      <c r="L67" s="9">
        <v>4</v>
      </c>
      <c r="M67" s="1" t="s">
        <v>92</v>
      </c>
      <c r="N67" s="23">
        <v>0</v>
      </c>
      <c r="O67" s="1" t="s">
        <v>92</v>
      </c>
      <c r="P67" s="23">
        <v>0</v>
      </c>
      <c r="Q67" s="1" t="s">
        <v>92</v>
      </c>
      <c r="R67" s="9">
        <v>0</v>
      </c>
      <c r="S67" s="9" t="s">
        <v>117</v>
      </c>
      <c r="T67" s="9">
        <v>12.8</v>
      </c>
      <c r="U67" s="9" t="s">
        <v>153</v>
      </c>
      <c r="V67" s="9">
        <v>9.9</v>
      </c>
      <c r="W67" s="1" t="s">
        <v>92</v>
      </c>
      <c r="X67" s="23">
        <v>0</v>
      </c>
      <c r="Y67" s="9">
        <v>0.2</v>
      </c>
      <c r="Z67" s="1" t="s">
        <v>92</v>
      </c>
      <c r="AA67" s="23">
        <v>0</v>
      </c>
      <c r="AB67" s="1" t="s">
        <v>92</v>
      </c>
      <c r="AC67" s="23">
        <v>0</v>
      </c>
      <c r="AD67" s="30" t="s">
        <v>92</v>
      </c>
      <c r="AE67" s="23">
        <v>0</v>
      </c>
      <c r="AF67" s="9">
        <v>3.5</v>
      </c>
      <c r="AG67" s="23">
        <f t="shared" si="0"/>
        <v>42.699999999999996</v>
      </c>
      <c r="AJ67" s="20" t="s">
        <v>252</v>
      </c>
      <c r="AK67" s="20" t="s">
        <v>275</v>
      </c>
      <c r="AL67" s="20" t="s">
        <v>274</v>
      </c>
      <c r="AM67" s="20" t="s">
        <v>273</v>
      </c>
      <c r="AN67" s="20" t="s">
        <v>272</v>
      </c>
      <c r="AO67" s="20" t="s">
        <v>276</v>
      </c>
      <c r="AP67" s="20" t="s">
        <v>277</v>
      </c>
      <c r="AQ67" s="20" t="s">
        <v>278</v>
      </c>
      <c r="AR67" s="20" t="s">
        <v>279</v>
      </c>
      <c r="AS67" s="20" t="s">
        <v>54</v>
      </c>
      <c r="AT67" s="20" t="s">
        <v>248</v>
      </c>
      <c r="AU67" s="20" t="s">
        <v>249</v>
      </c>
      <c r="AV67" s="20" t="s">
        <v>250</v>
      </c>
      <c r="AW67" s="20" t="s">
        <v>58</v>
      </c>
      <c r="AX67" s="20" t="s">
        <v>251</v>
      </c>
      <c r="AY67" s="20" t="s">
        <v>256</v>
      </c>
      <c r="AZ67" s="20" t="s">
        <v>62</v>
      </c>
    </row>
    <row r="68" spans="1:52" x14ac:dyDescent="0.3">
      <c r="A68" s="19">
        <v>44988</v>
      </c>
      <c r="B68" s="1" t="s">
        <v>9</v>
      </c>
      <c r="C68" s="1" t="s">
        <v>92</v>
      </c>
      <c r="D68" s="1" t="s">
        <v>243</v>
      </c>
      <c r="E68" s="1" t="s">
        <v>92</v>
      </c>
      <c r="F68" s="9">
        <v>0</v>
      </c>
      <c r="G68" s="1" t="s">
        <v>92</v>
      </c>
      <c r="H68" s="9">
        <v>8</v>
      </c>
      <c r="I68" s="1" t="s">
        <v>92</v>
      </c>
      <c r="J68" s="9">
        <v>10.5</v>
      </c>
      <c r="K68" s="1" t="s">
        <v>92</v>
      </c>
      <c r="L68" s="9">
        <v>0</v>
      </c>
      <c r="M68" s="1" t="s">
        <v>92</v>
      </c>
      <c r="N68" s="23">
        <v>0</v>
      </c>
      <c r="O68" s="1" t="s">
        <v>92</v>
      </c>
      <c r="P68" s="23">
        <v>0</v>
      </c>
      <c r="Q68" s="1" t="s">
        <v>92</v>
      </c>
      <c r="R68" s="9">
        <v>0</v>
      </c>
      <c r="S68" s="9" t="s">
        <v>118</v>
      </c>
      <c r="T68" s="9">
        <v>14.9</v>
      </c>
      <c r="U68" s="9" t="s">
        <v>154</v>
      </c>
      <c r="V68" s="9">
        <v>6.8</v>
      </c>
      <c r="W68" s="1" t="s">
        <v>92</v>
      </c>
      <c r="X68" s="23">
        <v>0</v>
      </c>
      <c r="Y68" s="9">
        <v>0.51</v>
      </c>
      <c r="Z68" s="1" t="s">
        <v>92</v>
      </c>
      <c r="AA68" s="23">
        <v>0</v>
      </c>
      <c r="AB68" s="1" t="s">
        <v>124</v>
      </c>
      <c r="AC68" s="23">
        <v>0.2</v>
      </c>
      <c r="AD68" s="30" t="s">
        <v>92</v>
      </c>
      <c r="AE68" s="23">
        <v>0</v>
      </c>
      <c r="AF68" s="9">
        <v>3.5</v>
      </c>
      <c r="AG68" s="23">
        <f t="shared" ref="AG68:AG128" si="1">F68+H68+J68+L68+N68+P68+R68+T68+V68+X68+AA68+AC68+AE68</f>
        <v>40.4</v>
      </c>
      <c r="AJ68" s="15" t="s">
        <v>253</v>
      </c>
      <c r="AK68" s="28">
        <f>SUM($F$294:$F$324)</f>
        <v>0</v>
      </c>
      <c r="AL68" s="28">
        <f>SUM($H$294:$H$324)</f>
        <v>0</v>
      </c>
      <c r="AM68" s="28">
        <f>SUM($J$294:$J$324)</f>
        <v>0</v>
      </c>
      <c r="AN68" s="28">
        <f>SUM($L$294:$L$324)</f>
        <v>0</v>
      </c>
      <c r="AO68" s="28">
        <f>SUM($N$294:$N$324)</f>
        <v>0</v>
      </c>
      <c r="AP68" s="28">
        <f>SUM($P$294:$P$324)</f>
        <v>0</v>
      </c>
      <c r="AQ68" s="28">
        <f>SUM($R$294:$R$324)</f>
        <v>0</v>
      </c>
      <c r="AR68" s="28">
        <f>SUM($AK$68:$AQ$68)</f>
        <v>0</v>
      </c>
      <c r="AS68" s="28">
        <f>SUM($T$294:$T$324,$V$294:$V$324)</f>
        <v>0</v>
      </c>
      <c r="AT68" s="28">
        <f>SUM($X$294:$X$324)</f>
        <v>0</v>
      </c>
      <c r="AU68" s="28">
        <f>SUM($AA$294:$AA$324)</f>
        <v>0</v>
      </c>
      <c r="AV68" s="28">
        <f>SUM($AC$294:$AC$324)</f>
        <v>0</v>
      </c>
      <c r="AW68" s="28">
        <f>SUM($AE$294:$AE$324)</f>
        <v>0</v>
      </c>
      <c r="AX68" s="28">
        <f>SUM($Y$294:$Y$324)</f>
        <v>0</v>
      </c>
      <c r="AY68" s="28">
        <f>SUM($AF$294:$AF$324)</f>
        <v>0</v>
      </c>
      <c r="AZ68" s="28">
        <f>SUM($AR$68:$AW$68,$AY$68)</f>
        <v>0</v>
      </c>
    </row>
    <row r="69" spans="1:52" x14ac:dyDescent="0.3">
      <c r="A69" s="19">
        <v>44989</v>
      </c>
      <c r="B69" s="1" t="s">
        <v>10</v>
      </c>
      <c r="C69" s="1" t="s">
        <v>92</v>
      </c>
      <c r="D69" s="1" t="s">
        <v>243</v>
      </c>
      <c r="E69" s="1" t="s">
        <v>92</v>
      </c>
      <c r="F69" s="9">
        <v>0</v>
      </c>
      <c r="G69" s="1" t="s">
        <v>92</v>
      </c>
      <c r="H69" s="9">
        <v>8</v>
      </c>
      <c r="I69" s="1" t="s">
        <v>92</v>
      </c>
      <c r="J69" s="9">
        <v>14.89</v>
      </c>
      <c r="K69" s="1" t="s">
        <v>92</v>
      </c>
      <c r="L69" s="9">
        <v>0</v>
      </c>
      <c r="M69" s="1" t="s">
        <v>92</v>
      </c>
      <c r="N69" s="23">
        <v>0</v>
      </c>
      <c r="O69" s="1" t="s">
        <v>92</v>
      </c>
      <c r="P69" s="23">
        <v>0</v>
      </c>
      <c r="Q69" s="1" t="s">
        <v>92</v>
      </c>
      <c r="R69" s="9">
        <v>0</v>
      </c>
      <c r="S69" s="9" t="s">
        <v>99</v>
      </c>
      <c r="T69" s="9">
        <v>27.9</v>
      </c>
      <c r="U69" s="1" t="s">
        <v>92</v>
      </c>
      <c r="V69" s="23">
        <v>0</v>
      </c>
      <c r="W69" s="1" t="s">
        <v>92</v>
      </c>
      <c r="X69" s="23">
        <v>0</v>
      </c>
      <c r="Y69" s="9">
        <v>0.28999999999999998</v>
      </c>
      <c r="Z69" s="1" t="s">
        <v>92</v>
      </c>
      <c r="AA69" s="23">
        <v>0</v>
      </c>
      <c r="AB69" s="1" t="s">
        <v>92</v>
      </c>
      <c r="AC69" s="23">
        <v>0</v>
      </c>
      <c r="AD69" s="30" t="s">
        <v>92</v>
      </c>
      <c r="AE69" s="23">
        <v>0</v>
      </c>
      <c r="AF69" s="9">
        <v>3.5</v>
      </c>
      <c r="AG69" s="23">
        <f t="shared" si="1"/>
        <v>50.79</v>
      </c>
    </row>
    <row r="70" spans="1:52" x14ac:dyDescent="0.3">
      <c r="A70" s="19">
        <v>44990</v>
      </c>
      <c r="B70" s="1" t="s">
        <v>11</v>
      </c>
      <c r="C70" s="1" t="s">
        <v>92</v>
      </c>
      <c r="D70" s="1" t="s">
        <v>243</v>
      </c>
      <c r="E70" s="1" t="s">
        <v>92</v>
      </c>
      <c r="F70" s="9">
        <v>0</v>
      </c>
      <c r="G70" s="1" t="s">
        <v>92</v>
      </c>
      <c r="H70" s="9">
        <v>0</v>
      </c>
      <c r="I70" s="1" t="s">
        <v>92</v>
      </c>
      <c r="J70" s="9">
        <v>23.3</v>
      </c>
      <c r="K70" s="1" t="s">
        <v>92</v>
      </c>
      <c r="L70" s="9">
        <v>0</v>
      </c>
      <c r="M70" s="1" t="s">
        <v>92</v>
      </c>
      <c r="N70" s="23">
        <v>0</v>
      </c>
      <c r="O70" s="1" t="s">
        <v>92</v>
      </c>
      <c r="P70" s="23">
        <v>0</v>
      </c>
      <c r="Q70" s="1" t="s">
        <v>92</v>
      </c>
      <c r="R70" s="9">
        <v>0</v>
      </c>
      <c r="S70" s="9" t="s">
        <v>120</v>
      </c>
      <c r="T70" s="9">
        <v>8.41</v>
      </c>
      <c r="U70" s="1" t="s">
        <v>92</v>
      </c>
      <c r="V70" s="23">
        <v>0</v>
      </c>
      <c r="W70" s="1" t="s">
        <v>92</v>
      </c>
      <c r="X70" s="23">
        <v>0</v>
      </c>
      <c r="Y70" s="9">
        <v>0.2</v>
      </c>
      <c r="Z70" s="1" t="s">
        <v>92</v>
      </c>
      <c r="AA70" s="23">
        <v>0</v>
      </c>
      <c r="AB70" s="1" t="s">
        <v>92</v>
      </c>
      <c r="AC70" s="23">
        <v>0</v>
      </c>
      <c r="AD70" s="30" t="s">
        <v>147</v>
      </c>
      <c r="AE70" s="23">
        <v>30</v>
      </c>
      <c r="AF70" s="9">
        <v>3.5</v>
      </c>
      <c r="AG70" s="23">
        <f t="shared" si="1"/>
        <v>61.71</v>
      </c>
    </row>
    <row r="71" spans="1:52" x14ac:dyDescent="0.3">
      <c r="A71" s="19">
        <v>44991</v>
      </c>
      <c r="B71" s="1" t="s">
        <v>167</v>
      </c>
      <c r="C71" s="1" t="s">
        <v>235</v>
      </c>
      <c r="D71" s="1" t="s">
        <v>243</v>
      </c>
      <c r="E71" s="1" t="s">
        <v>92</v>
      </c>
      <c r="F71" s="9">
        <v>0</v>
      </c>
      <c r="G71" s="1" t="s">
        <v>92</v>
      </c>
      <c r="H71" s="9">
        <v>8</v>
      </c>
      <c r="I71" s="1" t="s">
        <v>92</v>
      </c>
      <c r="J71" s="9">
        <v>8</v>
      </c>
      <c r="K71" s="1" t="s">
        <v>92</v>
      </c>
      <c r="L71" s="9">
        <v>8</v>
      </c>
      <c r="M71" s="1" t="s">
        <v>92</v>
      </c>
      <c r="N71" s="23">
        <v>0</v>
      </c>
      <c r="O71" s="1" t="s">
        <v>92</v>
      </c>
      <c r="P71" s="23">
        <v>0</v>
      </c>
      <c r="Q71" s="1" t="s">
        <v>92</v>
      </c>
      <c r="R71" s="9">
        <v>0</v>
      </c>
      <c r="S71" s="9" t="s">
        <v>121</v>
      </c>
      <c r="T71" s="9">
        <v>29.8</v>
      </c>
      <c r="U71" s="1" t="s">
        <v>92</v>
      </c>
      <c r="V71" s="23">
        <v>0</v>
      </c>
      <c r="W71" s="1" t="s">
        <v>92</v>
      </c>
      <c r="X71" s="23">
        <v>0</v>
      </c>
      <c r="Y71" s="9">
        <v>0.28000000000000003</v>
      </c>
      <c r="Z71" s="1" t="s">
        <v>92</v>
      </c>
      <c r="AA71" s="23">
        <v>0</v>
      </c>
      <c r="AB71" s="1" t="s">
        <v>92</v>
      </c>
      <c r="AC71" s="23">
        <v>0</v>
      </c>
      <c r="AD71" s="30" t="s">
        <v>92</v>
      </c>
      <c r="AE71" s="23">
        <v>0</v>
      </c>
      <c r="AF71" s="9">
        <v>3.5</v>
      </c>
      <c r="AG71" s="23">
        <f t="shared" si="1"/>
        <v>53.8</v>
      </c>
      <c r="AQ71" s="21" t="s">
        <v>254</v>
      </c>
      <c r="AR71" s="21"/>
      <c r="AS71" s="21"/>
      <c r="AZ71" s="21"/>
    </row>
    <row r="72" spans="1:52" x14ac:dyDescent="0.3">
      <c r="A72" s="19">
        <v>44992</v>
      </c>
      <c r="B72" s="1" t="s">
        <v>6</v>
      </c>
      <c r="C72" s="1" t="s">
        <v>92</v>
      </c>
      <c r="D72" s="1" t="s">
        <v>243</v>
      </c>
      <c r="E72" s="1" t="s">
        <v>92</v>
      </c>
      <c r="F72" s="9">
        <v>0</v>
      </c>
      <c r="G72" s="1" t="s">
        <v>92</v>
      </c>
      <c r="H72" s="9">
        <v>10.5</v>
      </c>
      <c r="I72" s="1" t="s">
        <v>92</v>
      </c>
      <c r="J72" s="9">
        <v>8</v>
      </c>
      <c r="K72" s="1" t="s">
        <v>92</v>
      </c>
      <c r="L72" s="9">
        <v>0</v>
      </c>
      <c r="M72" s="1" t="s">
        <v>92</v>
      </c>
      <c r="N72" s="23">
        <v>0</v>
      </c>
      <c r="O72" s="1" t="s">
        <v>92</v>
      </c>
      <c r="P72" s="23">
        <v>0</v>
      </c>
      <c r="Q72" s="1" t="s">
        <v>92</v>
      </c>
      <c r="R72" s="9">
        <v>0</v>
      </c>
      <c r="S72" s="9" t="s">
        <v>122</v>
      </c>
      <c r="T72" s="9">
        <v>13.8</v>
      </c>
      <c r="U72" s="1" t="s">
        <v>92</v>
      </c>
      <c r="V72" s="23">
        <v>0</v>
      </c>
      <c r="W72" s="1" t="s">
        <v>92</v>
      </c>
      <c r="X72" s="23">
        <v>0</v>
      </c>
      <c r="Y72" s="9">
        <v>0.27</v>
      </c>
      <c r="Z72" s="1" t="s">
        <v>92</v>
      </c>
      <c r="AA72" s="23">
        <v>0</v>
      </c>
      <c r="AB72" s="1" t="s">
        <v>92</v>
      </c>
      <c r="AC72" s="23">
        <v>0</v>
      </c>
      <c r="AD72" s="30" t="s">
        <v>92</v>
      </c>
      <c r="AE72" s="23">
        <v>0</v>
      </c>
      <c r="AF72" s="9">
        <v>3.5</v>
      </c>
      <c r="AG72" s="23">
        <f t="shared" si="1"/>
        <v>32.299999999999997</v>
      </c>
      <c r="AJ72" s="40" t="s">
        <v>268</v>
      </c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</row>
    <row r="73" spans="1:52" x14ac:dyDescent="0.3">
      <c r="A73" s="19">
        <v>44993</v>
      </c>
      <c r="B73" s="1" t="s">
        <v>7</v>
      </c>
      <c r="C73" s="1" t="s">
        <v>223</v>
      </c>
      <c r="D73" s="1" t="s">
        <v>243</v>
      </c>
      <c r="E73" s="1" t="s">
        <v>92</v>
      </c>
      <c r="F73" s="9">
        <v>0</v>
      </c>
      <c r="G73" s="1" t="s">
        <v>92</v>
      </c>
      <c r="H73" s="9">
        <v>6.5</v>
      </c>
      <c r="I73" s="1" t="s">
        <v>92</v>
      </c>
      <c r="J73" s="9">
        <v>6.5</v>
      </c>
      <c r="K73" s="1" t="s">
        <v>92</v>
      </c>
      <c r="L73" s="9">
        <v>4.5</v>
      </c>
      <c r="M73" s="1" t="s">
        <v>92</v>
      </c>
      <c r="N73" s="23">
        <v>0</v>
      </c>
      <c r="O73" s="1" t="s">
        <v>92</v>
      </c>
      <c r="P73" s="23">
        <v>0</v>
      </c>
      <c r="Q73" s="1" t="s">
        <v>92</v>
      </c>
      <c r="R73" s="9">
        <v>0</v>
      </c>
      <c r="S73" s="9" t="s">
        <v>123</v>
      </c>
      <c r="T73" s="9">
        <v>48</v>
      </c>
      <c r="U73" s="1" t="s">
        <v>92</v>
      </c>
      <c r="V73" s="23">
        <v>0</v>
      </c>
      <c r="W73" s="1" t="s">
        <v>92</v>
      </c>
      <c r="X73" s="23">
        <v>0</v>
      </c>
      <c r="Y73" s="9">
        <v>0.25</v>
      </c>
      <c r="Z73" s="1" t="s">
        <v>92</v>
      </c>
      <c r="AA73" s="23">
        <v>0</v>
      </c>
      <c r="AB73" s="1" t="s">
        <v>92</v>
      </c>
      <c r="AC73" s="23">
        <v>0</v>
      </c>
      <c r="AD73" s="30" t="s">
        <v>92</v>
      </c>
      <c r="AE73" s="23">
        <v>0</v>
      </c>
      <c r="AF73" s="9">
        <v>3.5</v>
      </c>
      <c r="AG73" s="23">
        <f t="shared" si="1"/>
        <v>65.5</v>
      </c>
      <c r="AJ73" s="20" t="s">
        <v>252</v>
      </c>
      <c r="AK73" s="20" t="s">
        <v>275</v>
      </c>
      <c r="AL73" s="20" t="s">
        <v>274</v>
      </c>
      <c r="AM73" s="20" t="s">
        <v>273</v>
      </c>
      <c r="AN73" s="20" t="s">
        <v>272</v>
      </c>
      <c r="AO73" s="20" t="s">
        <v>276</v>
      </c>
      <c r="AP73" s="20" t="s">
        <v>277</v>
      </c>
      <c r="AQ73" s="20" t="s">
        <v>278</v>
      </c>
      <c r="AR73" s="20" t="s">
        <v>279</v>
      </c>
      <c r="AS73" s="20" t="s">
        <v>54</v>
      </c>
      <c r="AT73" s="20" t="s">
        <v>248</v>
      </c>
      <c r="AU73" s="20" t="s">
        <v>249</v>
      </c>
      <c r="AV73" s="20" t="s">
        <v>250</v>
      </c>
      <c r="AW73" s="20" t="s">
        <v>58</v>
      </c>
      <c r="AX73" s="20" t="s">
        <v>251</v>
      </c>
      <c r="AY73" s="20" t="s">
        <v>256</v>
      </c>
      <c r="AZ73" s="20" t="s">
        <v>62</v>
      </c>
    </row>
    <row r="74" spans="1:52" x14ac:dyDescent="0.3">
      <c r="A74" s="19">
        <v>44994</v>
      </c>
      <c r="B74" s="1" t="s">
        <v>8</v>
      </c>
      <c r="C74" s="1" t="s">
        <v>92</v>
      </c>
      <c r="D74" s="1" t="s">
        <v>243</v>
      </c>
      <c r="E74" s="1" t="s">
        <v>92</v>
      </c>
      <c r="F74" s="9">
        <v>0</v>
      </c>
      <c r="G74" s="1" t="s">
        <v>92</v>
      </c>
      <c r="H74" s="9">
        <v>15.7</v>
      </c>
      <c r="I74" s="1" t="s">
        <v>92</v>
      </c>
      <c r="J74" s="9">
        <v>0</v>
      </c>
      <c r="K74" s="1" t="s">
        <v>92</v>
      </c>
      <c r="L74" s="9">
        <v>0</v>
      </c>
      <c r="M74" s="1" t="s">
        <v>92</v>
      </c>
      <c r="N74" s="23">
        <v>0</v>
      </c>
      <c r="O74" s="1" t="s">
        <v>92</v>
      </c>
      <c r="P74" s="23">
        <v>0</v>
      </c>
      <c r="Q74" s="1" t="s">
        <v>92</v>
      </c>
      <c r="R74" s="9">
        <v>0</v>
      </c>
      <c r="S74" s="9" t="s">
        <v>125</v>
      </c>
      <c r="T74" s="9">
        <v>29.8</v>
      </c>
      <c r="U74" s="1" t="s">
        <v>92</v>
      </c>
      <c r="V74" s="23">
        <v>0</v>
      </c>
      <c r="W74" s="1" t="s">
        <v>92</v>
      </c>
      <c r="X74" s="23">
        <v>0</v>
      </c>
      <c r="Y74" s="9">
        <v>0.23</v>
      </c>
      <c r="Z74" s="1" t="s">
        <v>92</v>
      </c>
      <c r="AA74" s="23">
        <v>0</v>
      </c>
      <c r="AB74" s="1" t="s">
        <v>92</v>
      </c>
      <c r="AC74" s="23">
        <v>0</v>
      </c>
      <c r="AD74" s="30" t="s">
        <v>92</v>
      </c>
      <c r="AE74" s="23">
        <v>0</v>
      </c>
      <c r="AF74" s="9">
        <v>3.5</v>
      </c>
      <c r="AG74" s="23">
        <f t="shared" si="1"/>
        <v>45.5</v>
      </c>
      <c r="AJ74" s="15" t="s">
        <v>253</v>
      </c>
      <c r="AK74" s="28">
        <f>SUM($F$327:$F$356)</f>
        <v>0</v>
      </c>
      <c r="AL74" s="28">
        <f>SUM($H$327:$H$356)</f>
        <v>0</v>
      </c>
      <c r="AM74" s="28">
        <f>SUM($J$327:$J$356)</f>
        <v>0</v>
      </c>
      <c r="AN74" s="28">
        <f>SUM($L$327:$L$356)</f>
        <v>0</v>
      </c>
      <c r="AO74" s="28">
        <f>SUM($N$327:$N$356)</f>
        <v>0</v>
      </c>
      <c r="AP74" s="28">
        <f>SUM($P$327:$P$356)</f>
        <v>0</v>
      </c>
      <c r="AQ74" s="28">
        <f>SUM($R$327:$R$356)</f>
        <v>0</v>
      </c>
      <c r="AR74" s="28">
        <f>SUM($AK$74:$AQ$74)</f>
        <v>0</v>
      </c>
      <c r="AS74" s="28">
        <f>SUM($T$327:$T$356,$V$327:$V$356)</f>
        <v>0</v>
      </c>
      <c r="AT74" s="28">
        <f>SUM($X$327:$X$356)</f>
        <v>0</v>
      </c>
      <c r="AU74" s="28">
        <f>SUM($AA$327:$AA$356)</f>
        <v>0</v>
      </c>
      <c r="AV74" s="28">
        <f>SUM($AC$327:$AC$356)</f>
        <v>0</v>
      </c>
      <c r="AW74" s="28">
        <f>SUM($AE$327:$AE$356)</f>
        <v>0</v>
      </c>
      <c r="AX74" s="28">
        <f>SUM($Y$327:$Y$356)</f>
        <v>0</v>
      </c>
      <c r="AY74" s="28">
        <f>SUM($AF$327:$AF$356)</f>
        <v>0</v>
      </c>
      <c r="AZ74" s="28">
        <f>SUM($AR$74:$AW$74,$AY$74)</f>
        <v>0</v>
      </c>
    </row>
    <row r="75" spans="1:52" x14ac:dyDescent="0.3">
      <c r="A75" s="19">
        <v>44995</v>
      </c>
      <c r="B75" s="1" t="s">
        <v>9</v>
      </c>
      <c r="C75" s="1" t="s">
        <v>92</v>
      </c>
      <c r="D75" s="1" t="s">
        <v>243</v>
      </c>
      <c r="E75" s="1" t="s">
        <v>92</v>
      </c>
      <c r="F75" s="9">
        <v>0</v>
      </c>
      <c r="G75" s="1" t="s">
        <v>92</v>
      </c>
      <c r="H75" s="9">
        <v>8</v>
      </c>
      <c r="I75" s="1" t="s">
        <v>92</v>
      </c>
      <c r="J75" s="9">
        <v>12.3</v>
      </c>
      <c r="K75" s="1" t="s">
        <v>92</v>
      </c>
      <c r="L75" s="9">
        <v>8.5</v>
      </c>
      <c r="M75" s="1" t="s">
        <v>92</v>
      </c>
      <c r="N75" s="23">
        <v>0</v>
      </c>
      <c r="O75" s="1" t="s">
        <v>92</v>
      </c>
      <c r="P75" s="23">
        <v>0</v>
      </c>
      <c r="Q75" s="1" t="s">
        <v>92</v>
      </c>
      <c r="R75" s="9">
        <v>0</v>
      </c>
      <c r="S75" s="9" t="s">
        <v>128</v>
      </c>
      <c r="T75" s="9">
        <v>10.5</v>
      </c>
      <c r="U75" s="1" t="s">
        <v>92</v>
      </c>
      <c r="V75" s="23">
        <v>0</v>
      </c>
      <c r="W75" s="1" t="s">
        <v>92</v>
      </c>
      <c r="X75" s="23">
        <v>0</v>
      </c>
      <c r="Y75" s="9">
        <v>0.25</v>
      </c>
      <c r="Z75" s="1" t="s">
        <v>92</v>
      </c>
      <c r="AA75" s="23">
        <v>0</v>
      </c>
      <c r="AB75" s="1" t="s">
        <v>92</v>
      </c>
      <c r="AC75" s="23">
        <v>0</v>
      </c>
      <c r="AD75" s="30" t="s">
        <v>92</v>
      </c>
      <c r="AE75" s="23">
        <v>0</v>
      </c>
      <c r="AF75" s="9">
        <v>3.5</v>
      </c>
      <c r="AG75" s="23">
        <f t="shared" si="1"/>
        <v>39.299999999999997</v>
      </c>
    </row>
    <row r="76" spans="1:52" x14ac:dyDescent="0.3">
      <c r="A76" s="19">
        <v>44996</v>
      </c>
      <c r="B76" s="1" t="s">
        <v>10</v>
      </c>
      <c r="C76" s="1" t="s">
        <v>92</v>
      </c>
      <c r="D76" s="1" t="s">
        <v>243</v>
      </c>
      <c r="E76" s="1" t="s">
        <v>92</v>
      </c>
      <c r="F76" s="9">
        <v>0</v>
      </c>
      <c r="G76" s="1" t="s">
        <v>92</v>
      </c>
      <c r="H76" s="9">
        <v>15.4</v>
      </c>
      <c r="I76" s="1" t="s">
        <v>92</v>
      </c>
      <c r="J76" s="9">
        <v>15.51</v>
      </c>
      <c r="K76" s="1" t="s">
        <v>92</v>
      </c>
      <c r="L76" s="9">
        <v>0</v>
      </c>
      <c r="M76" s="1" t="s">
        <v>92</v>
      </c>
      <c r="N76" s="23">
        <v>0</v>
      </c>
      <c r="O76" s="1" t="s">
        <v>92</v>
      </c>
      <c r="P76" s="23">
        <v>0</v>
      </c>
      <c r="Q76" s="1" t="s">
        <v>92</v>
      </c>
      <c r="R76" s="9">
        <v>0</v>
      </c>
      <c r="S76" s="9" t="s">
        <v>129</v>
      </c>
      <c r="T76" s="9">
        <v>16.48</v>
      </c>
      <c r="U76" s="1" t="s">
        <v>92</v>
      </c>
      <c r="V76" s="23">
        <v>0</v>
      </c>
      <c r="W76" s="1" t="s">
        <v>92</v>
      </c>
      <c r="X76" s="23">
        <v>0</v>
      </c>
      <c r="Y76" s="9">
        <v>0.16</v>
      </c>
      <c r="Z76" s="1" t="s">
        <v>92</v>
      </c>
      <c r="AA76" s="23">
        <v>0</v>
      </c>
      <c r="AB76" s="1" t="s">
        <v>92</v>
      </c>
      <c r="AC76" s="23">
        <v>0</v>
      </c>
      <c r="AD76" s="30" t="s">
        <v>92</v>
      </c>
      <c r="AE76" s="23">
        <v>0</v>
      </c>
      <c r="AF76" s="9">
        <v>3.5</v>
      </c>
      <c r="AG76" s="23">
        <f t="shared" si="1"/>
        <v>47.39</v>
      </c>
    </row>
    <row r="77" spans="1:52" x14ac:dyDescent="0.3">
      <c r="A77" s="19">
        <v>44997</v>
      </c>
      <c r="B77" s="1" t="s">
        <v>11</v>
      </c>
      <c r="C77" s="1" t="s">
        <v>225</v>
      </c>
      <c r="D77" s="1" t="s">
        <v>243</v>
      </c>
      <c r="E77" s="1" t="s">
        <v>92</v>
      </c>
      <c r="F77" s="9">
        <v>0</v>
      </c>
      <c r="G77" s="1" t="s">
        <v>92</v>
      </c>
      <c r="H77" s="9">
        <v>8</v>
      </c>
      <c r="I77" s="1" t="s">
        <v>92</v>
      </c>
      <c r="J77" s="9">
        <v>12.31</v>
      </c>
      <c r="K77" s="1" t="s">
        <v>92</v>
      </c>
      <c r="L77" s="9">
        <v>0</v>
      </c>
      <c r="M77" s="1" t="s">
        <v>92</v>
      </c>
      <c r="N77" s="23">
        <v>0</v>
      </c>
      <c r="O77" s="1" t="s">
        <v>92</v>
      </c>
      <c r="P77" s="23">
        <v>0</v>
      </c>
      <c r="Q77" s="1" t="s">
        <v>92</v>
      </c>
      <c r="R77" s="9">
        <v>0</v>
      </c>
      <c r="S77" s="9" t="s">
        <v>130</v>
      </c>
      <c r="T77" s="9">
        <v>16.989999999999998</v>
      </c>
      <c r="U77" s="1" t="s">
        <v>92</v>
      </c>
      <c r="V77" s="23">
        <v>0</v>
      </c>
      <c r="W77" s="1" t="s">
        <v>92</v>
      </c>
      <c r="X77" s="23">
        <v>0</v>
      </c>
      <c r="Y77" s="9">
        <v>0.21</v>
      </c>
      <c r="Z77" s="1" t="s">
        <v>92</v>
      </c>
      <c r="AA77" s="23">
        <v>0</v>
      </c>
      <c r="AB77" s="1" t="s">
        <v>92</v>
      </c>
      <c r="AC77" s="23">
        <v>0</v>
      </c>
      <c r="AD77" s="30" t="s">
        <v>134</v>
      </c>
      <c r="AE77" s="23">
        <v>299</v>
      </c>
      <c r="AF77" s="9">
        <v>3.5</v>
      </c>
      <c r="AG77" s="23">
        <f t="shared" si="1"/>
        <v>336.3</v>
      </c>
      <c r="AQ77" s="21" t="s">
        <v>254</v>
      </c>
      <c r="AR77" s="21"/>
      <c r="AS77" s="21"/>
      <c r="AZ77" s="21"/>
    </row>
    <row r="78" spans="1:52" x14ac:dyDescent="0.3">
      <c r="A78" s="19">
        <v>44998</v>
      </c>
      <c r="B78" s="1" t="s">
        <v>167</v>
      </c>
      <c r="C78" s="1" t="s">
        <v>92</v>
      </c>
      <c r="D78" s="1" t="s">
        <v>243</v>
      </c>
      <c r="E78" s="1" t="s">
        <v>92</v>
      </c>
      <c r="F78" s="9">
        <v>0</v>
      </c>
      <c r="G78" s="1" t="s">
        <v>92</v>
      </c>
      <c r="H78" s="9">
        <v>8</v>
      </c>
      <c r="I78" s="1" t="s">
        <v>92</v>
      </c>
      <c r="J78" s="9">
        <v>7</v>
      </c>
      <c r="K78" s="1" t="s">
        <v>92</v>
      </c>
      <c r="L78" s="9">
        <v>8</v>
      </c>
      <c r="M78" s="1" t="s">
        <v>92</v>
      </c>
      <c r="N78" s="23">
        <v>0</v>
      </c>
      <c r="O78" s="1" t="s">
        <v>92</v>
      </c>
      <c r="P78" s="23">
        <v>0</v>
      </c>
      <c r="Q78" s="1" t="s">
        <v>92</v>
      </c>
      <c r="R78" s="9">
        <v>0</v>
      </c>
      <c r="S78" s="9" t="s">
        <v>131</v>
      </c>
      <c r="T78" s="9">
        <v>11.86</v>
      </c>
      <c r="U78" s="1" t="s">
        <v>92</v>
      </c>
      <c r="V78" s="23">
        <v>0</v>
      </c>
      <c r="W78" s="1" t="s">
        <v>92</v>
      </c>
      <c r="X78" s="23">
        <v>0</v>
      </c>
      <c r="Y78" s="9">
        <v>0.34</v>
      </c>
      <c r="Z78" s="1" t="s">
        <v>92</v>
      </c>
      <c r="AA78" s="23">
        <v>0</v>
      </c>
      <c r="AB78" s="1" t="s">
        <v>92</v>
      </c>
      <c r="AC78" s="23">
        <v>0</v>
      </c>
      <c r="AD78" s="30" t="s">
        <v>92</v>
      </c>
      <c r="AE78" s="23">
        <v>0</v>
      </c>
      <c r="AF78" s="9">
        <v>3.5</v>
      </c>
      <c r="AG78" s="23">
        <f t="shared" si="1"/>
        <v>34.86</v>
      </c>
      <c r="AJ78" s="40" t="s">
        <v>269</v>
      </c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</row>
    <row r="79" spans="1:52" x14ac:dyDescent="0.3">
      <c r="A79" s="19">
        <v>44999</v>
      </c>
      <c r="B79" s="1" t="s">
        <v>6</v>
      </c>
      <c r="C79" s="1" t="s">
        <v>92</v>
      </c>
      <c r="D79" s="1" t="s">
        <v>243</v>
      </c>
      <c r="E79" s="1" t="s">
        <v>92</v>
      </c>
      <c r="F79" s="9">
        <v>0</v>
      </c>
      <c r="G79" s="1" t="s">
        <v>92</v>
      </c>
      <c r="H79" s="9">
        <v>7.5</v>
      </c>
      <c r="I79" s="1" t="s">
        <v>92</v>
      </c>
      <c r="J79" s="9">
        <v>34.01</v>
      </c>
      <c r="K79" s="1" t="s">
        <v>92</v>
      </c>
      <c r="L79" s="9">
        <v>0</v>
      </c>
      <c r="M79" s="1" t="s">
        <v>92</v>
      </c>
      <c r="N79" s="23">
        <v>0</v>
      </c>
      <c r="O79" s="1" t="s">
        <v>92</v>
      </c>
      <c r="P79" s="23">
        <v>0</v>
      </c>
      <c r="Q79" s="1" t="s">
        <v>92</v>
      </c>
      <c r="R79" s="9">
        <v>0</v>
      </c>
      <c r="S79" s="9" t="s">
        <v>123</v>
      </c>
      <c r="T79" s="9">
        <v>54.91</v>
      </c>
      <c r="U79" s="1" t="s">
        <v>92</v>
      </c>
      <c r="V79" s="23">
        <v>0</v>
      </c>
      <c r="W79" s="1" t="s">
        <v>92</v>
      </c>
      <c r="X79" s="23">
        <v>0</v>
      </c>
      <c r="Y79" s="9">
        <v>0.28000000000000003</v>
      </c>
      <c r="Z79" s="1" t="s">
        <v>92</v>
      </c>
      <c r="AA79" s="23">
        <v>0</v>
      </c>
      <c r="AB79" s="1" t="s">
        <v>92</v>
      </c>
      <c r="AC79" s="23">
        <v>0</v>
      </c>
      <c r="AD79" s="30" t="s">
        <v>92</v>
      </c>
      <c r="AE79" s="23">
        <v>0</v>
      </c>
      <c r="AF79" s="9">
        <v>3.5</v>
      </c>
      <c r="AG79" s="23">
        <f t="shared" si="1"/>
        <v>96.419999999999987</v>
      </c>
      <c r="AJ79" s="20" t="s">
        <v>252</v>
      </c>
      <c r="AK79" s="20" t="s">
        <v>275</v>
      </c>
      <c r="AL79" s="20" t="s">
        <v>274</v>
      </c>
      <c r="AM79" s="20" t="s">
        <v>273</v>
      </c>
      <c r="AN79" s="20" t="s">
        <v>272</v>
      </c>
      <c r="AO79" s="20" t="s">
        <v>276</v>
      </c>
      <c r="AP79" s="20" t="s">
        <v>277</v>
      </c>
      <c r="AQ79" s="20" t="s">
        <v>278</v>
      </c>
      <c r="AR79" s="20" t="s">
        <v>279</v>
      </c>
      <c r="AS79" s="20" t="s">
        <v>54</v>
      </c>
      <c r="AT79" s="20" t="s">
        <v>248</v>
      </c>
      <c r="AU79" s="20" t="s">
        <v>249</v>
      </c>
      <c r="AV79" s="20" t="s">
        <v>250</v>
      </c>
      <c r="AW79" s="20" t="s">
        <v>58</v>
      </c>
      <c r="AX79" s="20" t="s">
        <v>251</v>
      </c>
      <c r="AY79" s="20" t="s">
        <v>256</v>
      </c>
      <c r="AZ79" s="20" t="s">
        <v>62</v>
      </c>
    </row>
    <row r="80" spans="1:52" x14ac:dyDescent="0.3">
      <c r="A80" s="19">
        <v>45000</v>
      </c>
      <c r="B80" s="1" t="s">
        <v>7</v>
      </c>
      <c r="C80" s="1" t="s">
        <v>92</v>
      </c>
      <c r="D80" s="1" t="s">
        <v>243</v>
      </c>
      <c r="E80" s="1" t="s">
        <v>92</v>
      </c>
      <c r="F80" s="9">
        <v>0</v>
      </c>
      <c r="G80" s="1" t="s">
        <v>92</v>
      </c>
      <c r="H80" s="9">
        <v>9</v>
      </c>
      <c r="I80" s="1" t="s">
        <v>92</v>
      </c>
      <c r="J80" s="9">
        <v>15.02</v>
      </c>
      <c r="K80" s="1" t="s">
        <v>92</v>
      </c>
      <c r="L80" s="9">
        <v>11</v>
      </c>
      <c r="M80" s="1" t="s">
        <v>92</v>
      </c>
      <c r="N80" s="23">
        <v>0</v>
      </c>
      <c r="O80" s="1" t="s">
        <v>92</v>
      </c>
      <c r="P80" s="23">
        <v>0</v>
      </c>
      <c r="Q80" s="1" t="s">
        <v>92</v>
      </c>
      <c r="R80" s="9">
        <v>0</v>
      </c>
      <c r="S80" s="9" t="s">
        <v>125</v>
      </c>
      <c r="T80" s="9">
        <v>29.8</v>
      </c>
      <c r="U80" s="1" t="s">
        <v>92</v>
      </c>
      <c r="V80" s="23">
        <v>0</v>
      </c>
      <c r="W80" s="1" t="s">
        <v>92</v>
      </c>
      <c r="X80" s="23">
        <v>0</v>
      </c>
      <c r="Y80" s="9">
        <v>0.22</v>
      </c>
      <c r="Z80" s="1" t="s">
        <v>92</v>
      </c>
      <c r="AA80" s="23">
        <v>0</v>
      </c>
      <c r="AB80" s="1" t="s">
        <v>92</v>
      </c>
      <c r="AC80" s="23">
        <v>0</v>
      </c>
      <c r="AD80" s="30" t="s">
        <v>147</v>
      </c>
      <c r="AE80" s="23">
        <v>21</v>
      </c>
      <c r="AF80" s="9">
        <v>3.5</v>
      </c>
      <c r="AG80" s="23">
        <f t="shared" si="1"/>
        <v>85.82</v>
      </c>
      <c r="AJ80" s="15" t="s">
        <v>253</v>
      </c>
      <c r="AK80" s="28">
        <f>SUM($F$359:$F$389)</f>
        <v>0</v>
      </c>
      <c r="AL80" s="28">
        <f>SUM($H$359:$H$389)</f>
        <v>0</v>
      </c>
      <c r="AM80" s="28">
        <f>SUM($J$359:$J$389)</f>
        <v>0</v>
      </c>
      <c r="AN80" s="28">
        <f>SUM($L$359:$L$389)</f>
        <v>0</v>
      </c>
      <c r="AO80" s="28">
        <f>SUM($N$359:$N$389)</f>
        <v>0</v>
      </c>
      <c r="AP80" s="28">
        <f>SUM($P$359:$P$389)</f>
        <v>0</v>
      </c>
      <c r="AQ80" s="28">
        <f>SUM($R$359:$R$389)</f>
        <v>0</v>
      </c>
      <c r="AR80" s="28">
        <f>SUM($AK$80:$AQ$80)</f>
        <v>0</v>
      </c>
      <c r="AS80" s="28">
        <f>SUM($T$359:$T$389,$V$359:$V$389)</f>
        <v>0</v>
      </c>
      <c r="AT80" s="28">
        <f>SUM($X$359:$X$389)</f>
        <v>0</v>
      </c>
      <c r="AU80" s="28">
        <f>SUM($AA$359:$AA$389)</f>
        <v>0</v>
      </c>
      <c r="AV80" s="28">
        <f>SUM($AC$359:$AC$389)</f>
        <v>0</v>
      </c>
      <c r="AW80" s="28">
        <f>SUM($AE$359:$AE$389)</f>
        <v>0</v>
      </c>
      <c r="AX80" s="28">
        <f>SUM($Y$359:$Y$389)</f>
        <v>0</v>
      </c>
      <c r="AY80" s="28">
        <f>SUM($AF$359:$AF$389)</f>
        <v>0</v>
      </c>
      <c r="AZ80" s="28">
        <f>SUM($AR$80:$AW$80,$AY$80)</f>
        <v>0</v>
      </c>
    </row>
    <row r="81" spans="1:33" x14ac:dyDescent="0.3">
      <c r="A81" s="19">
        <v>45001</v>
      </c>
      <c r="B81" s="1" t="s">
        <v>8</v>
      </c>
      <c r="C81" s="1" t="s">
        <v>92</v>
      </c>
      <c r="D81" s="1" t="s">
        <v>243</v>
      </c>
      <c r="E81" s="1" t="s">
        <v>92</v>
      </c>
      <c r="F81" s="9">
        <v>0</v>
      </c>
      <c r="G81" s="1" t="s">
        <v>92</v>
      </c>
      <c r="H81" s="9">
        <v>8</v>
      </c>
      <c r="I81" s="1" t="s">
        <v>92</v>
      </c>
      <c r="J81" s="9">
        <v>8</v>
      </c>
      <c r="K81" s="1" t="s">
        <v>92</v>
      </c>
      <c r="L81" s="9">
        <v>0</v>
      </c>
      <c r="M81" s="1" t="s">
        <v>92</v>
      </c>
      <c r="N81" s="23">
        <v>0</v>
      </c>
      <c r="O81" s="1" t="s">
        <v>92</v>
      </c>
      <c r="P81" s="23">
        <v>0</v>
      </c>
      <c r="Q81" s="1" t="s">
        <v>92</v>
      </c>
      <c r="R81" s="9">
        <v>0</v>
      </c>
      <c r="S81" s="9" t="s">
        <v>123</v>
      </c>
      <c r="T81" s="9">
        <v>29.4</v>
      </c>
      <c r="U81" s="1" t="s">
        <v>92</v>
      </c>
      <c r="V81" s="23">
        <v>0</v>
      </c>
      <c r="W81" s="1" t="s">
        <v>92</v>
      </c>
      <c r="X81" s="23">
        <v>0</v>
      </c>
      <c r="Y81" s="9">
        <v>0.17</v>
      </c>
      <c r="Z81" s="1" t="s">
        <v>92</v>
      </c>
      <c r="AA81" s="23">
        <v>0</v>
      </c>
      <c r="AB81" s="1" t="s">
        <v>92</v>
      </c>
      <c r="AC81" s="23">
        <v>0</v>
      </c>
      <c r="AD81" s="30" t="s">
        <v>92</v>
      </c>
      <c r="AE81" s="23">
        <v>0</v>
      </c>
      <c r="AF81" s="9">
        <v>3.5</v>
      </c>
      <c r="AG81" s="23">
        <f t="shared" si="1"/>
        <v>45.4</v>
      </c>
    </row>
    <row r="82" spans="1:33" x14ac:dyDescent="0.3">
      <c r="A82" s="19">
        <v>45002</v>
      </c>
      <c r="B82" s="1" t="s">
        <v>9</v>
      </c>
      <c r="C82" s="1" t="s">
        <v>92</v>
      </c>
      <c r="D82" s="1" t="s">
        <v>243</v>
      </c>
      <c r="E82" s="1" t="s">
        <v>92</v>
      </c>
      <c r="F82" s="9">
        <v>0</v>
      </c>
      <c r="G82" s="1" t="s">
        <v>92</v>
      </c>
      <c r="H82" s="9">
        <v>15.02</v>
      </c>
      <c r="I82" s="1" t="s">
        <v>92</v>
      </c>
      <c r="J82" s="9">
        <v>0</v>
      </c>
      <c r="K82" s="1" t="s">
        <v>92</v>
      </c>
      <c r="L82" s="9">
        <v>0</v>
      </c>
      <c r="M82" s="1" t="s">
        <v>92</v>
      </c>
      <c r="N82" s="23">
        <v>0</v>
      </c>
      <c r="O82" s="1" t="s">
        <v>92</v>
      </c>
      <c r="P82" s="23">
        <v>0</v>
      </c>
      <c r="Q82" s="1" t="s">
        <v>92</v>
      </c>
      <c r="R82" s="9">
        <v>0</v>
      </c>
      <c r="S82" s="9" t="s">
        <v>132</v>
      </c>
      <c r="T82" s="9">
        <v>14</v>
      </c>
      <c r="U82" s="1" t="s">
        <v>92</v>
      </c>
      <c r="V82" s="23">
        <v>0</v>
      </c>
      <c r="W82" s="1" t="s">
        <v>92</v>
      </c>
      <c r="X82" s="23">
        <v>0</v>
      </c>
      <c r="Y82" s="9">
        <v>0.22</v>
      </c>
      <c r="Z82" s="1" t="s">
        <v>92</v>
      </c>
      <c r="AA82" s="23">
        <v>0</v>
      </c>
      <c r="AB82" s="1" t="s">
        <v>92</v>
      </c>
      <c r="AC82" s="23">
        <v>0</v>
      </c>
      <c r="AD82" s="30" t="s">
        <v>92</v>
      </c>
      <c r="AE82" s="23">
        <v>0</v>
      </c>
      <c r="AF82" s="9">
        <v>3.5</v>
      </c>
      <c r="AG82" s="23">
        <f t="shared" si="1"/>
        <v>29.02</v>
      </c>
    </row>
    <row r="83" spans="1:33" x14ac:dyDescent="0.3">
      <c r="A83" s="19">
        <v>45003</v>
      </c>
      <c r="B83" s="1" t="s">
        <v>10</v>
      </c>
      <c r="C83" s="1" t="s">
        <v>92</v>
      </c>
      <c r="D83" s="1" t="s">
        <v>243</v>
      </c>
      <c r="E83" s="1" t="s">
        <v>92</v>
      </c>
      <c r="F83" s="9">
        <v>0</v>
      </c>
      <c r="G83" s="1" t="s">
        <v>92</v>
      </c>
      <c r="H83" s="9">
        <v>15.02</v>
      </c>
      <c r="I83" s="1" t="s">
        <v>92</v>
      </c>
      <c r="J83" s="9">
        <v>15.8</v>
      </c>
      <c r="K83" s="1" t="s">
        <v>92</v>
      </c>
      <c r="L83" s="9">
        <v>0</v>
      </c>
      <c r="M83" s="1" t="s">
        <v>92</v>
      </c>
      <c r="N83" s="23">
        <v>0</v>
      </c>
      <c r="O83" s="1" t="s">
        <v>92</v>
      </c>
      <c r="P83" s="23">
        <v>0</v>
      </c>
      <c r="Q83" s="1" t="s">
        <v>92</v>
      </c>
      <c r="R83" s="9">
        <v>0</v>
      </c>
      <c r="S83" s="9" t="s">
        <v>133</v>
      </c>
      <c r="T83" s="9">
        <v>9.9</v>
      </c>
      <c r="U83" s="1" t="s">
        <v>92</v>
      </c>
      <c r="V83" s="23">
        <v>0</v>
      </c>
      <c r="W83" s="1" t="s">
        <v>92</v>
      </c>
      <c r="X83" s="23">
        <v>0</v>
      </c>
      <c r="Y83" s="9">
        <v>0.28000000000000003</v>
      </c>
      <c r="Z83" s="1" t="s">
        <v>92</v>
      </c>
      <c r="AA83" s="23">
        <v>0</v>
      </c>
      <c r="AB83" s="1" t="s">
        <v>92</v>
      </c>
      <c r="AC83" s="23">
        <v>0</v>
      </c>
      <c r="AD83" s="30" t="s">
        <v>92</v>
      </c>
      <c r="AE83" s="23">
        <v>0</v>
      </c>
      <c r="AF83" s="9">
        <v>3.5</v>
      </c>
      <c r="AG83" s="23">
        <f t="shared" si="1"/>
        <v>40.72</v>
      </c>
    </row>
    <row r="84" spans="1:33" x14ac:dyDescent="0.3">
      <c r="A84" s="19">
        <v>45004</v>
      </c>
      <c r="B84" s="1" t="s">
        <v>11</v>
      </c>
      <c r="C84" s="1" t="s">
        <v>226</v>
      </c>
      <c r="D84" s="1" t="s">
        <v>243</v>
      </c>
      <c r="E84" s="1" t="s">
        <v>92</v>
      </c>
      <c r="F84" s="9">
        <v>6</v>
      </c>
      <c r="G84" s="1" t="s">
        <v>92</v>
      </c>
      <c r="H84" s="9">
        <v>8</v>
      </c>
      <c r="I84" s="1" t="s">
        <v>92</v>
      </c>
      <c r="J84" s="9">
        <v>0</v>
      </c>
      <c r="K84" s="1" t="s">
        <v>92</v>
      </c>
      <c r="L84" s="9">
        <v>3</v>
      </c>
      <c r="M84" s="1" t="s">
        <v>92</v>
      </c>
      <c r="N84" s="23">
        <v>0</v>
      </c>
      <c r="O84" s="1" t="s">
        <v>92</v>
      </c>
      <c r="P84" s="23">
        <v>0</v>
      </c>
      <c r="Q84" s="1" t="s">
        <v>92</v>
      </c>
      <c r="R84" s="9">
        <v>24.8</v>
      </c>
      <c r="S84" s="9" t="s">
        <v>135</v>
      </c>
      <c r="T84" s="9">
        <v>12.9</v>
      </c>
      <c r="U84" s="1" t="s">
        <v>92</v>
      </c>
      <c r="V84" s="23">
        <v>0</v>
      </c>
      <c r="W84" s="1" t="s">
        <v>92</v>
      </c>
      <c r="X84" s="23">
        <v>0</v>
      </c>
      <c r="Y84" s="9">
        <v>0.22</v>
      </c>
      <c r="Z84" s="1" t="s">
        <v>92</v>
      </c>
      <c r="AA84" s="23">
        <v>0</v>
      </c>
      <c r="AB84" s="1" t="s">
        <v>92</v>
      </c>
      <c r="AC84" s="23">
        <v>0</v>
      </c>
      <c r="AD84" s="30" t="s">
        <v>139</v>
      </c>
      <c r="AE84" s="23">
        <v>22.2</v>
      </c>
      <c r="AF84" s="9">
        <v>3.5</v>
      </c>
      <c r="AG84" s="23">
        <f t="shared" si="1"/>
        <v>76.899999999999991</v>
      </c>
    </row>
    <row r="85" spans="1:33" x14ac:dyDescent="0.3">
      <c r="A85" s="19">
        <v>45005</v>
      </c>
      <c r="B85" s="1" t="s">
        <v>167</v>
      </c>
      <c r="C85" s="1" t="s">
        <v>92</v>
      </c>
      <c r="D85" s="1" t="s">
        <v>243</v>
      </c>
      <c r="E85" s="1" t="s">
        <v>92</v>
      </c>
      <c r="F85" s="9">
        <v>0</v>
      </c>
      <c r="G85" s="1" t="s">
        <v>92</v>
      </c>
      <c r="H85" s="9">
        <v>8</v>
      </c>
      <c r="I85" s="1" t="s">
        <v>92</v>
      </c>
      <c r="J85" s="9">
        <v>8</v>
      </c>
      <c r="K85" s="1" t="s">
        <v>92</v>
      </c>
      <c r="L85" s="9">
        <v>8.5</v>
      </c>
      <c r="M85" s="1" t="s">
        <v>92</v>
      </c>
      <c r="N85" s="23">
        <v>0</v>
      </c>
      <c r="O85" s="1" t="s">
        <v>92</v>
      </c>
      <c r="P85" s="23">
        <v>0</v>
      </c>
      <c r="Q85" s="1" t="s">
        <v>92</v>
      </c>
      <c r="R85" s="9">
        <v>0</v>
      </c>
      <c r="S85" s="9" t="s">
        <v>114</v>
      </c>
      <c r="T85" s="9">
        <v>2.99</v>
      </c>
      <c r="U85" s="1" t="s">
        <v>92</v>
      </c>
      <c r="V85" s="23">
        <v>0</v>
      </c>
      <c r="W85" s="1" t="s">
        <v>92</v>
      </c>
      <c r="X85" s="23">
        <v>0</v>
      </c>
      <c r="Y85" s="9">
        <v>0.35</v>
      </c>
      <c r="Z85" s="1" t="s">
        <v>92</v>
      </c>
      <c r="AA85" s="23">
        <v>0</v>
      </c>
      <c r="AB85" s="1" t="s">
        <v>92</v>
      </c>
      <c r="AC85" s="23">
        <v>0</v>
      </c>
      <c r="AD85" s="30" t="s">
        <v>92</v>
      </c>
      <c r="AE85" s="23">
        <v>0</v>
      </c>
      <c r="AF85" s="9">
        <v>3.5</v>
      </c>
      <c r="AG85" s="23">
        <f t="shared" si="1"/>
        <v>27.490000000000002</v>
      </c>
    </row>
    <row r="86" spans="1:33" x14ac:dyDescent="0.3">
      <c r="A86" s="19">
        <v>45006</v>
      </c>
      <c r="B86" s="1" t="s">
        <v>6</v>
      </c>
      <c r="C86" s="1" t="s">
        <v>236</v>
      </c>
      <c r="D86" s="1" t="s">
        <v>243</v>
      </c>
      <c r="E86" s="1" t="s">
        <v>92</v>
      </c>
      <c r="F86" s="9">
        <v>0</v>
      </c>
      <c r="G86" s="1" t="s">
        <v>92</v>
      </c>
      <c r="H86" s="9">
        <v>9</v>
      </c>
      <c r="I86" s="1" t="s">
        <v>92</v>
      </c>
      <c r="J86" s="9">
        <v>15.02</v>
      </c>
      <c r="K86" s="1" t="s">
        <v>92</v>
      </c>
      <c r="L86" s="9">
        <v>5.5</v>
      </c>
      <c r="M86" s="1" t="s">
        <v>92</v>
      </c>
      <c r="N86" s="23">
        <v>0</v>
      </c>
      <c r="O86" s="1" t="s">
        <v>92</v>
      </c>
      <c r="P86" s="23">
        <v>0</v>
      </c>
      <c r="Q86" s="1" t="s">
        <v>92</v>
      </c>
      <c r="R86" s="9">
        <v>0</v>
      </c>
      <c r="S86" s="9" t="s">
        <v>136</v>
      </c>
      <c r="T86" s="9">
        <v>12.19</v>
      </c>
      <c r="U86" s="1" t="s">
        <v>92</v>
      </c>
      <c r="V86" s="23">
        <v>0</v>
      </c>
      <c r="W86" s="1" t="s">
        <v>148</v>
      </c>
      <c r="X86" s="23">
        <v>30</v>
      </c>
      <c r="Y86" s="9">
        <v>0.25</v>
      </c>
      <c r="Z86" s="1" t="s">
        <v>92</v>
      </c>
      <c r="AA86" s="23">
        <v>0</v>
      </c>
      <c r="AB86" s="1" t="s">
        <v>92</v>
      </c>
      <c r="AC86" s="23">
        <v>0</v>
      </c>
      <c r="AD86" s="30" t="s">
        <v>92</v>
      </c>
      <c r="AE86" s="23">
        <v>0</v>
      </c>
      <c r="AF86" s="9">
        <v>3.5</v>
      </c>
      <c r="AG86" s="23">
        <f t="shared" si="1"/>
        <v>71.710000000000008</v>
      </c>
    </row>
    <row r="87" spans="1:33" x14ac:dyDescent="0.3">
      <c r="A87" s="19">
        <v>45007</v>
      </c>
      <c r="B87" s="1" t="s">
        <v>7</v>
      </c>
      <c r="C87" s="1" t="s">
        <v>92</v>
      </c>
      <c r="D87" s="1" t="s">
        <v>243</v>
      </c>
      <c r="E87" s="1" t="s">
        <v>92</v>
      </c>
      <c r="F87" s="9">
        <v>0</v>
      </c>
      <c r="G87" s="1" t="s">
        <v>92</v>
      </c>
      <c r="H87" s="9">
        <v>11.9</v>
      </c>
      <c r="I87" s="1" t="s">
        <v>92</v>
      </c>
      <c r="J87" s="9">
        <v>15.02</v>
      </c>
      <c r="K87" s="1" t="s">
        <v>92</v>
      </c>
      <c r="L87" s="9">
        <v>8.5</v>
      </c>
      <c r="M87" s="1" t="s">
        <v>92</v>
      </c>
      <c r="N87" s="23">
        <v>0</v>
      </c>
      <c r="O87" s="1" t="s">
        <v>92</v>
      </c>
      <c r="P87" s="23">
        <v>0</v>
      </c>
      <c r="Q87" s="1" t="s">
        <v>92</v>
      </c>
      <c r="R87" s="9">
        <v>0</v>
      </c>
      <c r="S87" s="9" t="s">
        <v>137</v>
      </c>
      <c r="T87" s="9">
        <v>22.98</v>
      </c>
      <c r="U87" s="1" t="s">
        <v>92</v>
      </c>
      <c r="V87" s="23">
        <v>0</v>
      </c>
      <c r="W87" s="1" t="s">
        <v>92</v>
      </c>
      <c r="X87" s="23">
        <v>0</v>
      </c>
      <c r="Y87" s="9">
        <v>0.27</v>
      </c>
      <c r="Z87" s="1" t="s">
        <v>92</v>
      </c>
      <c r="AA87" s="23">
        <v>0</v>
      </c>
      <c r="AB87" s="1" t="s">
        <v>92</v>
      </c>
      <c r="AC87" s="23">
        <v>0</v>
      </c>
      <c r="AD87" s="30" t="s">
        <v>92</v>
      </c>
      <c r="AE87" s="23">
        <v>0</v>
      </c>
      <c r="AF87" s="9">
        <v>3.5</v>
      </c>
      <c r="AG87" s="23">
        <f t="shared" si="1"/>
        <v>58.400000000000006</v>
      </c>
    </row>
    <row r="88" spans="1:33" x14ac:dyDescent="0.3">
      <c r="A88" s="19">
        <v>45008</v>
      </c>
      <c r="B88" s="1" t="s">
        <v>8</v>
      </c>
      <c r="C88" s="1" t="s">
        <v>92</v>
      </c>
      <c r="D88" s="1" t="s">
        <v>243</v>
      </c>
      <c r="E88" s="1" t="s">
        <v>92</v>
      </c>
      <c r="F88" s="9">
        <v>0</v>
      </c>
      <c r="G88" s="1" t="s">
        <v>92</v>
      </c>
      <c r="H88" s="9">
        <v>8</v>
      </c>
      <c r="I88" s="1" t="s">
        <v>92</v>
      </c>
      <c r="J88" s="9">
        <v>7</v>
      </c>
      <c r="K88" s="1" t="s">
        <v>92</v>
      </c>
      <c r="L88" s="9">
        <v>4.5</v>
      </c>
      <c r="M88" s="1" t="s">
        <v>92</v>
      </c>
      <c r="N88" s="23">
        <v>0</v>
      </c>
      <c r="O88" s="1" t="s">
        <v>92</v>
      </c>
      <c r="P88" s="23">
        <v>0</v>
      </c>
      <c r="Q88" s="1" t="s">
        <v>92</v>
      </c>
      <c r="R88" s="9">
        <v>13.8</v>
      </c>
      <c r="S88" s="9" t="s">
        <v>138</v>
      </c>
      <c r="T88" s="9">
        <v>77.900000000000006</v>
      </c>
      <c r="U88" s="1" t="s">
        <v>92</v>
      </c>
      <c r="V88" s="23">
        <v>0</v>
      </c>
      <c r="W88" s="1" t="s">
        <v>92</v>
      </c>
      <c r="X88" s="23">
        <v>1</v>
      </c>
      <c r="Y88" s="9">
        <v>0.25</v>
      </c>
      <c r="Z88" s="1" t="s">
        <v>92</v>
      </c>
      <c r="AA88" s="23">
        <v>0</v>
      </c>
      <c r="AB88" s="1" t="s">
        <v>92</v>
      </c>
      <c r="AC88" s="23">
        <v>0</v>
      </c>
      <c r="AD88" s="30" t="s">
        <v>283</v>
      </c>
      <c r="AE88" s="23">
        <v>9</v>
      </c>
      <c r="AF88" s="9">
        <v>3.5</v>
      </c>
      <c r="AG88" s="23">
        <f t="shared" si="1"/>
        <v>121.2</v>
      </c>
    </row>
    <row r="89" spans="1:33" x14ac:dyDescent="0.3">
      <c r="A89" s="19">
        <v>45009</v>
      </c>
      <c r="B89" s="1" t="s">
        <v>9</v>
      </c>
      <c r="C89" s="1" t="s">
        <v>92</v>
      </c>
      <c r="D89" s="1" t="s">
        <v>243</v>
      </c>
      <c r="E89" s="1" t="s">
        <v>92</v>
      </c>
      <c r="F89" s="9">
        <v>0</v>
      </c>
      <c r="G89" s="1" t="s">
        <v>92</v>
      </c>
      <c r="H89" s="9">
        <v>6</v>
      </c>
      <c r="I89" s="1" t="s">
        <v>92</v>
      </c>
      <c r="J89" s="9">
        <v>21.82</v>
      </c>
      <c r="K89" s="1" t="s">
        <v>92</v>
      </c>
      <c r="L89" s="9">
        <v>5</v>
      </c>
      <c r="M89" s="1" t="s">
        <v>92</v>
      </c>
      <c r="N89" s="23">
        <v>0</v>
      </c>
      <c r="O89" s="1" t="s">
        <v>92</v>
      </c>
      <c r="P89" s="23">
        <v>0</v>
      </c>
      <c r="Q89" s="1" t="s">
        <v>92</v>
      </c>
      <c r="R89" s="9">
        <v>17.3</v>
      </c>
      <c r="S89" s="9" t="s">
        <v>140</v>
      </c>
      <c r="T89" s="9">
        <v>7.9</v>
      </c>
      <c r="U89" s="1" t="s">
        <v>92</v>
      </c>
      <c r="V89" s="23">
        <v>0</v>
      </c>
      <c r="W89" s="1" t="s">
        <v>92</v>
      </c>
      <c r="X89" s="23">
        <v>2</v>
      </c>
      <c r="Y89" s="9">
        <v>0.3</v>
      </c>
      <c r="Z89" s="1" t="s">
        <v>92</v>
      </c>
      <c r="AA89" s="23">
        <v>0</v>
      </c>
      <c r="AB89" s="1" t="s">
        <v>92</v>
      </c>
      <c r="AC89" s="23">
        <v>0</v>
      </c>
      <c r="AF89" s="9">
        <v>3.5</v>
      </c>
      <c r="AG89" s="23">
        <f t="shared" si="1"/>
        <v>60.02</v>
      </c>
    </row>
    <row r="90" spans="1:33" x14ac:dyDescent="0.3">
      <c r="A90" s="19">
        <v>45010</v>
      </c>
      <c r="B90" s="1" t="s">
        <v>10</v>
      </c>
      <c r="C90" s="1" t="s">
        <v>92</v>
      </c>
      <c r="D90" s="1" t="s">
        <v>243</v>
      </c>
      <c r="E90" s="1" t="s">
        <v>92</v>
      </c>
      <c r="F90" s="9">
        <v>0</v>
      </c>
      <c r="G90" s="1" t="s">
        <v>92</v>
      </c>
      <c r="H90" s="9">
        <v>8</v>
      </c>
      <c r="I90" s="1" t="s">
        <v>92</v>
      </c>
      <c r="J90" s="9">
        <v>25.89</v>
      </c>
      <c r="K90" s="1" t="s">
        <v>92</v>
      </c>
      <c r="L90" s="9">
        <v>0</v>
      </c>
      <c r="M90" s="1" t="s">
        <v>92</v>
      </c>
      <c r="N90" s="23">
        <v>0</v>
      </c>
      <c r="O90" s="1" t="s">
        <v>92</v>
      </c>
      <c r="P90" s="23">
        <v>0</v>
      </c>
      <c r="Q90" s="1" t="s">
        <v>92</v>
      </c>
      <c r="R90" s="9">
        <v>0</v>
      </c>
      <c r="S90" s="9" t="s">
        <v>150</v>
      </c>
      <c r="T90" s="9">
        <v>16.8</v>
      </c>
      <c r="U90" s="1" t="s">
        <v>92</v>
      </c>
      <c r="V90" s="23">
        <v>0</v>
      </c>
      <c r="W90" s="1" t="s">
        <v>92</v>
      </c>
      <c r="X90" s="23">
        <v>3</v>
      </c>
      <c r="Y90" s="9">
        <v>0.31</v>
      </c>
      <c r="Z90" s="1" t="s">
        <v>92</v>
      </c>
      <c r="AA90" s="23">
        <v>0</v>
      </c>
      <c r="AB90" s="1" t="s">
        <v>92</v>
      </c>
      <c r="AC90" s="23">
        <v>0</v>
      </c>
      <c r="AD90" s="30" t="s">
        <v>151</v>
      </c>
      <c r="AE90" s="23">
        <v>24.8</v>
      </c>
      <c r="AF90" s="9">
        <v>3.5</v>
      </c>
      <c r="AG90" s="23">
        <f t="shared" si="1"/>
        <v>78.489999999999995</v>
      </c>
    </row>
    <row r="91" spans="1:33" x14ac:dyDescent="0.3">
      <c r="A91" s="19">
        <v>45011</v>
      </c>
      <c r="B91" s="1" t="s">
        <v>11</v>
      </c>
      <c r="C91" s="1" t="s">
        <v>92</v>
      </c>
      <c r="D91" s="1" t="s">
        <v>243</v>
      </c>
      <c r="E91" s="1" t="s">
        <v>92</v>
      </c>
      <c r="F91" s="9">
        <v>0</v>
      </c>
      <c r="G91" s="1" t="s">
        <v>92</v>
      </c>
      <c r="H91" s="9">
        <v>7.5</v>
      </c>
      <c r="I91" s="1" t="s">
        <v>92</v>
      </c>
      <c r="J91" s="9">
        <v>15.02</v>
      </c>
      <c r="K91" s="1" t="s">
        <v>92</v>
      </c>
      <c r="L91" s="9">
        <v>0</v>
      </c>
      <c r="M91" s="1" t="s">
        <v>92</v>
      </c>
      <c r="N91" s="23">
        <v>0</v>
      </c>
      <c r="O91" s="1" t="s">
        <v>92</v>
      </c>
      <c r="P91" s="23">
        <v>0</v>
      </c>
      <c r="Q91" s="1" t="s">
        <v>92</v>
      </c>
      <c r="R91" s="9">
        <v>0</v>
      </c>
      <c r="S91" s="9" t="s">
        <v>141</v>
      </c>
      <c r="T91" s="9">
        <v>31</v>
      </c>
      <c r="U91" s="1" t="s">
        <v>92</v>
      </c>
      <c r="V91" s="23">
        <v>0</v>
      </c>
      <c r="W91" s="1" t="s">
        <v>92</v>
      </c>
      <c r="X91" s="23">
        <v>4</v>
      </c>
      <c r="Y91" s="9">
        <v>0.35</v>
      </c>
      <c r="Z91" s="1" t="s">
        <v>92</v>
      </c>
      <c r="AA91" s="23">
        <v>0</v>
      </c>
      <c r="AB91" s="1" t="s">
        <v>92</v>
      </c>
      <c r="AC91" s="23">
        <v>0</v>
      </c>
      <c r="AD91" s="30" t="s">
        <v>92</v>
      </c>
      <c r="AE91" s="23">
        <v>0</v>
      </c>
      <c r="AF91" s="9">
        <v>3.5</v>
      </c>
      <c r="AG91" s="23">
        <f t="shared" si="1"/>
        <v>57.519999999999996</v>
      </c>
    </row>
    <row r="92" spans="1:33" x14ac:dyDescent="0.3">
      <c r="A92" s="19">
        <v>45012</v>
      </c>
      <c r="B92" s="1" t="s">
        <v>167</v>
      </c>
      <c r="C92" s="1" t="s">
        <v>92</v>
      </c>
      <c r="D92" s="1" t="s">
        <v>243</v>
      </c>
      <c r="E92" s="1" t="s">
        <v>92</v>
      </c>
      <c r="F92" s="9">
        <v>0</v>
      </c>
      <c r="G92" s="1" t="s">
        <v>92</v>
      </c>
      <c r="H92" s="9">
        <v>8</v>
      </c>
      <c r="I92" s="1" t="s">
        <v>92</v>
      </c>
      <c r="J92" s="9">
        <v>13.83</v>
      </c>
      <c r="K92" s="1" t="s">
        <v>92</v>
      </c>
      <c r="L92" s="9">
        <v>0</v>
      </c>
      <c r="M92" s="1" t="s">
        <v>92</v>
      </c>
      <c r="N92" s="23">
        <v>0</v>
      </c>
      <c r="O92" s="1" t="s">
        <v>92</v>
      </c>
      <c r="P92" s="23">
        <v>0</v>
      </c>
      <c r="Q92" s="1" t="s">
        <v>92</v>
      </c>
      <c r="R92" s="9">
        <v>0</v>
      </c>
      <c r="S92" s="9" t="s">
        <v>142</v>
      </c>
      <c r="T92" s="9">
        <v>7.9</v>
      </c>
      <c r="U92" s="1" t="s">
        <v>92</v>
      </c>
      <c r="V92" s="23">
        <v>0</v>
      </c>
      <c r="W92" s="1" t="s">
        <v>92</v>
      </c>
      <c r="X92" s="23">
        <v>5</v>
      </c>
      <c r="Y92" s="9">
        <v>0.4</v>
      </c>
      <c r="Z92" s="1" t="s">
        <v>92</v>
      </c>
      <c r="AA92" s="23">
        <v>0</v>
      </c>
      <c r="AB92" s="1" t="s">
        <v>92</v>
      </c>
      <c r="AC92" s="23">
        <v>0</v>
      </c>
      <c r="AD92" s="30" t="s">
        <v>92</v>
      </c>
      <c r="AE92" s="23">
        <v>0</v>
      </c>
      <c r="AF92" s="9">
        <v>3.5</v>
      </c>
      <c r="AG92" s="23">
        <f t="shared" si="1"/>
        <v>34.729999999999997</v>
      </c>
    </row>
    <row r="93" spans="1:33" x14ac:dyDescent="0.3">
      <c r="A93" s="19">
        <v>45013</v>
      </c>
      <c r="B93" s="1" t="s">
        <v>6</v>
      </c>
      <c r="C93" s="1" t="s">
        <v>92</v>
      </c>
      <c r="D93" s="1" t="s">
        <v>243</v>
      </c>
      <c r="E93" s="1" t="s">
        <v>92</v>
      </c>
      <c r="F93" s="9">
        <v>0</v>
      </c>
      <c r="G93" s="1" t="s">
        <v>92</v>
      </c>
      <c r="H93" s="9">
        <v>7.5</v>
      </c>
      <c r="I93" s="1" t="s">
        <v>92</v>
      </c>
      <c r="J93" s="9">
        <v>8.5</v>
      </c>
      <c r="K93" s="1" t="s">
        <v>92</v>
      </c>
      <c r="L93" s="9">
        <v>0</v>
      </c>
      <c r="M93" s="1" t="s">
        <v>92</v>
      </c>
      <c r="N93" s="23">
        <v>0</v>
      </c>
      <c r="O93" s="1" t="s">
        <v>92</v>
      </c>
      <c r="P93" s="23">
        <v>0</v>
      </c>
      <c r="Q93" s="1" t="s">
        <v>92</v>
      </c>
      <c r="R93" s="9">
        <v>0</v>
      </c>
      <c r="S93" s="9" t="s">
        <v>143</v>
      </c>
      <c r="T93" s="9">
        <v>36.99</v>
      </c>
      <c r="U93" s="1" t="s">
        <v>92</v>
      </c>
      <c r="V93" s="23">
        <v>0</v>
      </c>
      <c r="W93" s="1" t="s">
        <v>92</v>
      </c>
      <c r="X93" s="23">
        <v>6</v>
      </c>
      <c r="Y93" s="9">
        <v>0.28999999999999998</v>
      </c>
      <c r="Z93" s="1" t="s">
        <v>92</v>
      </c>
      <c r="AA93" s="23">
        <v>0</v>
      </c>
      <c r="AB93" s="1" t="s">
        <v>92</v>
      </c>
      <c r="AC93" s="23">
        <v>0</v>
      </c>
      <c r="AD93" s="30" t="s">
        <v>92</v>
      </c>
      <c r="AE93" s="23">
        <v>0</v>
      </c>
      <c r="AF93" s="9">
        <v>3.5</v>
      </c>
      <c r="AG93" s="23">
        <f t="shared" si="1"/>
        <v>58.99</v>
      </c>
    </row>
    <row r="94" spans="1:33" x14ac:dyDescent="0.3">
      <c r="A94" s="19">
        <v>45014</v>
      </c>
      <c r="B94" s="1" t="s">
        <v>7</v>
      </c>
      <c r="C94" s="1" t="s">
        <v>92</v>
      </c>
      <c r="D94" s="1" t="s">
        <v>243</v>
      </c>
      <c r="E94" s="1" t="s">
        <v>92</v>
      </c>
      <c r="F94" s="9">
        <v>0</v>
      </c>
      <c r="G94" s="1" t="s">
        <v>92</v>
      </c>
      <c r="H94" s="9">
        <v>8</v>
      </c>
      <c r="I94" s="1" t="s">
        <v>92</v>
      </c>
      <c r="J94" s="9">
        <v>20.41</v>
      </c>
      <c r="K94" s="1" t="s">
        <v>92</v>
      </c>
      <c r="L94" s="9">
        <v>0</v>
      </c>
      <c r="M94" s="1" t="s">
        <v>92</v>
      </c>
      <c r="N94" s="23">
        <v>0</v>
      </c>
      <c r="O94" s="1" t="s">
        <v>92</v>
      </c>
      <c r="P94" s="23">
        <v>0</v>
      </c>
      <c r="Q94" s="1" t="s">
        <v>92</v>
      </c>
      <c r="R94" s="9">
        <v>0</v>
      </c>
      <c r="S94" s="9" t="s">
        <v>144</v>
      </c>
      <c r="T94" s="9">
        <v>4.32</v>
      </c>
      <c r="U94" s="1" t="s">
        <v>92</v>
      </c>
      <c r="V94" s="23">
        <v>0</v>
      </c>
      <c r="W94" s="1" t="s">
        <v>92</v>
      </c>
      <c r="X94" s="23">
        <v>7</v>
      </c>
      <c r="Y94" s="9">
        <v>0.44</v>
      </c>
      <c r="Z94" s="1" t="s">
        <v>92</v>
      </c>
      <c r="AA94" s="23">
        <v>0</v>
      </c>
      <c r="AB94" s="1" t="s">
        <v>92</v>
      </c>
      <c r="AC94" s="23">
        <v>0</v>
      </c>
      <c r="AD94" s="30" t="s">
        <v>92</v>
      </c>
      <c r="AE94" s="23">
        <v>0</v>
      </c>
      <c r="AF94" s="9">
        <v>3.5</v>
      </c>
      <c r="AG94" s="23">
        <f t="shared" si="1"/>
        <v>39.730000000000004</v>
      </c>
    </row>
    <row r="95" spans="1:33" x14ac:dyDescent="0.3">
      <c r="A95" s="19">
        <v>45015</v>
      </c>
      <c r="B95" s="1" t="s">
        <v>8</v>
      </c>
      <c r="C95" s="1" t="s">
        <v>92</v>
      </c>
      <c r="D95" s="1" t="s">
        <v>243</v>
      </c>
      <c r="E95" s="1" t="s">
        <v>92</v>
      </c>
      <c r="F95" s="9">
        <v>0</v>
      </c>
      <c r="G95" s="1" t="s">
        <v>92</v>
      </c>
      <c r="H95" s="9">
        <v>15.02</v>
      </c>
      <c r="I95" s="1" t="s">
        <v>92</v>
      </c>
      <c r="J95" s="9">
        <v>8</v>
      </c>
      <c r="K95" s="1" t="s">
        <v>92</v>
      </c>
      <c r="L95" s="9">
        <v>0</v>
      </c>
      <c r="M95" s="1" t="s">
        <v>92</v>
      </c>
      <c r="N95" s="23">
        <v>0</v>
      </c>
      <c r="O95" s="1" t="s">
        <v>92</v>
      </c>
      <c r="P95" s="23">
        <v>0</v>
      </c>
      <c r="Q95" s="1" t="s">
        <v>92</v>
      </c>
      <c r="R95" s="9">
        <v>0</v>
      </c>
      <c r="S95" s="9" t="s">
        <v>145</v>
      </c>
      <c r="T95" s="9">
        <v>3.77</v>
      </c>
      <c r="U95" s="1" t="s">
        <v>92</v>
      </c>
      <c r="V95" s="23">
        <v>0</v>
      </c>
      <c r="W95" s="1" t="s">
        <v>92</v>
      </c>
      <c r="X95" s="23">
        <v>8</v>
      </c>
      <c r="Y95" s="9">
        <v>0.24</v>
      </c>
      <c r="Z95" s="1" t="s">
        <v>92</v>
      </c>
      <c r="AA95" s="23">
        <v>0</v>
      </c>
      <c r="AB95" s="1" t="s">
        <v>92</v>
      </c>
      <c r="AC95" s="23">
        <v>0</v>
      </c>
      <c r="AD95" s="30" t="s">
        <v>92</v>
      </c>
      <c r="AE95" s="23">
        <v>0</v>
      </c>
      <c r="AF95" s="9">
        <v>3.5</v>
      </c>
      <c r="AG95" s="23">
        <f t="shared" si="1"/>
        <v>34.79</v>
      </c>
    </row>
    <row r="96" spans="1:33" x14ac:dyDescent="0.3">
      <c r="A96" s="19">
        <v>45016</v>
      </c>
      <c r="B96" s="1" t="s">
        <v>9</v>
      </c>
      <c r="C96" s="1" t="s">
        <v>92</v>
      </c>
      <c r="D96" s="1" t="s">
        <v>243</v>
      </c>
      <c r="E96" s="1" t="s">
        <v>92</v>
      </c>
      <c r="F96" s="9">
        <v>0</v>
      </c>
      <c r="G96" s="1" t="s">
        <v>92</v>
      </c>
      <c r="H96" s="9">
        <v>8</v>
      </c>
      <c r="I96" s="1" t="s">
        <v>92</v>
      </c>
      <c r="J96" s="9">
        <v>20.41</v>
      </c>
      <c r="K96" s="1" t="s">
        <v>92</v>
      </c>
      <c r="L96" s="9">
        <v>0</v>
      </c>
      <c r="M96" s="1" t="s">
        <v>92</v>
      </c>
      <c r="N96" s="23">
        <v>0</v>
      </c>
      <c r="O96" s="1" t="s">
        <v>92</v>
      </c>
      <c r="P96" s="23">
        <v>0</v>
      </c>
      <c r="Q96" s="1" t="s">
        <v>92</v>
      </c>
      <c r="R96" s="9">
        <v>0</v>
      </c>
      <c r="S96" s="9" t="s">
        <v>149</v>
      </c>
      <c r="T96" s="9">
        <v>16.899999999999999</v>
      </c>
      <c r="U96" s="1" t="s">
        <v>92</v>
      </c>
      <c r="V96" s="23">
        <v>0</v>
      </c>
      <c r="W96" s="1" t="s">
        <v>92</v>
      </c>
      <c r="X96" s="23">
        <v>9</v>
      </c>
      <c r="Y96" s="9">
        <v>0.31</v>
      </c>
      <c r="Z96" s="1" t="s">
        <v>92</v>
      </c>
      <c r="AA96" s="23">
        <v>0</v>
      </c>
      <c r="AB96" s="1" t="s">
        <v>92</v>
      </c>
      <c r="AC96" s="23">
        <v>0</v>
      </c>
      <c r="AD96" s="30" t="s">
        <v>92</v>
      </c>
      <c r="AE96" s="23">
        <v>0</v>
      </c>
      <c r="AF96" s="9">
        <v>3.5</v>
      </c>
      <c r="AG96" s="23">
        <f t="shared" si="1"/>
        <v>54.31</v>
      </c>
    </row>
    <row r="97" spans="1:33" x14ac:dyDescent="0.3">
      <c r="A97" s="41" t="s">
        <v>220</v>
      </c>
      <c r="B97" s="41"/>
      <c r="C97" s="41"/>
      <c r="D97" s="41"/>
      <c r="E97" s="37" t="s">
        <v>202</v>
      </c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24"/>
      <c r="S97" s="37" t="s">
        <v>60</v>
      </c>
      <c r="T97" s="37"/>
      <c r="U97" s="37"/>
      <c r="V97" s="37"/>
      <c r="W97" s="41" t="s">
        <v>210</v>
      </c>
      <c r="X97" s="41"/>
      <c r="Y97" s="41"/>
      <c r="Z97" s="37" t="s">
        <v>208</v>
      </c>
      <c r="AA97" s="37"/>
      <c r="AB97" s="37" t="s">
        <v>209</v>
      </c>
      <c r="AC97" s="37"/>
      <c r="AD97" s="37" t="s">
        <v>207</v>
      </c>
      <c r="AE97" s="37"/>
      <c r="AF97" s="25" t="s">
        <v>257</v>
      </c>
      <c r="AG97" s="32" t="s">
        <v>62</v>
      </c>
    </row>
    <row r="98" spans="1:33" x14ac:dyDescent="0.3">
      <c r="A98" s="7" t="s">
        <v>201</v>
      </c>
      <c r="B98" s="7" t="s">
        <v>199</v>
      </c>
      <c r="C98" s="7" t="s">
        <v>230</v>
      </c>
      <c r="D98" s="7" t="s">
        <v>160</v>
      </c>
      <c r="E98" s="7" t="s">
        <v>3</v>
      </c>
      <c r="F98" s="22" t="s">
        <v>33</v>
      </c>
      <c r="G98" s="7" t="s">
        <v>13</v>
      </c>
      <c r="H98" s="22" t="s">
        <v>33</v>
      </c>
      <c r="I98" s="7" t="s">
        <v>14</v>
      </c>
      <c r="J98" s="22" t="s">
        <v>33</v>
      </c>
      <c r="K98" s="7" t="s">
        <v>18</v>
      </c>
      <c r="L98" s="22" t="s">
        <v>33</v>
      </c>
      <c r="M98" s="7" t="s">
        <v>200</v>
      </c>
      <c r="N98" s="22" t="s">
        <v>33</v>
      </c>
      <c r="O98" s="7" t="s">
        <v>15</v>
      </c>
      <c r="P98" s="22" t="s">
        <v>33</v>
      </c>
      <c r="Q98" s="7" t="s">
        <v>16</v>
      </c>
      <c r="R98" s="22" t="s">
        <v>33</v>
      </c>
      <c r="S98" s="7" t="s">
        <v>203</v>
      </c>
      <c r="T98" s="22" t="s">
        <v>204</v>
      </c>
      <c r="U98" s="7" t="s">
        <v>205</v>
      </c>
      <c r="V98" s="22" t="s">
        <v>206</v>
      </c>
      <c r="W98" s="7" t="s">
        <v>213</v>
      </c>
      <c r="X98" s="22" t="s">
        <v>33</v>
      </c>
      <c r="Y98" s="22" t="s">
        <v>214</v>
      </c>
      <c r="Z98" s="7" t="s">
        <v>212</v>
      </c>
      <c r="AA98" s="22" t="s">
        <v>33</v>
      </c>
      <c r="AB98" s="7" t="s">
        <v>211</v>
      </c>
      <c r="AC98" s="22" t="s">
        <v>33</v>
      </c>
      <c r="AD98" s="29" t="s">
        <v>55</v>
      </c>
      <c r="AE98" s="22" t="s">
        <v>33</v>
      </c>
      <c r="AF98" s="26" t="s">
        <v>33</v>
      </c>
      <c r="AG98" s="7" t="s">
        <v>33</v>
      </c>
    </row>
    <row r="99" spans="1:33" x14ac:dyDescent="0.3">
      <c r="A99" s="19">
        <v>45017</v>
      </c>
      <c r="B99" s="1" t="s">
        <v>216</v>
      </c>
      <c r="C99" s="1" t="s">
        <v>227</v>
      </c>
      <c r="D99" s="1" t="s">
        <v>243</v>
      </c>
      <c r="E99" s="1" t="s">
        <v>92</v>
      </c>
      <c r="F99" s="9">
        <v>0</v>
      </c>
      <c r="G99" s="1" t="s">
        <v>92</v>
      </c>
      <c r="H99" s="9">
        <v>7.51</v>
      </c>
      <c r="I99" s="1" t="s">
        <v>92</v>
      </c>
      <c r="J99" s="9">
        <v>15.02</v>
      </c>
      <c r="K99" s="1" t="s">
        <v>92</v>
      </c>
      <c r="L99" s="9">
        <v>0</v>
      </c>
      <c r="M99" s="1" t="s">
        <v>92</v>
      </c>
      <c r="N99" s="23">
        <v>0</v>
      </c>
      <c r="O99" s="1" t="s">
        <v>92</v>
      </c>
      <c r="P99" s="9">
        <v>0</v>
      </c>
      <c r="Q99" s="1" t="s">
        <v>92</v>
      </c>
      <c r="R99" s="9">
        <v>0</v>
      </c>
      <c r="S99" s="9" t="s">
        <v>152</v>
      </c>
      <c r="T99" s="9">
        <v>7.99</v>
      </c>
      <c r="U99" s="1" t="s">
        <v>92</v>
      </c>
      <c r="V99" s="23">
        <v>0</v>
      </c>
      <c r="W99" s="1" t="s">
        <v>92</v>
      </c>
      <c r="X99" s="23">
        <v>0</v>
      </c>
      <c r="Y99" s="9">
        <v>0.23</v>
      </c>
      <c r="Z99" s="1" t="s">
        <v>92</v>
      </c>
      <c r="AA99" s="23">
        <v>0</v>
      </c>
      <c r="AB99" s="9" t="s">
        <v>124</v>
      </c>
      <c r="AC99" s="9">
        <v>0.2</v>
      </c>
      <c r="AD99" s="30" t="s">
        <v>92</v>
      </c>
      <c r="AE99" s="23">
        <v>0</v>
      </c>
      <c r="AF99" s="9">
        <v>3.5</v>
      </c>
      <c r="AG99" s="23">
        <f t="shared" si="1"/>
        <v>30.720000000000002</v>
      </c>
    </row>
    <row r="100" spans="1:33" x14ac:dyDescent="0.3">
      <c r="A100" s="19">
        <v>45018</v>
      </c>
      <c r="B100" s="1" t="s">
        <v>11</v>
      </c>
      <c r="C100" s="1" t="s">
        <v>92</v>
      </c>
      <c r="D100" s="1" t="s">
        <v>243</v>
      </c>
      <c r="E100" s="1" t="s">
        <v>92</v>
      </c>
      <c r="F100" s="9">
        <v>0</v>
      </c>
      <c r="G100" s="1" t="s">
        <v>92</v>
      </c>
      <c r="H100" s="9">
        <v>7.5</v>
      </c>
      <c r="I100" s="1" t="s">
        <v>92</v>
      </c>
      <c r="J100" s="9">
        <v>14.31</v>
      </c>
      <c r="K100" s="1" t="s">
        <v>92</v>
      </c>
      <c r="L100" s="9">
        <v>0</v>
      </c>
      <c r="M100" s="1" t="s">
        <v>92</v>
      </c>
      <c r="N100" s="23">
        <v>0</v>
      </c>
      <c r="O100" s="1" t="s">
        <v>92</v>
      </c>
      <c r="P100" s="9">
        <v>0</v>
      </c>
      <c r="Q100" s="1" t="s">
        <v>92</v>
      </c>
      <c r="R100" s="9">
        <v>0</v>
      </c>
      <c r="S100" s="9" t="s">
        <v>153</v>
      </c>
      <c r="T100" s="9">
        <v>9.9</v>
      </c>
      <c r="U100" s="1" t="s">
        <v>92</v>
      </c>
      <c r="V100" s="23">
        <v>0</v>
      </c>
      <c r="W100" s="1" t="s">
        <v>92</v>
      </c>
      <c r="X100" s="23">
        <v>0</v>
      </c>
      <c r="Y100" s="9">
        <v>0.25</v>
      </c>
      <c r="Z100" s="1" t="s">
        <v>92</v>
      </c>
      <c r="AA100" s="23">
        <v>0</v>
      </c>
      <c r="AB100" s="1" t="s">
        <v>92</v>
      </c>
      <c r="AC100" s="23">
        <v>0</v>
      </c>
      <c r="AD100" s="31" t="s">
        <v>92</v>
      </c>
      <c r="AE100" s="9">
        <v>0</v>
      </c>
      <c r="AF100" s="9">
        <v>3.5</v>
      </c>
      <c r="AG100" s="23">
        <f t="shared" si="1"/>
        <v>31.71</v>
      </c>
    </row>
    <row r="101" spans="1:33" x14ac:dyDescent="0.3">
      <c r="A101" s="19">
        <v>45019</v>
      </c>
      <c r="B101" s="1" t="s">
        <v>167</v>
      </c>
      <c r="C101" s="1" t="s">
        <v>92</v>
      </c>
      <c r="D101" s="1" t="s">
        <v>243</v>
      </c>
      <c r="E101" s="1" t="s">
        <v>92</v>
      </c>
      <c r="F101" s="9">
        <v>0</v>
      </c>
      <c r="G101" s="1" t="s">
        <v>92</v>
      </c>
      <c r="H101" s="9">
        <v>8</v>
      </c>
      <c r="I101" s="1" t="s">
        <v>92</v>
      </c>
      <c r="J101" s="9">
        <v>9.5</v>
      </c>
      <c r="K101" s="1" t="s">
        <v>92</v>
      </c>
      <c r="L101" s="9">
        <v>8</v>
      </c>
      <c r="M101" s="1" t="s">
        <v>92</v>
      </c>
      <c r="N101" s="23">
        <v>0</v>
      </c>
      <c r="O101" s="1" t="s">
        <v>92</v>
      </c>
      <c r="P101" s="9">
        <v>0</v>
      </c>
      <c r="Q101" s="1" t="s">
        <v>92</v>
      </c>
      <c r="R101" s="9">
        <v>13</v>
      </c>
      <c r="S101" s="9" t="s">
        <v>154</v>
      </c>
      <c r="T101" s="9">
        <v>6.8</v>
      </c>
      <c r="U101" s="1" t="s">
        <v>92</v>
      </c>
      <c r="V101" s="23">
        <v>0</v>
      </c>
      <c r="W101" s="1" t="s">
        <v>92</v>
      </c>
      <c r="X101" s="23">
        <v>0</v>
      </c>
      <c r="Y101" s="9">
        <v>0.37</v>
      </c>
      <c r="Z101" s="1" t="s">
        <v>92</v>
      </c>
      <c r="AA101" s="23">
        <v>0</v>
      </c>
      <c r="AB101" s="1" t="s">
        <v>92</v>
      </c>
      <c r="AC101" s="23">
        <v>0</v>
      </c>
      <c r="AD101" s="31" t="s">
        <v>92</v>
      </c>
      <c r="AE101" s="9">
        <v>0</v>
      </c>
      <c r="AF101" s="9">
        <v>3.5</v>
      </c>
      <c r="AG101" s="23">
        <f t="shared" si="1"/>
        <v>45.3</v>
      </c>
    </row>
    <row r="102" spans="1:33" x14ac:dyDescent="0.3">
      <c r="A102" s="19">
        <v>45020</v>
      </c>
      <c r="B102" s="1" t="s">
        <v>6</v>
      </c>
      <c r="C102" s="1" t="s">
        <v>92</v>
      </c>
      <c r="D102" s="1" t="s">
        <v>243</v>
      </c>
      <c r="E102" s="1" t="s">
        <v>92</v>
      </c>
      <c r="F102" s="9">
        <v>0</v>
      </c>
      <c r="G102" s="1" t="s">
        <v>92</v>
      </c>
      <c r="H102" s="9">
        <v>8.5</v>
      </c>
      <c r="I102" s="1" t="s">
        <v>92</v>
      </c>
      <c r="J102" s="9">
        <v>20.81</v>
      </c>
      <c r="K102" s="1" t="s">
        <v>92</v>
      </c>
      <c r="L102" s="9">
        <v>5.5</v>
      </c>
      <c r="M102" s="1" t="s">
        <v>92</v>
      </c>
      <c r="N102" s="23">
        <v>0</v>
      </c>
      <c r="O102" s="1" t="s">
        <v>92</v>
      </c>
      <c r="P102" s="9">
        <v>8</v>
      </c>
      <c r="Q102" s="1" t="s">
        <v>92</v>
      </c>
      <c r="R102" s="9">
        <v>0</v>
      </c>
      <c r="S102" s="9" t="s">
        <v>155</v>
      </c>
      <c r="T102" s="9">
        <v>3.59</v>
      </c>
      <c r="U102" s="1" t="s">
        <v>92</v>
      </c>
      <c r="V102" s="23">
        <v>0</v>
      </c>
      <c r="W102" s="1" t="s">
        <v>92</v>
      </c>
      <c r="X102" s="23">
        <v>0</v>
      </c>
      <c r="Y102" s="9">
        <v>0.2</v>
      </c>
      <c r="Z102" s="1" t="s">
        <v>92</v>
      </c>
      <c r="AA102" s="23">
        <v>0</v>
      </c>
      <c r="AB102" s="1" t="s">
        <v>92</v>
      </c>
      <c r="AC102" s="23">
        <v>0</v>
      </c>
      <c r="AD102" s="31" t="s">
        <v>92</v>
      </c>
      <c r="AE102" s="9">
        <v>0</v>
      </c>
      <c r="AF102" s="9">
        <v>3.5</v>
      </c>
      <c r="AG102" s="23">
        <f t="shared" si="1"/>
        <v>46.400000000000006</v>
      </c>
    </row>
    <row r="103" spans="1:33" x14ac:dyDescent="0.3">
      <c r="A103" s="19">
        <v>45021</v>
      </c>
      <c r="B103" s="1" t="s">
        <v>7</v>
      </c>
      <c r="C103" s="1" t="s">
        <v>242</v>
      </c>
      <c r="D103" s="1" t="s">
        <v>243</v>
      </c>
      <c r="E103" s="1" t="s">
        <v>92</v>
      </c>
      <c r="F103" s="9">
        <v>0</v>
      </c>
      <c r="G103" s="1" t="s">
        <v>92</v>
      </c>
      <c r="H103" s="9">
        <v>8</v>
      </c>
      <c r="I103" s="1" t="s">
        <v>92</v>
      </c>
      <c r="J103" s="9">
        <v>41.6</v>
      </c>
      <c r="K103" s="1" t="s">
        <v>92</v>
      </c>
      <c r="L103" s="9">
        <v>0</v>
      </c>
      <c r="M103" s="1" t="s">
        <v>92</v>
      </c>
      <c r="N103" s="23">
        <v>0</v>
      </c>
      <c r="O103" s="1" t="s">
        <v>92</v>
      </c>
      <c r="P103" s="9">
        <v>0</v>
      </c>
      <c r="Q103" s="1" t="s">
        <v>92</v>
      </c>
      <c r="R103" s="9">
        <v>0</v>
      </c>
      <c r="S103" s="9" t="s">
        <v>156</v>
      </c>
      <c r="T103" s="9">
        <v>6.98</v>
      </c>
      <c r="U103" s="1" t="s">
        <v>92</v>
      </c>
      <c r="V103" s="23">
        <v>0</v>
      </c>
      <c r="W103" s="1" t="s">
        <v>92</v>
      </c>
      <c r="X103" s="23">
        <v>0</v>
      </c>
      <c r="Y103" s="9">
        <v>0.27</v>
      </c>
      <c r="Z103" s="1" t="s">
        <v>92</v>
      </c>
      <c r="AA103" s="23">
        <v>0</v>
      </c>
      <c r="AB103" s="1" t="s">
        <v>92</v>
      </c>
      <c r="AC103" s="23">
        <v>0</v>
      </c>
      <c r="AD103" s="31" t="s">
        <v>92</v>
      </c>
      <c r="AE103" s="9">
        <v>0</v>
      </c>
      <c r="AF103" s="9">
        <v>3.5</v>
      </c>
      <c r="AG103" s="23">
        <f t="shared" si="1"/>
        <v>56.58</v>
      </c>
    </row>
    <row r="104" spans="1:33" x14ac:dyDescent="0.3">
      <c r="A104" s="19">
        <v>45022</v>
      </c>
      <c r="B104" s="1" t="s">
        <v>8</v>
      </c>
      <c r="C104" s="1" t="s">
        <v>92</v>
      </c>
      <c r="D104" s="1" t="s">
        <v>243</v>
      </c>
      <c r="E104" s="1" t="s">
        <v>92</v>
      </c>
      <c r="F104" s="9">
        <v>0</v>
      </c>
      <c r="G104" s="1" t="s">
        <v>92</v>
      </c>
      <c r="H104" s="9">
        <v>8</v>
      </c>
      <c r="I104" s="1" t="s">
        <v>92</v>
      </c>
      <c r="J104" s="9">
        <v>19.41</v>
      </c>
      <c r="K104" s="1" t="s">
        <v>92</v>
      </c>
      <c r="L104" s="9">
        <v>0</v>
      </c>
      <c r="M104" s="1" t="s">
        <v>92</v>
      </c>
      <c r="N104" s="23">
        <v>0</v>
      </c>
      <c r="O104" s="1" t="s">
        <v>92</v>
      </c>
      <c r="P104" s="9">
        <v>0</v>
      </c>
      <c r="Q104" s="1" t="s">
        <v>92</v>
      </c>
      <c r="R104" s="9">
        <v>0</v>
      </c>
      <c r="S104" s="9" t="s">
        <v>157</v>
      </c>
      <c r="T104" s="9">
        <v>20.63</v>
      </c>
      <c r="U104" s="1" t="s">
        <v>92</v>
      </c>
      <c r="V104" s="23">
        <v>0</v>
      </c>
      <c r="W104" s="1" t="s">
        <v>92</v>
      </c>
      <c r="X104" s="23">
        <v>0</v>
      </c>
      <c r="Y104" s="9">
        <v>0.26</v>
      </c>
      <c r="Z104" s="1" t="s">
        <v>92</v>
      </c>
      <c r="AA104" s="23">
        <v>0</v>
      </c>
      <c r="AB104" s="1" t="s">
        <v>92</v>
      </c>
      <c r="AC104" s="23">
        <v>0</v>
      </c>
      <c r="AD104" s="31" t="s">
        <v>92</v>
      </c>
      <c r="AE104" s="9">
        <v>0</v>
      </c>
      <c r="AF104" s="9">
        <v>3.5</v>
      </c>
      <c r="AG104" s="23">
        <f t="shared" si="1"/>
        <v>48.04</v>
      </c>
    </row>
    <row r="105" spans="1:33" x14ac:dyDescent="0.3">
      <c r="A105" s="19">
        <v>45023</v>
      </c>
      <c r="B105" s="1" t="s">
        <v>9</v>
      </c>
      <c r="C105" s="1" t="s">
        <v>228</v>
      </c>
      <c r="D105" s="1" t="s">
        <v>243</v>
      </c>
      <c r="E105" s="1" t="s">
        <v>92</v>
      </c>
      <c r="F105" s="9">
        <v>0</v>
      </c>
      <c r="G105" s="1" t="s">
        <v>92</v>
      </c>
      <c r="H105" s="9">
        <v>10.55</v>
      </c>
      <c r="I105" s="1" t="s">
        <v>92</v>
      </c>
      <c r="J105" s="9">
        <v>15.02</v>
      </c>
      <c r="K105" s="1" t="s">
        <v>92</v>
      </c>
      <c r="L105" s="9">
        <v>4</v>
      </c>
      <c r="M105" s="1" t="s">
        <v>92</v>
      </c>
      <c r="N105" s="23">
        <v>0</v>
      </c>
      <c r="O105" s="1" t="s">
        <v>92</v>
      </c>
      <c r="P105" s="9">
        <v>0</v>
      </c>
      <c r="Q105" s="1" t="s">
        <v>92</v>
      </c>
      <c r="R105" s="9">
        <v>0</v>
      </c>
      <c r="S105" s="9" t="s">
        <v>158</v>
      </c>
      <c r="T105" s="9">
        <v>13.79</v>
      </c>
      <c r="U105" s="1" t="s">
        <v>92</v>
      </c>
      <c r="V105" s="23">
        <v>0</v>
      </c>
      <c r="W105" s="1" t="s">
        <v>92</v>
      </c>
      <c r="X105" s="23">
        <v>0</v>
      </c>
      <c r="Y105" s="9">
        <v>0.26</v>
      </c>
      <c r="Z105" s="1" t="s">
        <v>92</v>
      </c>
      <c r="AA105" s="23">
        <v>0</v>
      </c>
      <c r="AB105" s="1" t="s">
        <v>92</v>
      </c>
      <c r="AC105" s="23">
        <v>0</v>
      </c>
      <c r="AD105" s="31" t="s">
        <v>92</v>
      </c>
      <c r="AE105" s="9">
        <v>0</v>
      </c>
      <c r="AF105" s="9">
        <v>3.5</v>
      </c>
      <c r="AG105" s="23">
        <f t="shared" si="1"/>
        <v>43.36</v>
      </c>
    </row>
    <row r="106" spans="1:33" x14ac:dyDescent="0.3">
      <c r="A106" s="19">
        <v>45024</v>
      </c>
      <c r="B106" s="1" t="s">
        <v>10</v>
      </c>
      <c r="C106" s="1" t="s">
        <v>92</v>
      </c>
      <c r="D106" s="1" t="s">
        <v>243</v>
      </c>
      <c r="E106" s="1" t="s">
        <v>92</v>
      </c>
      <c r="F106" s="9">
        <v>0</v>
      </c>
      <c r="G106" s="1" t="s">
        <v>92</v>
      </c>
      <c r="H106" s="9">
        <v>8</v>
      </c>
      <c r="I106" s="1" t="s">
        <v>92</v>
      </c>
      <c r="J106" s="9">
        <v>32.869999999999997</v>
      </c>
      <c r="K106" s="1" t="s">
        <v>92</v>
      </c>
      <c r="L106" s="9">
        <v>0</v>
      </c>
      <c r="M106" s="1" t="s">
        <v>92</v>
      </c>
      <c r="N106" s="23">
        <v>0</v>
      </c>
      <c r="O106" s="1" t="s">
        <v>92</v>
      </c>
      <c r="P106" s="9">
        <v>0</v>
      </c>
      <c r="Q106" s="1" t="s">
        <v>92</v>
      </c>
      <c r="R106" s="9">
        <v>0</v>
      </c>
      <c r="S106" s="9" t="s">
        <v>159</v>
      </c>
      <c r="T106" s="9">
        <v>13.8</v>
      </c>
      <c r="U106" s="1" t="s">
        <v>92</v>
      </c>
      <c r="V106" s="23">
        <v>0</v>
      </c>
      <c r="W106" s="1" t="s">
        <v>92</v>
      </c>
      <c r="X106" s="23">
        <v>0</v>
      </c>
      <c r="Y106" s="9">
        <v>0.28000000000000003</v>
      </c>
      <c r="Z106" s="1" t="s">
        <v>92</v>
      </c>
      <c r="AA106" s="23">
        <v>0</v>
      </c>
      <c r="AB106" s="1" t="s">
        <v>92</v>
      </c>
      <c r="AC106" s="23">
        <v>0</v>
      </c>
      <c r="AD106" s="31" t="s">
        <v>92</v>
      </c>
      <c r="AE106" s="9">
        <v>0</v>
      </c>
      <c r="AF106" s="9">
        <v>3.5</v>
      </c>
      <c r="AG106" s="23">
        <f t="shared" si="1"/>
        <v>54.67</v>
      </c>
    </row>
    <row r="107" spans="1:33" x14ac:dyDescent="0.3">
      <c r="A107" s="19">
        <v>45025</v>
      </c>
      <c r="B107" s="1" t="s">
        <v>11</v>
      </c>
      <c r="C107" s="1" t="s">
        <v>92</v>
      </c>
      <c r="D107" s="1" t="s">
        <v>243</v>
      </c>
      <c r="E107" s="1" t="s">
        <v>92</v>
      </c>
      <c r="F107" s="9">
        <v>0</v>
      </c>
      <c r="G107" s="1" t="s">
        <v>92</v>
      </c>
      <c r="H107" s="9">
        <v>0</v>
      </c>
      <c r="I107" s="1" t="s">
        <v>92</v>
      </c>
      <c r="J107" s="9">
        <v>20.41</v>
      </c>
      <c r="K107" s="1" t="s">
        <v>92</v>
      </c>
      <c r="L107" s="9">
        <v>0</v>
      </c>
      <c r="M107" s="1" t="s">
        <v>92</v>
      </c>
      <c r="N107" s="23">
        <v>0</v>
      </c>
      <c r="O107" s="1" t="s">
        <v>92</v>
      </c>
      <c r="P107" s="9">
        <v>0</v>
      </c>
      <c r="Q107" s="1" t="s">
        <v>92</v>
      </c>
      <c r="R107" s="9">
        <v>0</v>
      </c>
      <c r="S107" s="9" t="s">
        <v>123</v>
      </c>
      <c r="T107" s="9">
        <v>44.8</v>
      </c>
      <c r="U107" s="1" t="s">
        <v>92</v>
      </c>
      <c r="V107" s="23">
        <v>0</v>
      </c>
      <c r="W107" s="1" t="s">
        <v>92</v>
      </c>
      <c r="X107" s="23">
        <v>0</v>
      </c>
      <c r="Y107" s="9">
        <v>0.34</v>
      </c>
      <c r="Z107" s="1" t="s">
        <v>92</v>
      </c>
      <c r="AA107" s="23">
        <v>0</v>
      </c>
      <c r="AB107" s="1" t="s">
        <v>92</v>
      </c>
      <c r="AC107" s="23">
        <v>0</v>
      </c>
      <c r="AD107" s="31" t="s">
        <v>166</v>
      </c>
      <c r="AE107" s="9">
        <v>20</v>
      </c>
      <c r="AF107" s="9">
        <v>3.5</v>
      </c>
      <c r="AG107" s="23">
        <f t="shared" si="1"/>
        <v>85.21</v>
      </c>
    </row>
    <row r="108" spans="1:33" x14ac:dyDescent="0.3">
      <c r="A108" s="19">
        <v>45026</v>
      </c>
      <c r="B108" s="1" t="s">
        <v>167</v>
      </c>
      <c r="C108" s="1" t="s">
        <v>92</v>
      </c>
      <c r="D108" s="1" t="s">
        <v>243</v>
      </c>
      <c r="E108" s="1" t="s">
        <v>92</v>
      </c>
      <c r="F108" s="9">
        <v>0</v>
      </c>
      <c r="G108" s="1" t="s">
        <v>92</v>
      </c>
      <c r="H108" s="9">
        <v>8</v>
      </c>
      <c r="I108" s="1" t="s">
        <v>92</v>
      </c>
      <c r="J108" s="9">
        <v>7</v>
      </c>
      <c r="K108" s="1" t="s">
        <v>92</v>
      </c>
      <c r="L108" s="9">
        <v>8</v>
      </c>
      <c r="M108" s="1" t="s">
        <v>92</v>
      </c>
      <c r="N108" s="23">
        <v>0</v>
      </c>
      <c r="O108" s="1" t="s">
        <v>92</v>
      </c>
      <c r="P108" s="9">
        <v>0</v>
      </c>
      <c r="Q108" s="1" t="s">
        <v>92</v>
      </c>
      <c r="R108" s="9">
        <v>0</v>
      </c>
      <c r="S108" s="9" t="s">
        <v>161</v>
      </c>
      <c r="T108" s="9">
        <v>11.88</v>
      </c>
      <c r="U108" s="1" t="s">
        <v>92</v>
      </c>
      <c r="V108" s="23">
        <v>0</v>
      </c>
      <c r="W108" s="1" t="s">
        <v>92</v>
      </c>
      <c r="X108" s="23">
        <v>0</v>
      </c>
      <c r="Y108" s="9">
        <v>0.27</v>
      </c>
      <c r="Z108" s="1" t="s">
        <v>92</v>
      </c>
      <c r="AA108" s="23">
        <v>0</v>
      </c>
      <c r="AB108" s="1" t="s">
        <v>92</v>
      </c>
      <c r="AC108" s="23">
        <v>0</v>
      </c>
      <c r="AD108" s="31" t="s">
        <v>92</v>
      </c>
      <c r="AE108" s="9">
        <v>0</v>
      </c>
      <c r="AF108" s="9">
        <v>3.5</v>
      </c>
      <c r="AG108" s="23">
        <f t="shared" si="1"/>
        <v>34.880000000000003</v>
      </c>
    </row>
    <row r="109" spans="1:33" x14ac:dyDescent="0.3">
      <c r="A109" s="19">
        <v>45027</v>
      </c>
      <c r="B109" s="1" t="s">
        <v>6</v>
      </c>
      <c r="C109" s="1" t="s">
        <v>92</v>
      </c>
      <c r="D109" s="1" t="s">
        <v>243</v>
      </c>
      <c r="E109" s="1" t="s">
        <v>92</v>
      </c>
      <c r="F109" s="9">
        <v>0</v>
      </c>
      <c r="G109" s="1" t="s">
        <v>92</v>
      </c>
      <c r="H109" s="9">
        <v>8</v>
      </c>
      <c r="I109" s="1" t="s">
        <v>92</v>
      </c>
      <c r="J109" s="9">
        <v>15.02</v>
      </c>
      <c r="K109" s="1" t="s">
        <v>92</v>
      </c>
      <c r="L109" s="9">
        <v>0</v>
      </c>
      <c r="M109" s="1" t="s">
        <v>92</v>
      </c>
      <c r="N109" s="23">
        <v>0</v>
      </c>
      <c r="O109" s="1" t="s">
        <v>92</v>
      </c>
      <c r="P109" s="9">
        <v>0</v>
      </c>
      <c r="Q109" s="1" t="s">
        <v>92</v>
      </c>
      <c r="R109" s="9">
        <v>0</v>
      </c>
      <c r="S109" s="9" t="s">
        <v>162</v>
      </c>
      <c r="T109" s="9">
        <v>2.38</v>
      </c>
      <c r="U109" s="1" t="s">
        <v>92</v>
      </c>
      <c r="V109" s="23">
        <v>0</v>
      </c>
      <c r="W109" s="1" t="s">
        <v>92</v>
      </c>
      <c r="X109" s="23">
        <v>0</v>
      </c>
      <c r="Y109" s="9">
        <v>0.2</v>
      </c>
      <c r="Z109" s="1" t="s">
        <v>92</v>
      </c>
      <c r="AA109" s="23">
        <v>0</v>
      </c>
      <c r="AB109" s="1" t="s">
        <v>92</v>
      </c>
      <c r="AC109" s="23">
        <v>0</v>
      </c>
      <c r="AD109" s="31" t="s">
        <v>92</v>
      </c>
      <c r="AE109" s="9">
        <v>0</v>
      </c>
      <c r="AF109" s="9">
        <v>3.5</v>
      </c>
      <c r="AG109" s="23">
        <f t="shared" si="1"/>
        <v>25.4</v>
      </c>
    </row>
    <row r="110" spans="1:33" x14ac:dyDescent="0.3">
      <c r="A110" s="19">
        <v>45028</v>
      </c>
      <c r="B110" s="1" t="s">
        <v>7</v>
      </c>
      <c r="C110" s="1" t="s">
        <v>92</v>
      </c>
      <c r="D110" s="1" t="s">
        <v>243</v>
      </c>
      <c r="E110" s="1" t="s">
        <v>92</v>
      </c>
      <c r="F110" s="9">
        <v>0</v>
      </c>
      <c r="G110" s="1" t="s">
        <v>92</v>
      </c>
      <c r="H110" s="9">
        <v>8</v>
      </c>
      <c r="I110" s="1" t="s">
        <v>92</v>
      </c>
      <c r="J110" s="9">
        <v>20.41</v>
      </c>
      <c r="K110" s="1" t="s">
        <v>92</v>
      </c>
      <c r="L110" s="9">
        <v>0</v>
      </c>
      <c r="M110" s="1" t="s">
        <v>92</v>
      </c>
      <c r="N110" s="23">
        <v>0</v>
      </c>
      <c r="O110" s="1" t="s">
        <v>92</v>
      </c>
      <c r="P110" s="9">
        <v>0</v>
      </c>
      <c r="Q110" s="1" t="s">
        <v>92</v>
      </c>
      <c r="R110" s="9">
        <v>0</v>
      </c>
      <c r="S110" s="9" t="s">
        <v>165</v>
      </c>
      <c r="T110" s="9">
        <v>10.79</v>
      </c>
      <c r="U110" s="1" t="s">
        <v>92</v>
      </c>
      <c r="V110" s="23">
        <v>0</v>
      </c>
      <c r="W110" s="1" t="s">
        <v>92</v>
      </c>
      <c r="X110" s="23">
        <v>0</v>
      </c>
      <c r="Y110" s="9">
        <v>0.19</v>
      </c>
      <c r="Z110" s="1" t="s">
        <v>92</v>
      </c>
      <c r="AA110" s="23">
        <v>0</v>
      </c>
      <c r="AB110" s="1" t="s">
        <v>92</v>
      </c>
      <c r="AC110" s="23">
        <v>0</v>
      </c>
      <c r="AD110" s="31" t="s">
        <v>147</v>
      </c>
      <c r="AE110" s="9">
        <v>60</v>
      </c>
      <c r="AF110" s="9">
        <v>3.5</v>
      </c>
      <c r="AG110" s="23">
        <f t="shared" si="1"/>
        <v>99.2</v>
      </c>
    </row>
    <row r="111" spans="1:33" x14ac:dyDescent="0.3">
      <c r="A111" s="19">
        <v>45029</v>
      </c>
      <c r="B111" s="1" t="s">
        <v>8</v>
      </c>
      <c r="C111" s="1" t="s">
        <v>237</v>
      </c>
      <c r="D111" s="1" t="s">
        <v>243</v>
      </c>
      <c r="E111" s="1" t="s">
        <v>92</v>
      </c>
      <c r="F111" s="9">
        <v>0</v>
      </c>
      <c r="G111" s="1" t="s">
        <v>92</v>
      </c>
      <c r="H111" s="9">
        <v>8</v>
      </c>
      <c r="I111" s="1" t="s">
        <v>92</v>
      </c>
      <c r="J111" s="9">
        <v>15.02</v>
      </c>
      <c r="K111" s="1" t="s">
        <v>92</v>
      </c>
      <c r="L111" s="9">
        <v>0</v>
      </c>
      <c r="M111" s="1" t="s">
        <v>92</v>
      </c>
      <c r="N111" s="23">
        <v>0</v>
      </c>
      <c r="O111" s="1" t="s">
        <v>92</v>
      </c>
      <c r="P111" s="9">
        <v>0</v>
      </c>
      <c r="Q111" s="1" t="s">
        <v>92</v>
      </c>
      <c r="R111" s="9">
        <v>0</v>
      </c>
      <c r="S111" s="9" t="s">
        <v>164</v>
      </c>
      <c r="T111" s="9">
        <v>25.76</v>
      </c>
      <c r="U111" s="1" t="s">
        <v>92</v>
      </c>
      <c r="V111" s="23">
        <v>0</v>
      </c>
      <c r="W111" s="1" t="s">
        <v>92</v>
      </c>
      <c r="X111" s="23">
        <v>0</v>
      </c>
      <c r="Y111" s="9">
        <v>0.26</v>
      </c>
      <c r="Z111" s="1" t="s">
        <v>92</v>
      </c>
      <c r="AA111" s="23">
        <v>0</v>
      </c>
      <c r="AB111" s="1" t="s">
        <v>92</v>
      </c>
      <c r="AC111" s="23">
        <v>0</v>
      </c>
      <c r="AD111" s="31" t="s">
        <v>189</v>
      </c>
      <c r="AE111" s="9">
        <v>98</v>
      </c>
      <c r="AF111" s="9">
        <v>3.5</v>
      </c>
      <c r="AG111" s="23">
        <f t="shared" si="1"/>
        <v>146.78</v>
      </c>
    </row>
    <row r="112" spans="1:33" x14ac:dyDescent="0.3">
      <c r="A112" s="19">
        <v>45030</v>
      </c>
      <c r="B112" s="1" t="s">
        <v>9</v>
      </c>
      <c r="C112" s="1" t="s">
        <v>92</v>
      </c>
      <c r="D112" s="1" t="s">
        <v>243</v>
      </c>
      <c r="E112" s="1" t="s">
        <v>92</v>
      </c>
      <c r="F112" s="9">
        <v>0</v>
      </c>
      <c r="G112" s="1" t="s">
        <v>92</v>
      </c>
      <c r="H112" s="9">
        <v>8</v>
      </c>
      <c r="I112" s="1" t="s">
        <v>92</v>
      </c>
      <c r="J112" s="9">
        <v>20.81</v>
      </c>
      <c r="K112" s="1" t="s">
        <v>92</v>
      </c>
      <c r="L112" s="9">
        <v>0</v>
      </c>
      <c r="M112" s="1" t="s">
        <v>92</v>
      </c>
      <c r="N112" s="23">
        <v>0</v>
      </c>
      <c r="O112" s="1" t="s">
        <v>92</v>
      </c>
      <c r="P112" s="9">
        <v>0</v>
      </c>
      <c r="Q112" s="1" t="s">
        <v>92</v>
      </c>
      <c r="R112" s="9">
        <v>0</v>
      </c>
      <c r="S112" s="9" t="s">
        <v>163</v>
      </c>
      <c r="T112" s="9">
        <v>8.9600000000000009</v>
      </c>
      <c r="U112" s="1" t="s">
        <v>92</v>
      </c>
      <c r="V112" s="23">
        <v>0</v>
      </c>
      <c r="W112" s="1" t="s">
        <v>92</v>
      </c>
      <c r="X112" s="23">
        <v>0</v>
      </c>
      <c r="Y112" s="9">
        <v>0.28000000000000003</v>
      </c>
      <c r="Z112" s="1" t="s">
        <v>92</v>
      </c>
      <c r="AA112" s="23">
        <v>0</v>
      </c>
      <c r="AB112" s="1" t="s">
        <v>92</v>
      </c>
      <c r="AC112" s="23">
        <v>0</v>
      </c>
      <c r="AD112" s="31" t="s">
        <v>190</v>
      </c>
      <c r="AE112" s="9">
        <v>7</v>
      </c>
      <c r="AF112" s="9">
        <v>3.5</v>
      </c>
      <c r="AG112" s="23">
        <f t="shared" si="1"/>
        <v>44.769999999999996</v>
      </c>
    </row>
    <row r="113" spans="1:33" x14ac:dyDescent="0.3">
      <c r="A113" s="19">
        <v>45031</v>
      </c>
      <c r="B113" s="1" t="s">
        <v>10</v>
      </c>
      <c r="C113" s="1" t="s">
        <v>92</v>
      </c>
      <c r="D113" s="1" t="s">
        <v>243</v>
      </c>
      <c r="E113" s="1" t="s">
        <v>92</v>
      </c>
      <c r="F113" s="9">
        <v>0</v>
      </c>
      <c r="G113" s="1" t="s">
        <v>92</v>
      </c>
      <c r="H113" s="9">
        <v>15.02</v>
      </c>
      <c r="I113" s="1" t="s">
        <v>92</v>
      </c>
      <c r="J113" s="9">
        <v>20.41</v>
      </c>
      <c r="K113" s="1" t="s">
        <v>92</v>
      </c>
      <c r="L113" s="9">
        <v>3</v>
      </c>
      <c r="M113" s="1" t="s">
        <v>92</v>
      </c>
      <c r="N113" s="23">
        <v>0</v>
      </c>
      <c r="O113" s="1" t="s">
        <v>92</v>
      </c>
      <c r="P113" s="9">
        <v>0</v>
      </c>
      <c r="Q113" s="1" t="s">
        <v>92</v>
      </c>
      <c r="R113" s="9">
        <v>16</v>
      </c>
      <c r="S113" s="9" t="s">
        <v>123</v>
      </c>
      <c r="T113" s="9">
        <v>62.46</v>
      </c>
      <c r="U113" s="1" t="s">
        <v>92</v>
      </c>
      <c r="V113" s="23">
        <v>0</v>
      </c>
      <c r="W113" s="1" t="s">
        <v>92</v>
      </c>
      <c r="X113" s="23">
        <v>0</v>
      </c>
      <c r="Y113" s="9">
        <v>0.3</v>
      </c>
      <c r="Z113" s="1" t="s">
        <v>92</v>
      </c>
      <c r="AA113" s="23">
        <v>0</v>
      </c>
      <c r="AB113" s="1" t="s">
        <v>92</v>
      </c>
      <c r="AC113" s="23">
        <v>0</v>
      </c>
      <c r="AD113" s="31" t="s">
        <v>92</v>
      </c>
      <c r="AE113" s="9">
        <v>0</v>
      </c>
      <c r="AF113" s="9">
        <v>3.5</v>
      </c>
      <c r="AG113" s="23">
        <f t="shared" si="1"/>
        <v>116.89</v>
      </c>
    </row>
    <row r="114" spans="1:33" x14ac:dyDescent="0.3">
      <c r="A114" s="19">
        <v>45032</v>
      </c>
      <c r="B114" s="1" t="s">
        <v>11</v>
      </c>
      <c r="C114" s="1" t="s">
        <v>229</v>
      </c>
      <c r="D114" s="1" t="s">
        <v>243</v>
      </c>
      <c r="E114" s="1" t="s">
        <v>92</v>
      </c>
      <c r="F114" s="9">
        <v>0</v>
      </c>
      <c r="G114" s="1" t="s">
        <v>92</v>
      </c>
      <c r="H114" s="9">
        <v>0</v>
      </c>
      <c r="I114" s="1" t="s">
        <v>92</v>
      </c>
      <c r="J114" s="9">
        <v>15.02</v>
      </c>
      <c r="K114" s="1" t="s">
        <v>92</v>
      </c>
      <c r="L114" s="9">
        <v>0</v>
      </c>
      <c r="M114" s="1" t="s">
        <v>92</v>
      </c>
      <c r="N114" s="23">
        <v>0</v>
      </c>
      <c r="O114" s="1" t="s">
        <v>92</v>
      </c>
      <c r="P114" s="9">
        <v>0</v>
      </c>
      <c r="Q114" s="1" t="s">
        <v>92</v>
      </c>
      <c r="R114" s="9">
        <v>16.010000000000002</v>
      </c>
      <c r="S114" s="9" t="s">
        <v>92</v>
      </c>
      <c r="T114" s="9">
        <v>0</v>
      </c>
      <c r="U114" s="1" t="s">
        <v>92</v>
      </c>
      <c r="V114" s="23">
        <v>0</v>
      </c>
      <c r="W114" s="1" t="s">
        <v>92</v>
      </c>
      <c r="X114" s="23">
        <v>0</v>
      </c>
      <c r="Y114" s="9">
        <v>0.2</v>
      </c>
      <c r="Z114" s="1" t="s">
        <v>92</v>
      </c>
      <c r="AA114" s="23">
        <v>0</v>
      </c>
      <c r="AB114" s="1" t="s">
        <v>92</v>
      </c>
      <c r="AC114" s="23">
        <v>0</v>
      </c>
      <c r="AD114" s="31" t="s">
        <v>92</v>
      </c>
      <c r="AE114" s="9">
        <v>0</v>
      </c>
      <c r="AF114" s="9">
        <v>3.5</v>
      </c>
      <c r="AG114" s="23">
        <f t="shared" si="1"/>
        <v>31.03</v>
      </c>
    </row>
    <row r="115" spans="1:33" x14ac:dyDescent="0.3">
      <c r="A115" s="19">
        <v>45033</v>
      </c>
      <c r="B115" s="1" t="s">
        <v>167</v>
      </c>
      <c r="C115" s="1" t="s">
        <v>92</v>
      </c>
      <c r="D115" s="1" t="s">
        <v>243</v>
      </c>
      <c r="E115" s="1" t="s">
        <v>92</v>
      </c>
      <c r="F115" s="9">
        <v>0</v>
      </c>
      <c r="G115" s="1" t="s">
        <v>92</v>
      </c>
      <c r="H115" s="9">
        <v>8</v>
      </c>
      <c r="I115" s="1" t="s">
        <v>92</v>
      </c>
      <c r="J115" s="9">
        <v>8</v>
      </c>
      <c r="K115" s="1" t="s">
        <v>92</v>
      </c>
      <c r="L115" s="9">
        <v>3</v>
      </c>
      <c r="M115" s="1" t="s">
        <v>92</v>
      </c>
      <c r="N115" s="23">
        <v>0</v>
      </c>
      <c r="O115" s="1" t="s">
        <v>92</v>
      </c>
      <c r="P115" s="9">
        <v>0</v>
      </c>
      <c r="Q115" s="1" t="s">
        <v>92</v>
      </c>
      <c r="R115" s="9">
        <v>0</v>
      </c>
      <c r="S115" s="9" t="s">
        <v>191</v>
      </c>
      <c r="T115" s="9">
        <v>8.8000000000000007</v>
      </c>
      <c r="U115" s="1" t="s">
        <v>92</v>
      </c>
      <c r="V115" s="23">
        <v>0</v>
      </c>
      <c r="W115" s="1" t="s">
        <v>92</v>
      </c>
      <c r="X115" s="23">
        <v>0</v>
      </c>
      <c r="Y115" s="9">
        <v>0.32</v>
      </c>
      <c r="Z115" s="1" t="s">
        <v>92</v>
      </c>
      <c r="AA115" s="23">
        <v>0</v>
      </c>
      <c r="AB115" s="1" t="s">
        <v>92</v>
      </c>
      <c r="AC115" s="23">
        <v>0</v>
      </c>
      <c r="AD115" s="30" t="s">
        <v>92</v>
      </c>
      <c r="AE115" s="23">
        <v>0</v>
      </c>
      <c r="AF115" s="9">
        <v>3.5</v>
      </c>
      <c r="AG115" s="23">
        <f t="shared" si="1"/>
        <v>27.8</v>
      </c>
    </row>
    <row r="116" spans="1:33" x14ac:dyDescent="0.3">
      <c r="A116" s="19">
        <v>45034</v>
      </c>
      <c r="B116" s="1" t="s">
        <v>6</v>
      </c>
      <c r="C116" s="1" t="s">
        <v>92</v>
      </c>
      <c r="D116" s="1" t="s">
        <v>243</v>
      </c>
      <c r="E116" s="1" t="s">
        <v>92</v>
      </c>
      <c r="F116" s="9">
        <v>0</v>
      </c>
      <c r="G116" s="1" t="s">
        <v>92</v>
      </c>
      <c r="H116" s="9">
        <v>8</v>
      </c>
      <c r="I116" s="1" t="s">
        <v>92</v>
      </c>
      <c r="J116" s="9">
        <v>20.71</v>
      </c>
      <c r="K116" s="1" t="s">
        <v>92</v>
      </c>
      <c r="L116" s="9">
        <v>0</v>
      </c>
      <c r="M116" s="1" t="s">
        <v>92</v>
      </c>
      <c r="N116" s="23">
        <v>0</v>
      </c>
      <c r="O116" s="1" t="s">
        <v>92</v>
      </c>
      <c r="P116" s="9">
        <v>0</v>
      </c>
      <c r="Q116" s="1" t="s">
        <v>92</v>
      </c>
      <c r="R116" s="9">
        <v>0</v>
      </c>
      <c r="S116" s="9" t="s">
        <v>157</v>
      </c>
      <c r="T116" s="9">
        <v>37.04</v>
      </c>
      <c r="U116" s="1" t="s">
        <v>92</v>
      </c>
      <c r="V116" s="23">
        <v>0</v>
      </c>
      <c r="W116" s="9" t="s">
        <v>21</v>
      </c>
      <c r="X116" s="9">
        <v>30</v>
      </c>
      <c r="Y116" s="9">
        <v>0.44</v>
      </c>
      <c r="Z116" s="1" t="s">
        <v>92</v>
      </c>
      <c r="AA116" s="23">
        <v>0</v>
      </c>
      <c r="AB116" s="1" t="s">
        <v>92</v>
      </c>
      <c r="AC116" s="23">
        <v>0</v>
      </c>
      <c r="AD116" s="31" t="s">
        <v>189</v>
      </c>
      <c r="AE116" s="9">
        <v>68</v>
      </c>
      <c r="AF116" s="9">
        <v>3.5</v>
      </c>
      <c r="AG116" s="23">
        <f t="shared" si="1"/>
        <v>163.75</v>
      </c>
    </row>
    <row r="117" spans="1:33" x14ac:dyDescent="0.3">
      <c r="A117" s="19">
        <v>45035</v>
      </c>
      <c r="B117" s="1" t="s">
        <v>7</v>
      </c>
      <c r="C117" s="1" t="s">
        <v>92</v>
      </c>
      <c r="D117" s="1" t="s">
        <v>243</v>
      </c>
      <c r="E117" s="1" t="s">
        <v>92</v>
      </c>
      <c r="F117" s="9">
        <v>0</v>
      </c>
      <c r="G117" s="1" t="s">
        <v>92</v>
      </c>
      <c r="H117" s="9">
        <v>8</v>
      </c>
      <c r="I117" s="1" t="s">
        <v>92</v>
      </c>
      <c r="J117" s="9">
        <v>20.41</v>
      </c>
      <c r="K117" s="1" t="s">
        <v>92</v>
      </c>
      <c r="L117" s="9">
        <v>0</v>
      </c>
      <c r="M117" s="1" t="s">
        <v>92</v>
      </c>
      <c r="N117" s="23">
        <v>0</v>
      </c>
      <c r="O117" s="1" t="s">
        <v>92</v>
      </c>
      <c r="P117" s="9">
        <v>0</v>
      </c>
      <c r="Q117" s="1" t="s">
        <v>92</v>
      </c>
      <c r="R117" s="9">
        <v>0</v>
      </c>
      <c r="S117" s="9" t="s">
        <v>157</v>
      </c>
      <c r="T117" s="9">
        <v>38.71</v>
      </c>
      <c r="U117" s="1" t="s">
        <v>92</v>
      </c>
      <c r="V117" s="23">
        <v>0</v>
      </c>
      <c r="W117" s="9" t="s">
        <v>148</v>
      </c>
      <c r="X117" s="9">
        <v>30</v>
      </c>
      <c r="Y117" s="9">
        <v>0.28000000000000003</v>
      </c>
      <c r="Z117" s="1" t="s">
        <v>92</v>
      </c>
      <c r="AA117" s="23">
        <v>0</v>
      </c>
      <c r="AB117" s="1" t="s">
        <v>92</v>
      </c>
      <c r="AC117" s="23">
        <v>0</v>
      </c>
      <c r="AD117" s="30" t="s">
        <v>92</v>
      </c>
      <c r="AE117" s="23">
        <v>0</v>
      </c>
      <c r="AF117" s="9">
        <v>3.5</v>
      </c>
      <c r="AG117" s="23">
        <f t="shared" si="1"/>
        <v>97.12</v>
      </c>
    </row>
    <row r="118" spans="1:33" x14ac:dyDescent="0.3">
      <c r="A118" s="19">
        <v>45036</v>
      </c>
      <c r="B118" s="1" t="s">
        <v>8</v>
      </c>
      <c r="C118" s="1" t="s">
        <v>92</v>
      </c>
      <c r="D118" s="1" t="s">
        <v>243</v>
      </c>
      <c r="E118" s="1" t="s">
        <v>92</v>
      </c>
      <c r="F118" s="9">
        <v>0</v>
      </c>
      <c r="G118" s="1" t="s">
        <v>92</v>
      </c>
      <c r="H118" s="9">
        <v>8</v>
      </c>
      <c r="I118" s="1" t="s">
        <v>92</v>
      </c>
      <c r="J118" s="9">
        <v>15.02</v>
      </c>
      <c r="K118" s="1" t="s">
        <v>92</v>
      </c>
      <c r="L118" s="9">
        <v>4.5</v>
      </c>
      <c r="M118" s="1" t="s">
        <v>92</v>
      </c>
      <c r="N118" s="23">
        <v>0</v>
      </c>
      <c r="O118" s="1" t="s">
        <v>92</v>
      </c>
      <c r="P118" s="9">
        <v>0</v>
      </c>
      <c r="Q118" s="1" t="s">
        <v>92</v>
      </c>
      <c r="R118" s="9">
        <v>0</v>
      </c>
      <c r="S118" s="9" t="s">
        <v>192</v>
      </c>
      <c r="T118" s="9">
        <v>5.9</v>
      </c>
      <c r="U118" s="1" t="s">
        <v>92</v>
      </c>
      <c r="V118" s="23">
        <v>0</v>
      </c>
      <c r="W118" s="1" t="s">
        <v>92</v>
      </c>
      <c r="X118" s="23">
        <v>0</v>
      </c>
      <c r="Y118" s="9">
        <v>0.34</v>
      </c>
      <c r="Z118" s="9" t="s">
        <v>111</v>
      </c>
      <c r="AA118" s="9">
        <v>14</v>
      </c>
      <c r="AB118" s="1" t="s">
        <v>92</v>
      </c>
      <c r="AC118" s="23">
        <v>0</v>
      </c>
      <c r="AD118" s="31" t="s">
        <v>92</v>
      </c>
      <c r="AE118" s="9">
        <v>0</v>
      </c>
      <c r="AF118" s="9">
        <v>3.5</v>
      </c>
      <c r="AG118" s="23">
        <f t="shared" si="1"/>
        <v>47.42</v>
      </c>
    </row>
    <row r="119" spans="1:33" x14ac:dyDescent="0.3">
      <c r="A119" s="19">
        <v>45037</v>
      </c>
      <c r="B119" s="1" t="s">
        <v>9</v>
      </c>
      <c r="C119" s="1" t="s">
        <v>92</v>
      </c>
      <c r="D119" s="1" t="s">
        <v>243</v>
      </c>
      <c r="E119" s="1" t="s">
        <v>92</v>
      </c>
      <c r="F119" s="9">
        <v>0</v>
      </c>
      <c r="G119" s="1" t="s">
        <v>92</v>
      </c>
      <c r="H119" s="9">
        <v>8</v>
      </c>
      <c r="I119" s="1" t="s">
        <v>92</v>
      </c>
      <c r="J119" s="9">
        <v>8.5</v>
      </c>
      <c r="K119" s="1" t="s">
        <v>92</v>
      </c>
      <c r="L119" s="9">
        <v>9</v>
      </c>
      <c r="M119" s="1" t="s">
        <v>92</v>
      </c>
      <c r="N119" s="23">
        <v>0</v>
      </c>
      <c r="O119" s="1" t="s">
        <v>92</v>
      </c>
      <c r="P119" s="9">
        <v>0</v>
      </c>
      <c r="Q119" s="1" t="s">
        <v>92</v>
      </c>
      <c r="R119" s="9">
        <v>0</v>
      </c>
      <c r="S119" s="9" t="s">
        <v>92</v>
      </c>
      <c r="T119" s="9">
        <v>0</v>
      </c>
      <c r="U119" s="1" t="s">
        <v>92</v>
      </c>
      <c r="V119" s="23">
        <v>0</v>
      </c>
      <c r="W119" s="1" t="s">
        <v>92</v>
      </c>
      <c r="X119" s="23">
        <v>0</v>
      </c>
      <c r="Y119" s="9">
        <v>0.37</v>
      </c>
      <c r="Z119" s="1" t="s">
        <v>92</v>
      </c>
      <c r="AA119" s="23">
        <v>0</v>
      </c>
      <c r="AB119" s="1" t="s">
        <v>92</v>
      </c>
      <c r="AC119" s="23">
        <v>0</v>
      </c>
      <c r="AD119" s="31" t="s">
        <v>193</v>
      </c>
      <c r="AE119" s="9">
        <v>16</v>
      </c>
      <c r="AF119" s="9">
        <v>3.5</v>
      </c>
      <c r="AG119" s="23">
        <f t="shared" si="1"/>
        <v>41.5</v>
      </c>
    </row>
    <row r="120" spans="1:33" x14ac:dyDescent="0.3">
      <c r="A120" s="19">
        <v>45038</v>
      </c>
      <c r="B120" s="1" t="s">
        <v>10</v>
      </c>
      <c r="C120" s="1" t="s">
        <v>92</v>
      </c>
      <c r="D120" s="1" t="s">
        <v>243</v>
      </c>
      <c r="E120" s="1" t="s">
        <v>92</v>
      </c>
      <c r="F120" s="9">
        <v>0</v>
      </c>
      <c r="G120" s="1" t="s">
        <v>92</v>
      </c>
      <c r="H120" s="9">
        <v>15.02</v>
      </c>
      <c r="I120" s="1" t="s">
        <v>92</v>
      </c>
      <c r="J120" s="9">
        <v>9</v>
      </c>
      <c r="K120" s="1" t="s">
        <v>92</v>
      </c>
      <c r="L120" s="9">
        <v>4.5</v>
      </c>
      <c r="M120" s="1" t="s">
        <v>92</v>
      </c>
      <c r="N120" s="23">
        <v>0</v>
      </c>
      <c r="O120" s="1" t="s">
        <v>92</v>
      </c>
      <c r="P120" s="9">
        <v>0</v>
      </c>
      <c r="Q120" s="1" t="s">
        <v>92</v>
      </c>
      <c r="R120" s="9">
        <v>0</v>
      </c>
      <c r="S120" s="9" t="s">
        <v>92</v>
      </c>
      <c r="T120" s="9">
        <v>0</v>
      </c>
      <c r="U120" s="1" t="s">
        <v>92</v>
      </c>
      <c r="V120" s="23">
        <v>0</v>
      </c>
      <c r="W120" s="9" t="s">
        <v>22</v>
      </c>
      <c r="X120" s="9">
        <v>10</v>
      </c>
      <c r="Y120" s="9">
        <v>0.37</v>
      </c>
      <c r="Z120" s="1" t="s">
        <v>92</v>
      </c>
      <c r="AA120" s="23">
        <v>0</v>
      </c>
      <c r="AB120" s="1" t="s">
        <v>92</v>
      </c>
      <c r="AC120" s="23">
        <v>0</v>
      </c>
      <c r="AD120" s="30" t="s">
        <v>92</v>
      </c>
      <c r="AE120" s="23">
        <v>0</v>
      </c>
      <c r="AF120" s="9">
        <v>3.5</v>
      </c>
      <c r="AG120" s="23">
        <f t="shared" si="1"/>
        <v>38.519999999999996</v>
      </c>
    </row>
    <row r="121" spans="1:33" x14ac:dyDescent="0.3">
      <c r="A121" s="19">
        <v>45039</v>
      </c>
      <c r="B121" s="1" t="s">
        <v>11</v>
      </c>
      <c r="C121" s="1" t="s">
        <v>92</v>
      </c>
      <c r="D121" s="1" t="s">
        <v>243</v>
      </c>
      <c r="E121" s="1" t="s">
        <v>92</v>
      </c>
      <c r="F121" s="9">
        <v>0</v>
      </c>
      <c r="G121" s="1" t="s">
        <v>92</v>
      </c>
      <c r="H121" s="9">
        <v>8</v>
      </c>
      <c r="I121" s="1" t="s">
        <v>92</v>
      </c>
      <c r="J121" s="9">
        <v>15.02</v>
      </c>
      <c r="K121" s="1" t="s">
        <v>92</v>
      </c>
      <c r="L121" s="9">
        <v>10.5</v>
      </c>
      <c r="M121" s="1" t="s">
        <v>92</v>
      </c>
      <c r="N121" s="23">
        <v>0</v>
      </c>
      <c r="O121" s="1" t="s">
        <v>92</v>
      </c>
      <c r="P121" s="9">
        <v>0</v>
      </c>
      <c r="Q121" s="1" t="s">
        <v>92</v>
      </c>
      <c r="R121" s="9">
        <v>16</v>
      </c>
      <c r="S121" s="9" t="s">
        <v>92</v>
      </c>
      <c r="T121" s="9">
        <v>0</v>
      </c>
      <c r="U121" s="1" t="s">
        <v>92</v>
      </c>
      <c r="V121" s="23">
        <v>0</v>
      </c>
      <c r="W121" s="1" t="s">
        <v>92</v>
      </c>
      <c r="X121" s="23">
        <v>0</v>
      </c>
      <c r="Y121" s="9">
        <v>0.27</v>
      </c>
      <c r="Z121" s="1" t="s">
        <v>92</v>
      </c>
      <c r="AA121" s="23">
        <v>0</v>
      </c>
      <c r="AB121" s="1" t="s">
        <v>92</v>
      </c>
      <c r="AC121" s="23">
        <v>0</v>
      </c>
      <c r="AD121" s="31" t="s">
        <v>92</v>
      </c>
      <c r="AE121" s="9">
        <v>0</v>
      </c>
      <c r="AF121" s="9">
        <v>3.5</v>
      </c>
      <c r="AG121" s="23">
        <f t="shared" si="1"/>
        <v>49.519999999999996</v>
      </c>
    </row>
    <row r="122" spans="1:33" x14ac:dyDescent="0.3">
      <c r="A122" s="19">
        <v>45040</v>
      </c>
      <c r="B122" s="1" t="s">
        <v>167</v>
      </c>
      <c r="C122" s="1" t="s">
        <v>92</v>
      </c>
      <c r="D122" s="1" t="s">
        <v>243</v>
      </c>
      <c r="E122" s="1" t="s">
        <v>92</v>
      </c>
      <c r="F122" s="9">
        <v>0</v>
      </c>
      <c r="G122" s="1" t="s">
        <v>92</v>
      </c>
      <c r="H122" s="9">
        <v>8</v>
      </c>
      <c r="I122" s="1" t="s">
        <v>92</v>
      </c>
      <c r="J122" s="9">
        <v>8</v>
      </c>
      <c r="K122" s="1" t="s">
        <v>92</v>
      </c>
      <c r="L122" s="9">
        <v>8</v>
      </c>
      <c r="M122" s="1" t="s">
        <v>92</v>
      </c>
      <c r="N122" s="23">
        <v>0</v>
      </c>
      <c r="O122" s="1" t="s">
        <v>92</v>
      </c>
      <c r="P122" s="9">
        <v>0</v>
      </c>
      <c r="Q122" s="1" t="s">
        <v>92</v>
      </c>
      <c r="R122" s="9">
        <v>0</v>
      </c>
      <c r="S122" s="9" t="s">
        <v>92</v>
      </c>
      <c r="T122" s="9">
        <v>0</v>
      </c>
      <c r="U122" s="1" t="s">
        <v>92</v>
      </c>
      <c r="V122" s="23">
        <v>0</v>
      </c>
      <c r="W122" s="1" t="s">
        <v>92</v>
      </c>
      <c r="X122" s="23">
        <v>0</v>
      </c>
      <c r="Y122" s="9">
        <v>0.38</v>
      </c>
      <c r="Z122" s="1" t="s">
        <v>92</v>
      </c>
      <c r="AA122" s="23">
        <v>0</v>
      </c>
      <c r="AB122" s="1" t="s">
        <v>92</v>
      </c>
      <c r="AC122" s="23">
        <v>0</v>
      </c>
      <c r="AD122" s="31" t="s">
        <v>92</v>
      </c>
      <c r="AE122" s="9">
        <v>0</v>
      </c>
      <c r="AF122" s="9">
        <v>3.5</v>
      </c>
      <c r="AG122" s="23">
        <f t="shared" si="1"/>
        <v>24</v>
      </c>
    </row>
    <row r="123" spans="1:33" x14ac:dyDescent="0.3">
      <c r="A123" s="19">
        <v>45041</v>
      </c>
      <c r="B123" s="1" t="s">
        <v>6</v>
      </c>
      <c r="C123" s="1" t="s">
        <v>92</v>
      </c>
      <c r="D123" s="1" t="s">
        <v>243</v>
      </c>
      <c r="E123" s="1" t="s">
        <v>92</v>
      </c>
      <c r="F123" s="9">
        <v>0</v>
      </c>
      <c r="G123" s="1" t="s">
        <v>92</v>
      </c>
      <c r="H123" s="9">
        <v>8</v>
      </c>
      <c r="I123" s="1" t="s">
        <v>92</v>
      </c>
      <c r="J123" s="9">
        <v>15.02</v>
      </c>
      <c r="K123" s="1" t="s">
        <v>92</v>
      </c>
      <c r="L123" s="9">
        <v>0</v>
      </c>
      <c r="M123" s="1" t="s">
        <v>92</v>
      </c>
      <c r="N123" s="23">
        <v>0</v>
      </c>
      <c r="O123" s="1" t="s">
        <v>92</v>
      </c>
      <c r="P123" s="9">
        <v>0</v>
      </c>
      <c r="Q123" s="1" t="s">
        <v>92</v>
      </c>
      <c r="R123" s="9">
        <v>16</v>
      </c>
      <c r="S123" s="9" t="s">
        <v>92</v>
      </c>
      <c r="T123" s="9">
        <v>0</v>
      </c>
      <c r="U123" s="1" t="s">
        <v>92</v>
      </c>
      <c r="V123" s="23">
        <v>0</v>
      </c>
      <c r="W123" s="1" t="s">
        <v>92</v>
      </c>
      <c r="X123" s="23">
        <v>0</v>
      </c>
      <c r="Y123" s="9">
        <v>0.32</v>
      </c>
      <c r="Z123" s="1" t="s">
        <v>92</v>
      </c>
      <c r="AA123" s="23">
        <v>0</v>
      </c>
      <c r="AB123" s="1" t="s">
        <v>92</v>
      </c>
      <c r="AC123" s="23">
        <v>0</v>
      </c>
      <c r="AD123" s="31" t="s">
        <v>92</v>
      </c>
      <c r="AE123" s="9">
        <v>0</v>
      </c>
      <c r="AF123" s="9">
        <v>3.5</v>
      </c>
      <c r="AG123" s="23">
        <f t="shared" si="1"/>
        <v>39.019999999999996</v>
      </c>
    </row>
    <row r="124" spans="1:33" x14ac:dyDescent="0.3">
      <c r="A124" s="19">
        <v>45042</v>
      </c>
      <c r="B124" s="1" t="s">
        <v>7</v>
      </c>
      <c r="C124" s="1" t="s">
        <v>92</v>
      </c>
      <c r="D124" s="1" t="s">
        <v>243</v>
      </c>
      <c r="E124" s="1" t="s">
        <v>92</v>
      </c>
      <c r="F124" s="9">
        <v>0</v>
      </c>
      <c r="G124" s="1" t="s">
        <v>92</v>
      </c>
      <c r="H124" s="9">
        <v>8</v>
      </c>
      <c r="I124" s="1" t="s">
        <v>92</v>
      </c>
      <c r="J124" s="9">
        <v>15.02</v>
      </c>
      <c r="K124" s="1" t="s">
        <v>92</v>
      </c>
      <c r="L124" s="9">
        <v>10</v>
      </c>
      <c r="M124" s="1" t="s">
        <v>92</v>
      </c>
      <c r="N124" s="23">
        <v>0</v>
      </c>
      <c r="O124" s="1" t="s">
        <v>92</v>
      </c>
      <c r="P124" s="9">
        <v>0</v>
      </c>
      <c r="Q124" s="1" t="s">
        <v>92</v>
      </c>
      <c r="R124" s="9">
        <v>0</v>
      </c>
      <c r="S124" s="9" t="s">
        <v>157</v>
      </c>
      <c r="T124" s="9">
        <v>30.04</v>
      </c>
      <c r="U124" s="1" t="s">
        <v>92</v>
      </c>
      <c r="V124" s="23">
        <v>0</v>
      </c>
      <c r="W124" s="1" t="s">
        <v>92</v>
      </c>
      <c r="X124" s="23">
        <v>0</v>
      </c>
      <c r="Y124" s="9">
        <v>0.25</v>
      </c>
      <c r="Z124" s="1" t="s">
        <v>92</v>
      </c>
      <c r="AA124" s="23">
        <v>0</v>
      </c>
      <c r="AB124" s="1" t="s">
        <v>92</v>
      </c>
      <c r="AC124" s="23">
        <v>0</v>
      </c>
      <c r="AD124" s="31" t="s">
        <v>196</v>
      </c>
      <c r="AE124" s="9">
        <v>30</v>
      </c>
      <c r="AF124" s="9">
        <v>3.5</v>
      </c>
      <c r="AG124" s="23">
        <f t="shared" si="1"/>
        <v>93.06</v>
      </c>
    </row>
    <row r="125" spans="1:33" x14ac:dyDescent="0.3">
      <c r="A125" s="19">
        <v>45043</v>
      </c>
      <c r="B125" s="1" t="s">
        <v>8</v>
      </c>
      <c r="C125" s="1" t="s">
        <v>92</v>
      </c>
      <c r="D125" s="1" t="s">
        <v>243</v>
      </c>
      <c r="E125" s="1" t="s">
        <v>92</v>
      </c>
      <c r="F125" s="9">
        <v>0</v>
      </c>
      <c r="G125" s="1" t="s">
        <v>92</v>
      </c>
      <c r="H125" s="9">
        <v>8</v>
      </c>
      <c r="I125" s="1" t="s">
        <v>92</v>
      </c>
      <c r="J125" s="9">
        <v>0</v>
      </c>
      <c r="K125" s="1" t="s">
        <v>92</v>
      </c>
      <c r="L125" s="9">
        <v>0</v>
      </c>
      <c r="M125" s="1" t="s">
        <v>92</v>
      </c>
      <c r="N125" s="23">
        <v>0</v>
      </c>
      <c r="O125" s="1" t="s">
        <v>92</v>
      </c>
      <c r="P125" s="9">
        <v>0</v>
      </c>
      <c r="Q125" s="1" t="s">
        <v>92</v>
      </c>
      <c r="R125" s="9">
        <v>0</v>
      </c>
      <c r="S125" s="9" t="s">
        <v>92</v>
      </c>
      <c r="T125" s="9">
        <v>0</v>
      </c>
      <c r="U125" s="1" t="s">
        <v>92</v>
      </c>
      <c r="V125" s="23">
        <v>0</v>
      </c>
      <c r="W125" s="1" t="s">
        <v>92</v>
      </c>
      <c r="X125" s="23">
        <v>0</v>
      </c>
      <c r="Y125" s="9">
        <v>0.37</v>
      </c>
      <c r="Z125" s="1" t="s">
        <v>92</v>
      </c>
      <c r="AA125" s="23">
        <v>0</v>
      </c>
      <c r="AB125" s="1" t="s">
        <v>92</v>
      </c>
      <c r="AC125" s="23">
        <v>0</v>
      </c>
      <c r="AD125" s="31" t="s">
        <v>92</v>
      </c>
      <c r="AE125" s="9">
        <v>0</v>
      </c>
      <c r="AF125" s="9">
        <v>3.5</v>
      </c>
      <c r="AG125" s="23">
        <f t="shared" si="1"/>
        <v>8</v>
      </c>
    </row>
    <row r="126" spans="1:33" x14ac:dyDescent="0.3">
      <c r="A126" s="19">
        <v>45044</v>
      </c>
      <c r="B126" s="1" t="s">
        <v>9</v>
      </c>
      <c r="C126" s="1">
        <v>8</v>
      </c>
      <c r="D126" s="1" t="s">
        <v>243</v>
      </c>
      <c r="E126" s="1" t="s">
        <v>92</v>
      </c>
      <c r="F126" s="9">
        <v>0</v>
      </c>
      <c r="G126" s="1" t="s">
        <v>92</v>
      </c>
      <c r="H126" s="9">
        <v>10</v>
      </c>
      <c r="I126" s="1" t="s">
        <v>92</v>
      </c>
      <c r="J126" s="9">
        <v>0</v>
      </c>
      <c r="K126" s="1" t="s">
        <v>92</v>
      </c>
      <c r="L126" s="9">
        <v>5.5</v>
      </c>
      <c r="M126" s="1" t="s">
        <v>92</v>
      </c>
      <c r="N126" s="23">
        <v>0</v>
      </c>
      <c r="O126" s="1" t="s">
        <v>92</v>
      </c>
      <c r="P126" s="9">
        <v>0</v>
      </c>
      <c r="Q126" s="1" t="s">
        <v>92</v>
      </c>
      <c r="R126" s="9">
        <v>0</v>
      </c>
      <c r="S126" s="9" t="s">
        <v>197</v>
      </c>
      <c r="T126" s="9">
        <v>17.43</v>
      </c>
      <c r="U126" s="1" t="s">
        <v>92</v>
      </c>
      <c r="V126" s="23">
        <v>0</v>
      </c>
      <c r="W126" s="1" t="s">
        <v>92</v>
      </c>
      <c r="X126" s="23">
        <v>0</v>
      </c>
      <c r="Y126" s="9">
        <v>0.31</v>
      </c>
      <c r="Z126" s="1" t="s">
        <v>92</v>
      </c>
      <c r="AA126" s="23">
        <v>0</v>
      </c>
      <c r="AB126" s="1" t="s">
        <v>92</v>
      </c>
      <c r="AC126" s="23">
        <v>0</v>
      </c>
      <c r="AD126" s="30" t="s">
        <v>92</v>
      </c>
      <c r="AE126" s="23">
        <v>0</v>
      </c>
      <c r="AF126" s="9">
        <v>3.5</v>
      </c>
      <c r="AG126" s="23">
        <f t="shared" si="1"/>
        <v>32.93</v>
      </c>
    </row>
    <row r="127" spans="1:33" x14ac:dyDescent="0.3">
      <c r="A127" s="19">
        <v>45045</v>
      </c>
      <c r="B127" s="1" t="s">
        <v>10</v>
      </c>
      <c r="C127" s="1" t="s">
        <v>92</v>
      </c>
      <c r="D127" s="1" t="s">
        <v>243</v>
      </c>
      <c r="E127" s="1" t="s">
        <v>92</v>
      </c>
      <c r="F127" s="9">
        <v>0</v>
      </c>
      <c r="G127" s="1" t="s">
        <v>92</v>
      </c>
      <c r="H127" s="9">
        <v>0</v>
      </c>
      <c r="I127" s="1" t="s">
        <v>92</v>
      </c>
      <c r="J127" s="9">
        <v>19.98</v>
      </c>
      <c r="K127" s="1" t="s">
        <v>92</v>
      </c>
      <c r="L127" s="9">
        <v>4.5</v>
      </c>
      <c r="M127" s="1" t="s">
        <v>92</v>
      </c>
      <c r="N127" s="23">
        <v>0</v>
      </c>
      <c r="O127" s="1" t="s">
        <v>92</v>
      </c>
      <c r="P127" s="9">
        <v>0</v>
      </c>
      <c r="Q127" s="1" t="s">
        <v>92</v>
      </c>
      <c r="R127" s="9">
        <v>0</v>
      </c>
      <c r="S127" s="9" t="s">
        <v>92</v>
      </c>
      <c r="T127" s="9">
        <v>0</v>
      </c>
      <c r="U127" s="1" t="s">
        <v>92</v>
      </c>
      <c r="V127" s="23">
        <v>0</v>
      </c>
      <c r="W127" s="1" t="s">
        <v>92</v>
      </c>
      <c r="X127" s="23">
        <v>0</v>
      </c>
      <c r="Y127" s="9">
        <v>0.34</v>
      </c>
      <c r="Z127" s="1" t="s">
        <v>92</v>
      </c>
      <c r="AA127" s="23">
        <v>0</v>
      </c>
      <c r="AB127" s="1" t="s">
        <v>92</v>
      </c>
      <c r="AC127" s="23">
        <v>0</v>
      </c>
      <c r="AD127" s="31" t="s">
        <v>92</v>
      </c>
      <c r="AE127" s="9">
        <v>0</v>
      </c>
      <c r="AF127" s="9">
        <v>3.5</v>
      </c>
      <c r="AG127" s="23">
        <f t="shared" si="1"/>
        <v>24.48</v>
      </c>
    </row>
    <row r="128" spans="1:33" x14ac:dyDescent="0.3">
      <c r="A128" s="19">
        <v>45046</v>
      </c>
      <c r="B128" s="1" t="s">
        <v>11</v>
      </c>
      <c r="C128" s="1" t="s">
        <v>92</v>
      </c>
      <c r="D128" s="1" t="s">
        <v>243</v>
      </c>
      <c r="E128" s="1" t="s">
        <v>92</v>
      </c>
      <c r="F128" s="9">
        <v>0</v>
      </c>
      <c r="G128" s="1" t="s">
        <v>92</v>
      </c>
      <c r="H128" s="9">
        <v>10</v>
      </c>
      <c r="I128" s="1" t="s">
        <v>92</v>
      </c>
      <c r="J128" s="9">
        <v>19.95</v>
      </c>
      <c r="K128" s="1" t="s">
        <v>92</v>
      </c>
      <c r="L128" s="9">
        <v>9.5</v>
      </c>
      <c r="M128" s="1" t="s">
        <v>92</v>
      </c>
      <c r="N128" s="23">
        <v>0</v>
      </c>
      <c r="O128" s="1" t="s">
        <v>92</v>
      </c>
      <c r="P128" s="9">
        <v>0</v>
      </c>
      <c r="Q128" s="1" t="s">
        <v>92</v>
      </c>
      <c r="R128" s="9">
        <v>0</v>
      </c>
      <c r="S128" s="9" t="s">
        <v>92</v>
      </c>
      <c r="T128" s="9">
        <v>0</v>
      </c>
      <c r="U128" s="1" t="s">
        <v>92</v>
      </c>
      <c r="V128" s="23">
        <v>0</v>
      </c>
      <c r="W128" s="1" t="s">
        <v>92</v>
      </c>
      <c r="X128" s="23">
        <v>0</v>
      </c>
      <c r="Y128" s="9">
        <v>0.2</v>
      </c>
      <c r="Z128" s="1" t="s">
        <v>92</v>
      </c>
      <c r="AA128" s="23">
        <v>0</v>
      </c>
      <c r="AB128" s="1" t="s">
        <v>92</v>
      </c>
      <c r="AC128" s="23">
        <v>0</v>
      </c>
      <c r="AD128" s="31" t="s">
        <v>92</v>
      </c>
      <c r="AE128" s="9">
        <v>0</v>
      </c>
      <c r="AF128" s="9">
        <v>3.5</v>
      </c>
      <c r="AG128" s="23">
        <f t="shared" si="1"/>
        <v>39.450000000000003</v>
      </c>
    </row>
    <row r="129" spans="1:33" x14ac:dyDescent="0.3">
      <c r="A129" s="41" t="s">
        <v>220</v>
      </c>
      <c r="B129" s="41"/>
      <c r="C129" s="41"/>
      <c r="D129" s="41"/>
      <c r="E129" s="37" t="s">
        <v>294</v>
      </c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24"/>
      <c r="S129" s="37" t="s">
        <v>295</v>
      </c>
      <c r="T129" s="37"/>
      <c r="U129" s="37"/>
      <c r="V129" s="37"/>
      <c r="W129" s="41" t="s">
        <v>296</v>
      </c>
      <c r="X129" s="41"/>
      <c r="Y129" s="41"/>
      <c r="Z129" s="37" t="s">
        <v>208</v>
      </c>
      <c r="AA129" s="37"/>
      <c r="AB129" s="37" t="s">
        <v>209</v>
      </c>
      <c r="AC129" s="37"/>
      <c r="AD129" s="37" t="s">
        <v>207</v>
      </c>
      <c r="AE129" s="37"/>
      <c r="AF129" s="25" t="s">
        <v>257</v>
      </c>
      <c r="AG129" s="32" t="s">
        <v>62</v>
      </c>
    </row>
    <row r="130" spans="1:33" x14ac:dyDescent="0.3">
      <c r="A130" s="7" t="s">
        <v>201</v>
      </c>
      <c r="B130" s="7" t="s">
        <v>199</v>
      </c>
      <c r="C130" s="7" t="s">
        <v>230</v>
      </c>
      <c r="D130" s="7" t="s">
        <v>160</v>
      </c>
      <c r="E130" s="7" t="s">
        <v>3</v>
      </c>
      <c r="F130" s="22" t="s">
        <v>33</v>
      </c>
      <c r="G130" s="7" t="s">
        <v>13</v>
      </c>
      <c r="H130" s="22" t="s">
        <v>33</v>
      </c>
      <c r="I130" s="7" t="s">
        <v>14</v>
      </c>
      <c r="J130" s="22" t="s">
        <v>33</v>
      </c>
      <c r="K130" s="7" t="s">
        <v>18</v>
      </c>
      <c r="L130" s="22" t="s">
        <v>33</v>
      </c>
      <c r="M130" s="7" t="s">
        <v>200</v>
      </c>
      <c r="N130" s="22" t="s">
        <v>33</v>
      </c>
      <c r="O130" s="7" t="s">
        <v>15</v>
      </c>
      <c r="P130" s="22" t="s">
        <v>33</v>
      </c>
      <c r="Q130" s="7" t="s">
        <v>16</v>
      </c>
      <c r="R130" s="22" t="s">
        <v>33</v>
      </c>
      <c r="S130" s="7" t="s">
        <v>203</v>
      </c>
      <c r="T130" s="22" t="s">
        <v>204</v>
      </c>
      <c r="U130" s="7" t="s">
        <v>205</v>
      </c>
      <c r="V130" s="22" t="s">
        <v>206</v>
      </c>
      <c r="W130" s="7" t="s">
        <v>213</v>
      </c>
      <c r="X130" s="22" t="s">
        <v>33</v>
      </c>
      <c r="Y130" s="22" t="s">
        <v>214</v>
      </c>
      <c r="Z130" s="7" t="s">
        <v>212</v>
      </c>
      <c r="AA130" s="22" t="s">
        <v>33</v>
      </c>
      <c r="AB130" s="7" t="s">
        <v>211</v>
      </c>
      <c r="AC130" s="22" t="s">
        <v>33</v>
      </c>
      <c r="AD130" s="29" t="s">
        <v>55</v>
      </c>
      <c r="AE130" s="22" t="s">
        <v>33</v>
      </c>
      <c r="AF130" s="26" t="s">
        <v>33</v>
      </c>
      <c r="AG130" s="7" t="s">
        <v>33</v>
      </c>
    </row>
    <row r="131" spans="1:33" x14ac:dyDescent="0.3">
      <c r="A131" s="19">
        <v>45047</v>
      </c>
      <c r="B131" s="1" t="s">
        <v>5</v>
      </c>
      <c r="C131" s="1" t="s">
        <v>287</v>
      </c>
      <c r="D131" s="1" t="s">
        <v>243</v>
      </c>
      <c r="E131" s="1" t="s">
        <v>92</v>
      </c>
      <c r="F131" s="23">
        <f>'2023支出表'!B126</f>
        <v>0</v>
      </c>
      <c r="G131" s="1" t="s">
        <v>285</v>
      </c>
      <c r="H131" s="23">
        <f>'2023支出表'!C126</f>
        <v>8</v>
      </c>
      <c r="I131" s="1" t="s">
        <v>289</v>
      </c>
      <c r="J131" s="23">
        <f>'2023支出表'!E126</f>
        <v>10</v>
      </c>
      <c r="K131" s="1" t="s">
        <v>286</v>
      </c>
      <c r="L131" s="23">
        <f>'2023支出表'!F126</f>
        <v>11.5</v>
      </c>
      <c r="M131" s="1" t="s">
        <v>92</v>
      </c>
      <c r="N131" s="23">
        <v>0</v>
      </c>
      <c r="O131" s="1" t="s">
        <v>92</v>
      </c>
      <c r="P131" s="23">
        <f>'2023支出表'!D126</f>
        <v>0</v>
      </c>
      <c r="Q131" s="1" t="s">
        <v>92</v>
      </c>
      <c r="R131" s="23">
        <f>'2023支出表'!G126</f>
        <v>0</v>
      </c>
      <c r="S131" s="9" t="str">
        <f>'2023支出表'!J126</f>
        <v>插座</v>
      </c>
      <c r="T131" s="23">
        <f>'2023支出表'!K126</f>
        <v>14.8</v>
      </c>
      <c r="U131" s="1" t="s">
        <v>92</v>
      </c>
      <c r="V131" s="23">
        <v>0</v>
      </c>
      <c r="W131" s="1" t="s">
        <v>92</v>
      </c>
      <c r="X131" s="23">
        <v>0</v>
      </c>
      <c r="Y131" s="23">
        <f>'2023支出表'!L126</f>
        <v>0.32</v>
      </c>
      <c r="Z131" s="1" t="s">
        <v>92</v>
      </c>
      <c r="AA131" s="23">
        <v>0</v>
      </c>
      <c r="AB131" s="9" t="s">
        <v>198</v>
      </c>
      <c r="AC131" s="9">
        <v>58</v>
      </c>
      <c r="AD131" s="30" t="s">
        <v>147</v>
      </c>
      <c r="AE131" s="23">
        <v>60</v>
      </c>
      <c r="AF131" s="9">
        <v>3.5</v>
      </c>
      <c r="AG131" s="23">
        <f>F131+H131+J131+L131+N131+P131+R131+T131+V131+X131+AA131+AC131+AE131</f>
        <v>162.30000000000001</v>
      </c>
    </row>
    <row r="132" spans="1:33" x14ac:dyDescent="0.3">
      <c r="A132" s="19">
        <v>45048</v>
      </c>
      <c r="B132" s="1" t="s">
        <v>6</v>
      </c>
      <c r="C132" s="1" t="s">
        <v>92</v>
      </c>
      <c r="D132" s="1" t="s">
        <v>243</v>
      </c>
      <c r="E132" s="1" t="s">
        <v>92</v>
      </c>
      <c r="F132" s="23">
        <f>'2023支出表'!B127</f>
        <v>0</v>
      </c>
      <c r="G132" s="1" t="s">
        <v>302</v>
      </c>
      <c r="H132" s="23">
        <f>'2023支出表'!C127</f>
        <v>10</v>
      </c>
      <c r="I132" s="1" t="s">
        <v>292</v>
      </c>
      <c r="J132" s="23">
        <f>'2023支出表'!E127</f>
        <v>17.100000000000001</v>
      </c>
      <c r="K132" s="1" t="s">
        <v>293</v>
      </c>
      <c r="L132" s="23">
        <f>'2023支出表'!F127</f>
        <v>4.5</v>
      </c>
      <c r="M132" s="1" t="s">
        <v>92</v>
      </c>
      <c r="N132" s="23">
        <v>0</v>
      </c>
      <c r="O132" s="1" t="s">
        <v>92</v>
      </c>
      <c r="P132" s="23">
        <f>'2023支出表'!D127</f>
        <v>0</v>
      </c>
      <c r="Q132" s="1" t="s">
        <v>92</v>
      </c>
      <c r="R132" s="23">
        <f>'2023支出表'!G127</f>
        <v>0</v>
      </c>
      <c r="S132" s="9" t="str">
        <f>'2023支出表'!J127</f>
        <v>魔方插座</v>
      </c>
      <c r="T132" s="23">
        <f>'2023支出表'!K127</f>
        <v>18.89</v>
      </c>
      <c r="U132" s="1" t="s">
        <v>92</v>
      </c>
      <c r="V132" s="23">
        <v>0</v>
      </c>
      <c r="W132" s="1" t="s">
        <v>92</v>
      </c>
      <c r="X132" s="23">
        <v>0</v>
      </c>
      <c r="Y132" s="23">
        <f>'2023支出表'!L127</f>
        <v>0.47</v>
      </c>
      <c r="Z132" s="1" t="s">
        <v>92</v>
      </c>
      <c r="AA132" s="23">
        <v>0</v>
      </c>
      <c r="AB132" s="1" t="s">
        <v>124</v>
      </c>
      <c r="AC132" s="23">
        <v>0.2</v>
      </c>
      <c r="AD132" s="30" t="s">
        <v>193</v>
      </c>
      <c r="AE132" s="23">
        <v>14</v>
      </c>
      <c r="AF132" s="9">
        <v>3.5</v>
      </c>
      <c r="AG132" s="23">
        <f t="shared" ref="AG132:AG193" si="2">F132+H132+J132+L132+N132+P132+R132+T132+V132+X132+AA132+AC132+AE132</f>
        <v>64.69</v>
      </c>
    </row>
    <row r="133" spans="1:33" x14ac:dyDescent="0.3">
      <c r="A133" s="19">
        <v>45049</v>
      </c>
      <c r="B133" s="1" t="s">
        <v>7</v>
      </c>
      <c r="C133" s="1" t="s">
        <v>92</v>
      </c>
      <c r="D133" s="1" t="s">
        <v>243</v>
      </c>
      <c r="E133" s="1" t="s">
        <v>92</v>
      </c>
      <c r="F133" s="23">
        <f>'2023支出表'!B128</f>
        <v>0</v>
      </c>
      <c r="G133" s="1" t="s">
        <v>302</v>
      </c>
      <c r="H133" s="23">
        <f>'2023支出表'!C128</f>
        <v>8</v>
      </c>
      <c r="I133" s="1" t="s">
        <v>297</v>
      </c>
      <c r="J133" s="23">
        <f>'2023支出表'!E128</f>
        <v>9.5</v>
      </c>
      <c r="K133" s="1" t="s">
        <v>130</v>
      </c>
      <c r="L133" s="23">
        <f>'2023支出表'!F128</f>
        <v>3</v>
      </c>
      <c r="M133" s="1" t="s">
        <v>92</v>
      </c>
      <c r="N133" s="23">
        <v>0</v>
      </c>
      <c r="O133" s="1" t="s">
        <v>92</v>
      </c>
      <c r="P133" s="23">
        <f>'2023支出表'!D128</f>
        <v>0</v>
      </c>
      <c r="Q133" s="1" t="s">
        <v>92</v>
      </c>
      <c r="R133" s="23">
        <f>'2023支出表'!G128</f>
        <v>0</v>
      </c>
      <c r="S133" s="9" t="str">
        <f>'2023支出表'!J128</f>
        <v>网易云音乐</v>
      </c>
      <c r="T133" s="23">
        <f>'2023支出表'!K128</f>
        <v>66.5</v>
      </c>
      <c r="U133" s="1" t="s">
        <v>92</v>
      </c>
      <c r="V133" s="23">
        <v>0</v>
      </c>
      <c r="W133" s="1" t="s">
        <v>92</v>
      </c>
      <c r="X133" s="23">
        <v>0</v>
      </c>
      <c r="Y133" s="23">
        <f>'2023支出表'!L128</f>
        <v>0.32</v>
      </c>
      <c r="Z133" s="1" t="s">
        <v>92</v>
      </c>
      <c r="AA133" s="23">
        <v>0</v>
      </c>
      <c r="AB133" s="1" t="s">
        <v>92</v>
      </c>
      <c r="AC133" s="23">
        <v>0</v>
      </c>
      <c r="AD133" s="30" t="s">
        <v>290</v>
      </c>
      <c r="AE133" s="23">
        <v>23</v>
      </c>
      <c r="AF133" s="9">
        <v>3.5</v>
      </c>
      <c r="AG133" s="23">
        <f t="shared" si="2"/>
        <v>110</v>
      </c>
    </row>
    <row r="134" spans="1:33" x14ac:dyDescent="0.3">
      <c r="A134" s="19">
        <v>45050</v>
      </c>
      <c r="B134" s="1" t="s">
        <v>8</v>
      </c>
      <c r="C134" s="1" t="s">
        <v>92</v>
      </c>
      <c r="D134" s="1" t="s">
        <v>243</v>
      </c>
      <c r="E134" s="1" t="s">
        <v>92</v>
      </c>
      <c r="F134" s="23">
        <f>'2023支出表'!B129</f>
        <v>0</v>
      </c>
      <c r="G134" s="1" t="s">
        <v>298</v>
      </c>
      <c r="H134" s="23">
        <f>'2023支出表'!C129</f>
        <v>7.5</v>
      </c>
      <c r="I134" s="1" t="s">
        <v>299</v>
      </c>
      <c r="J134" s="23">
        <f>'2023支出表'!E129</f>
        <v>0</v>
      </c>
      <c r="K134" s="1" t="s">
        <v>300</v>
      </c>
      <c r="L134" s="23">
        <f>'2023支出表'!F129</f>
        <v>8.5</v>
      </c>
      <c r="M134" s="1" t="s">
        <v>92</v>
      </c>
      <c r="N134" s="23">
        <v>0</v>
      </c>
      <c r="O134" s="1" t="s">
        <v>92</v>
      </c>
      <c r="P134" s="23">
        <f>'2023支出表'!D129</f>
        <v>0</v>
      </c>
      <c r="Q134" s="1" t="s">
        <v>301</v>
      </c>
      <c r="R134" s="23">
        <f>'2023支出表'!G129</f>
        <v>16</v>
      </c>
      <c r="S134" s="9" t="str">
        <f>'2023支出表'!J129</f>
        <v>多多买菜</v>
      </c>
      <c r="T134" s="23">
        <v>12.98</v>
      </c>
      <c r="U134" s="1" t="s">
        <v>92</v>
      </c>
      <c r="V134" s="23">
        <v>0</v>
      </c>
      <c r="W134" s="1" t="s">
        <v>92</v>
      </c>
      <c r="X134" s="23">
        <v>0</v>
      </c>
      <c r="Y134" s="23">
        <f>'2023支出表'!L129</f>
        <v>0.32</v>
      </c>
      <c r="Z134" s="1" t="s">
        <v>92</v>
      </c>
      <c r="AA134" s="23">
        <v>0</v>
      </c>
      <c r="AB134" s="1" t="s">
        <v>92</v>
      </c>
      <c r="AC134" s="23">
        <v>0</v>
      </c>
      <c r="AD134" s="30" t="s">
        <v>92</v>
      </c>
      <c r="AE134" s="23">
        <v>0</v>
      </c>
      <c r="AF134" s="9">
        <v>3.5</v>
      </c>
      <c r="AG134" s="23">
        <f t="shared" si="2"/>
        <v>44.980000000000004</v>
      </c>
    </row>
    <row r="135" spans="1:33" x14ac:dyDescent="0.3">
      <c r="A135" s="19">
        <v>45051</v>
      </c>
      <c r="B135" s="1" t="s">
        <v>9</v>
      </c>
      <c r="C135" s="1" t="s">
        <v>92</v>
      </c>
      <c r="D135" s="1" t="s">
        <v>243</v>
      </c>
      <c r="E135" s="1" t="s">
        <v>92</v>
      </c>
      <c r="F135" s="23">
        <f>'2023支出表'!B130</f>
        <v>0</v>
      </c>
      <c r="G135" s="1" t="s">
        <v>302</v>
      </c>
      <c r="H135" s="23">
        <f>'2023支出表'!C130</f>
        <v>8</v>
      </c>
      <c r="I135" s="1" t="s">
        <v>303</v>
      </c>
      <c r="J135" s="23">
        <f>'2023支出表'!E130</f>
        <v>15.02</v>
      </c>
      <c r="K135" s="1" t="s">
        <v>304</v>
      </c>
      <c r="L135" s="23">
        <f>'2023支出表'!F130</f>
        <v>13.5</v>
      </c>
      <c r="M135" s="1" t="s">
        <v>92</v>
      </c>
      <c r="N135" s="23">
        <v>0</v>
      </c>
      <c r="O135" s="1" t="s">
        <v>92</v>
      </c>
      <c r="P135" s="23">
        <f>'2023支出表'!D130</f>
        <v>0</v>
      </c>
      <c r="Q135" s="1" t="s">
        <v>92</v>
      </c>
      <c r="R135" s="23">
        <f>'2023支出表'!G130</f>
        <v>0</v>
      </c>
      <c r="S135" s="9" t="str">
        <f>'2023支出表'!J130</f>
        <v>金铂天地</v>
      </c>
      <c r="T135" s="23">
        <f>'2023支出表'!K130</f>
        <v>42.87</v>
      </c>
      <c r="U135" s="1" t="s">
        <v>92</v>
      </c>
      <c r="V135" s="23">
        <v>0</v>
      </c>
      <c r="W135" s="1" t="s">
        <v>92</v>
      </c>
      <c r="X135" s="23">
        <v>0</v>
      </c>
      <c r="Y135" s="23">
        <f>'2023支出表'!L130</f>
        <v>0.28999999999999998</v>
      </c>
      <c r="Z135" s="1" t="s">
        <v>92</v>
      </c>
      <c r="AA135" s="23">
        <v>0</v>
      </c>
      <c r="AB135" s="1" t="s">
        <v>92</v>
      </c>
      <c r="AC135" s="23">
        <v>0</v>
      </c>
      <c r="AD135" s="30" t="s">
        <v>92</v>
      </c>
      <c r="AE135" s="23">
        <v>0</v>
      </c>
      <c r="AF135" s="9">
        <v>3.5</v>
      </c>
      <c r="AG135" s="23">
        <f t="shared" si="2"/>
        <v>79.389999999999986</v>
      </c>
    </row>
    <row r="136" spans="1:33" x14ac:dyDescent="0.3">
      <c r="A136" s="19">
        <v>45052</v>
      </c>
      <c r="B136" s="1" t="s">
        <v>10</v>
      </c>
      <c r="C136" s="1" t="s">
        <v>92</v>
      </c>
      <c r="D136" s="1" t="s">
        <v>243</v>
      </c>
      <c r="E136" s="1" t="s">
        <v>92</v>
      </c>
      <c r="F136" s="23">
        <f>'2023支出表'!B131</f>
        <v>0</v>
      </c>
      <c r="G136" s="1" t="s">
        <v>302</v>
      </c>
      <c r="H136" s="23">
        <f>'2023支出表'!C131</f>
        <v>8</v>
      </c>
      <c r="I136" s="1" t="s">
        <v>305</v>
      </c>
      <c r="J136" s="23">
        <f>'2023支出表'!E131</f>
        <v>6</v>
      </c>
      <c r="K136" s="1" t="s">
        <v>306</v>
      </c>
      <c r="L136" s="23">
        <f>'2023支出表'!F131</f>
        <v>9</v>
      </c>
      <c r="M136" s="1" t="s">
        <v>92</v>
      </c>
      <c r="N136" s="23">
        <v>0</v>
      </c>
      <c r="O136" s="1" t="s">
        <v>92</v>
      </c>
      <c r="P136" s="23">
        <f>'2023支出表'!D131</f>
        <v>0</v>
      </c>
      <c r="Q136" s="1" t="s">
        <v>92</v>
      </c>
      <c r="R136" s="23">
        <f>'2023支出表'!G131</f>
        <v>0</v>
      </c>
      <c r="S136" s="9" t="str">
        <f>'2023支出表'!J131</f>
        <v>泡面碗</v>
      </c>
      <c r="T136" s="23">
        <f>'2023支出表'!K131</f>
        <v>11.84</v>
      </c>
      <c r="U136" s="1" t="s">
        <v>92</v>
      </c>
      <c r="V136" s="23">
        <v>0</v>
      </c>
      <c r="W136" s="1" t="s">
        <v>308</v>
      </c>
      <c r="X136" s="23">
        <v>3.2</v>
      </c>
      <c r="Y136" s="23">
        <f>'2023支出表'!L131</f>
        <v>0.28000000000000003</v>
      </c>
      <c r="Z136" s="1" t="s">
        <v>92</v>
      </c>
      <c r="AA136" s="23">
        <v>0</v>
      </c>
      <c r="AB136" s="1" t="s">
        <v>92</v>
      </c>
      <c r="AC136" s="23">
        <v>0</v>
      </c>
      <c r="AD136" s="30" t="s">
        <v>92</v>
      </c>
      <c r="AE136" s="23">
        <v>0</v>
      </c>
      <c r="AF136" s="9">
        <v>3.5</v>
      </c>
      <c r="AG136" s="23">
        <f t="shared" si="2"/>
        <v>38.040000000000006</v>
      </c>
    </row>
    <row r="137" spans="1:33" x14ac:dyDescent="0.3">
      <c r="A137" s="19">
        <v>45053</v>
      </c>
      <c r="B137" s="1" t="s">
        <v>11</v>
      </c>
      <c r="C137" s="1" t="s">
        <v>92</v>
      </c>
      <c r="D137" s="1" t="s">
        <v>243</v>
      </c>
      <c r="E137" s="1" t="s">
        <v>92</v>
      </c>
      <c r="F137" s="23">
        <f>'2023支出表'!B132</f>
        <v>0</v>
      </c>
      <c r="G137" s="1" t="s">
        <v>309</v>
      </c>
      <c r="H137" s="23">
        <f>'2023支出表'!C132</f>
        <v>0</v>
      </c>
      <c r="I137" s="1" t="s">
        <v>310</v>
      </c>
      <c r="J137" s="23">
        <f>'2023支出表'!E132</f>
        <v>15.02</v>
      </c>
      <c r="K137" s="1" t="s">
        <v>306</v>
      </c>
      <c r="L137" s="23">
        <f>'2023支出表'!F132</f>
        <v>7</v>
      </c>
      <c r="M137" s="1" t="s">
        <v>92</v>
      </c>
      <c r="N137" s="23">
        <v>0</v>
      </c>
      <c r="O137" s="1" t="s">
        <v>92</v>
      </c>
      <c r="P137" s="23">
        <f>'2023支出表'!D132</f>
        <v>0</v>
      </c>
      <c r="Q137" s="1" t="s">
        <v>92</v>
      </c>
      <c r="R137" s="23">
        <f>'2023支出表'!G132</f>
        <v>0</v>
      </c>
      <c r="S137" s="9" t="str">
        <f>'2023支出表'!J132</f>
        <v>泡面</v>
      </c>
      <c r="T137" s="23">
        <f>'2023支出表'!K132</f>
        <v>18.45</v>
      </c>
      <c r="U137" s="1" t="s">
        <v>92</v>
      </c>
      <c r="V137" s="23">
        <v>0</v>
      </c>
      <c r="W137" s="1" t="s">
        <v>92</v>
      </c>
      <c r="X137" s="23">
        <v>0</v>
      </c>
      <c r="Y137" s="23">
        <f>'2023支出表'!L132</f>
        <v>0.27</v>
      </c>
      <c r="Z137" s="1" t="s">
        <v>92</v>
      </c>
      <c r="AA137" s="23">
        <v>0</v>
      </c>
      <c r="AB137" s="1" t="s">
        <v>92</v>
      </c>
      <c r="AC137" s="23">
        <v>0</v>
      </c>
      <c r="AD137" s="30" t="s">
        <v>92</v>
      </c>
      <c r="AE137" s="23">
        <v>0</v>
      </c>
      <c r="AF137" s="9">
        <v>3.5</v>
      </c>
      <c r="AG137" s="23">
        <f t="shared" si="2"/>
        <v>40.47</v>
      </c>
    </row>
    <row r="138" spans="1:33" x14ac:dyDescent="0.3">
      <c r="A138" s="19">
        <v>45054</v>
      </c>
      <c r="B138" s="1" t="s">
        <v>167</v>
      </c>
      <c r="C138" s="1" t="s">
        <v>92</v>
      </c>
      <c r="D138" s="1" t="s">
        <v>243</v>
      </c>
      <c r="E138" s="1" t="s">
        <v>92</v>
      </c>
      <c r="F138" s="23">
        <f>'2023支出表'!B133</f>
        <v>0</v>
      </c>
      <c r="G138" s="1" t="s">
        <v>302</v>
      </c>
      <c r="H138" s="23">
        <f>'2023支出表'!C133</f>
        <v>8</v>
      </c>
      <c r="I138" s="1" t="s">
        <v>311</v>
      </c>
      <c r="J138" s="23">
        <f>'2023支出表'!E133</f>
        <v>9.5</v>
      </c>
      <c r="K138" s="1" t="s">
        <v>312</v>
      </c>
      <c r="L138" s="23">
        <f>'2023支出表'!F133</f>
        <v>12.5</v>
      </c>
      <c r="M138" s="1" t="s">
        <v>92</v>
      </c>
      <c r="N138" s="23">
        <v>0</v>
      </c>
      <c r="O138" s="1" t="s">
        <v>92</v>
      </c>
      <c r="P138" s="23">
        <f>'2023支出表'!D133</f>
        <v>0</v>
      </c>
      <c r="Q138" s="1" t="s">
        <v>92</v>
      </c>
      <c r="R138" s="23">
        <f>'2023支出表'!G133</f>
        <v>0</v>
      </c>
      <c r="S138" s="9" t="str">
        <f>'2023支出表'!J133</f>
        <v>充电线</v>
      </c>
      <c r="T138" s="23">
        <f>'2023支出表'!K133</f>
        <v>4.3499999999999996</v>
      </c>
      <c r="U138" s="1" t="s">
        <v>92</v>
      </c>
      <c r="V138" s="23">
        <v>0</v>
      </c>
      <c r="W138" s="1" t="s">
        <v>92</v>
      </c>
      <c r="X138" s="23">
        <v>0</v>
      </c>
      <c r="Y138" s="23">
        <f>'2023支出表'!L133</f>
        <v>0.33</v>
      </c>
      <c r="Z138" s="1" t="s">
        <v>92</v>
      </c>
      <c r="AA138" s="23">
        <v>0</v>
      </c>
      <c r="AB138" s="1" t="s">
        <v>92</v>
      </c>
      <c r="AC138" s="23">
        <v>0</v>
      </c>
      <c r="AD138" s="30" t="s">
        <v>92</v>
      </c>
      <c r="AE138" s="23">
        <v>0</v>
      </c>
      <c r="AF138" s="9">
        <v>3.5</v>
      </c>
      <c r="AG138" s="23">
        <f t="shared" si="2"/>
        <v>34.35</v>
      </c>
    </row>
    <row r="139" spans="1:33" x14ac:dyDescent="0.3">
      <c r="A139" s="19">
        <v>45055</v>
      </c>
      <c r="B139" s="1" t="s">
        <v>6</v>
      </c>
      <c r="C139" s="1" t="s">
        <v>92</v>
      </c>
      <c r="D139" s="1" t="s">
        <v>243</v>
      </c>
      <c r="E139" s="1" t="s">
        <v>92</v>
      </c>
      <c r="F139" s="23">
        <f>'2023支出表'!B134</f>
        <v>0</v>
      </c>
      <c r="G139" s="1" t="s">
        <v>299</v>
      </c>
      <c r="H139" s="23">
        <f>'2023支出表'!C134</f>
        <v>0</v>
      </c>
      <c r="I139" s="1" t="s">
        <v>310</v>
      </c>
      <c r="J139" s="23">
        <f>'2023支出表'!E134</f>
        <v>15.02</v>
      </c>
      <c r="K139" s="1" t="s">
        <v>315</v>
      </c>
      <c r="L139" s="23">
        <f>'2023支出表'!F134</f>
        <v>7</v>
      </c>
      <c r="M139" s="1" t="s">
        <v>92</v>
      </c>
      <c r="N139" s="23">
        <v>0</v>
      </c>
      <c r="O139" s="1" t="s">
        <v>92</v>
      </c>
      <c r="P139" s="23">
        <f>'2023支出表'!D134</f>
        <v>0</v>
      </c>
      <c r="Q139" s="1" t="s">
        <v>92</v>
      </c>
      <c r="R139" s="23">
        <f>'2023支出表'!G134</f>
        <v>0</v>
      </c>
      <c r="S139" s="9" t="str">
        <f>'2023支出表'!J134</f>
        <v>袜子</v>
      </c>
      <c r="T139" s="23">
        <f>'2023支出表'!K134</f>
        <v>7.89</v>
      </c>
      <c r="U139" s="1" t="s">
        <v>92</v>
      </c>
      <c r="V139" s="23">
        <v>0</v>
      </c>
      <c r="W139" s="1" t="s">
        <v>92</v>
      </c>
      <c r="X139" s="23">
        <v>0</v>
      </c>
      <c r="Y139" s="23">
        <f>'2023支出表'!L134</f>
        <v>0.24</v>
      </c>
      <c r="Z139" s="1" t="s">
        <v>92</v>
      </c>
      <c r="AA139" s="23">
        <v>0</v>
      </c>
      <c r="AB139" s="1" t="s">
        <v>92</v>
      </c>
      <c r="AC139" s="23">
        <v>0</v>
      </c>
      <c r="AD139" s="30" t="s">
        <v>92</v>
      </c>
      <c r="AE139" s="23">
        <v>0</v>
      </c>
      <c r="AF139" s="9">
        <v>3.5</v>
      </c>
      <c r="AG139" s="23">
        <f t="shared" si="2"/>
        <v>29.91</v>
      </c>
    </row>
    <row r="140" spans="1:33" x14ac:dyDescent="0.3">
      <c r="A140" s="19">
        <v>45056</v>
      </c>
      <c r="B140" s="1" t="s">
        <v>7</v>
      </c>
      <c r="C140" s="1" t="s">
        <v>92</v>
      </c>
      <c r="D140" s="1" t="s">
        <v>243</v>
      </c>
      <c r="E140" s="1" t="s">
        <v>92</v>
      </c>
      <c r="F140" s="23">
        <f>'2023支出表'!B135</f>
        <v>0</v>
      </c>
      <c r="G140" s="1" t="s">
        <v>316</v>
      </c>
      <c r="H140" s="23">
        <f>'2023支出表'!C135</f>
        <v>9</v>
      </c>
      <c r="I140" s="1" t="s">
        <v>299</v>
      </c>
      <c r="J140" s="23">
        <f>'2023支出表'!E135</f>
        <v>0</v>
      </c>
      <c r="K140" s="1" t="s">
        <v>317</v>
      </c>
      <c r="L140" s="23">
        <f>'2023支出表'!F135</f>
        <v>15</v>
      </c>
      <c r="M140" s="1" t="s">
        <v>92</v>
      </c>
      <c r="N140" s="23">
        <v>0</v>
      </c>
      <c r="O140" s="1" t="s">
        <v>92</v>
      </c>
      <c r="P140" s="23">
        <f>'2023支出表'!D135</f>
        <v>0</v>
      </c>
      <c r="Q140" s="1" t="s">
        <v>92</v>
      </c>
      <c r="R140" s="23">
        <f>'2023支出表'!G135</f>
        <v>0</v>
      </c>
      <c r="S140" s="9" t="str">
        <f>'2023支出表'!J135</f>
        <v>衣服</v>
      </c>
      <c r="T140" s="23">
        <f>'2023支出表'!K135</f>
        <v>18.79</v>
      </c>
      <c r="U140" s="1" t="s">
        <v>92</v>
      </c>
      <c r="V140" s="23">
        <v>0</v>
      </c>
      <c r="W140" s="1" t="s">
        <v>92</v>
      </c>
      <c r="X140" s="23">
        <v>0</v>
      </c>
      <c r="Y140" s="23">
        <f>'2023支出表'!L135</f>
        <v>0.3</v>
      </c>
      <c r="Z140" s="1" t="s">
        <v>92</v>
      </c>
      <c r="AA140" s="23">
        <v>0</v>
      </c>
      <c r="AB140" s="1" t="s">
        <v>92</v>
      </c>
      <c r="AC140" s="23">
        <v>0</v>
      </c>
      <c r="AD140" s="30" t="s">
        <v>92</v>
      </c>
      <c r="AE140" s="23">
        <v>0</v>
      </c>
      <c r="AF140" s="9">
        <v>3.5</v>
      </c>
      <c r="AG140" s="23">
        <f t="shared" si="2"/>
        <v>42.79</v>
      </c>
    </row>
    <row r="141" spans="1:33" x14ac:dyDescent="0.3">
      <c r="A141" s="19">
        <v>45057</v>
      </c>
      <c r="B141" s="1" t="s">
        <v>8</v>
      </c>
      <c r="C141" s="1" t="s">
        <v>92</v>
      </c>
      <c r="D141" s="1" t="s">
        <v>243</v>
      </c>
      <c r="E141" s="1" t="s">
        <v>92</v>
      </c>
      <c r="F141" s="23">
        <f>'2023支出表'!B136</f>
        <v>0</v>
      </c>
      <c r="G141" s="1" t="s">
        <v>310</v>
      </c>
      <c r="H141" s="23">
        <f>'2023支出表'!C136</f>
        <v>15.02</v>
      </c>
      <c r="I141" s="1" t="s">
        <v>319</v>
      </c>
      <c r="J141" s="23">
        <f>'2023支出表'!E136</f>
        <v>9</v>
      </c>
      <c r="K141" s="1" t="s">
        <v>320</v>
      </c>
      <c r="L141" s="23">
        <f>'2023支出表'!F136</f>
        <v>5</v>
      </c>
      <c r="M141" s="1" t="s">
        <v>92</v>
      </c>
      <c r="N141" s="23">
        <v>0</v>
      </c>
      <c r="O141" s="1" t="s">
        <v>92</v>
      </c>
      <c r="P141" s="23">
        <f>'2023支出表'!D136</f>
        <v>0</v>
      </c>
      <c r="Q141" s="1" t="s">
        <v>92</v>
      </c>
      <c r="R141" s="23">
        <f>'2023支出表'!G136</f>
        <v>0</v>
      </c>
      <c r="S141" s="9" t="str">
        <f>'2023支出表'!J136</f>
        <v>火腿肠</v>
      </c>
      <c r="T141" s="23">
        <f>'2023支出表'!K136</f>
        <v>24.88</v>
      </c>
      <c r="U141" s="1" t="s">
        <v>92</v>
      </c>
      <c r="V141" s="23">
        <v>0</v>
      </c>
      <c r="W141" s="1" t="s">
        <v>21</v>
      </c>
      <c r="X141" s="23">
        <v>30</v>
      </c>
      <c r="Y141" s="23">
        <f>'2023支出表'!L136</f>
        <v>0.42</v>
      </c>
      <c r="Z141" s="1" t="s">
        <v>92</v>
      </c>
      <c r="AA141" s="23">
        <v>0</v>
      </c>
      <c r="AB141" s="1" t="s">
        <v>92</v>
      </c>
      <c r="AC141" s="23">
        <v>0</v>
      </c>
      <c r="AD141" s="30" t="s">
        <v>92</v>
      </c>
      <c r="AE141" s="23">
        <v>0</v>
      </c>
      <c r="AF141" s="9">
        <v>3.5</v>
      </c>
      <c r="AG141" s="23">
        <f t="shared" si="2"/>
        <v>83.9</v>
      </c>
    </row>
    <row r="142" spans="1:33" x14ac:dyDescent="0.3">
      <c r="A142" s="19">
        <v>45058</v>
      </c>
      <c r="B142" s="1" t="s">
        <v>9</v>
      </c>
      <c r="C142" s="1" t="s">
        <v>92</v>
      </c>
      <c r="D142" s="1" t="s">
        <v>243</v>
      </c>
      <c r="E142" s="1" t="s">
        <v>92</v>
      </c>
      <c r="F142" s="23">
        <f>'2023支出表'!B137</f>
        <v>0</v>
      </c>
      <c r="G142" s="1" t="s">
        <v>302</v>
      </c>
      <c r="H142" s="23">
        <f>'2023支出表'!C137</f>
        <v>8</v>
      </c>
      <c r="I142" s="1" t="s">
        <v>321</v>
      </c>
      <c r="J142" s="23">
        <f>'2023支出表'!E137</f>
        <v>6.5</v>
      </c>
      <c r="K142" s="1" t="s">
        <v>293</v>
      </c>
      <c r="L142" s="23">
        <f>'2023支出表'!F137</f>
        <v>4.5</v>
      </c>
      <c r="M142" s="1" t="s">
        <v>92</v>
      </c>
      <c r="N142" s="23">
        <v>0</v>
      </c>
      <c r="O142" s="1" t="s">
        <v>92</v>
      </c>
      <c r="P142" s="23">
        <f>'2023支出表'!D137</f>
        <v>0</v>
      </c>
      <c r="Q142" s="1" t="s">
        <v>322</v>
      </c>
      <c r="R142" s="23">
        <f>'2023支出表'!G137</f>
        <v>14</v>
      </c>
      <c r="S142" s="9" t="str">
        <f>'2023支出表'!J137</f>
        <v>/</v>
      </c>
      <c r="T142" s="23">
        <f>'2023支出表'!K137</f>
        <v>0</v>
      </c>
      <c r="U142" s="1" t="s">
        <v>92</v>
      </c>
      <c r="V142" s="23">
        <v>0</v>
      </c>
      <c r="W142" s="1" t="s">
        <v>92</v>
      </c>
      <c r="X142" s="23">
        <v>0</v>
      </c>
      <c r="Y142" s="23">
        <f>'2023支出表'!L137</f>
        <v>0.32</v>
      </c>
      <c r="Z142" s="1" t="s">
        <v>92</v>
      </c>
      <c r="AA142" s="23">
        <v>0</v>
      </c>
      <c r="AB142" s="1" t="s">
        <v>92</v>
      </c>
      <c r="AC142" s="23">
        <v>0</v>
      </c>
      <c r="AD142" s="30" t="s">
        <v>92</v>
      </c>
      <c r="AE142" s="23">
        <v>0</v>
      </c>
      <c r="AF142" s="9">
        <v>3.5</v>
      </c>
      <c r="AG142" s="23">
        <f t="shared" si="2"/>
        <v>33</v>
      </c>
    </row>
    <row r="143" spans="1:33" x14ac:dyDescent="0.3">
      <c r="A143" s="19">
        <v>45059</v>
      </c>
      <c r="B143" s="1" t="s">
        <v>10</v>
      </c>
      <c r="C143" s="1" t="s">
        <v>92</v>
      </c>
      <c r="D143" s="1" t="s">
        <v>243</v>
      </c>
      <c r="E143" s="1" t="s">
        <v>92</v>
      </c>
      <c r="F143" s="23">
        <f>'2023支出表'!B138</f>
        <v>0</v>
      </c>
      <c r="G143" s="1" t="s">
        <v>299</v>
      </c>
      <c r="H143" s="23">
        <f>'2023支出表'!C138</f>
        <v>0</v>
      </c>
      <c r="I143" s="1" t="s">
        <v>323</v>
      </c>
      <c r="J143" s="23">
        <f>'2023支出表'!E138</f>
        <v>7.5</v>
      </c>
      <c r="K143" s="1" t="s">
        <v>92</v>
      </c>
      <c r="L143" s="23">
        <f>'2023支出表'!F138</f>
        <v>0</v>
      </c>
      <c r="M143" s="1" t="s">
        <v>92</v>
      </c>
      <c r="N143" s="23">
        <v>0</v>
      </c>
      <c r="O143" s="1" t="s">
        <v>92</v>
      </c>
      <c r="P143" s="23">
        <f>'2023支出表'!D138</f>
        <v>0</v>
      </c>
      <c r="Q143" s="1" t="s">
        <v>92</v>
      </c>
      <c r="R143" s="23">
        <f>'2023支出表'!G138</f>
        <v>0</v>
      </c>
      <c r="S143" s="9" t="str">
        <f>'2023支出表'!J138</f>
        <v>短裤</v>
      </c>
      <c r="T143" s="23">
        <f>'2023支出表'!K138</f>
        <v>26</v>
      </c>
      <c r="U143" s="1" t="s">
        <v>92</v>
      </c>
      <c r="V143" s="23">
        <v>0</v>
      </c>
      <c r="W143" s="1" t="s">
        <v>92</v>
      </c>
      <c r="X143" s="23">
        <v>0</v>
      </c>
      <c r="Y143" s="23">
        <f>'2023支出表'!L138</f>
        <v>0.35</v>
      </c>
      <c r="Z143" s="1" t="s">
        <v>92</v>
      </c>
      <c r="AA143" s="23">
        <v>0</v>
      </c>
      <c r="AB143" s="1" t="s">
        <v>92</v>
      </c>
      <c r="AC143" s="23">
        <v>0</v>
      </c>
      <c r="AD143" s="30" t="s">
        <v>326</v>
      </c>
      <c r="AE143" s="23">
        <v>100.01</v>
      </c>
      <c r="AF143" s="9">
        <v>3.5</v>
      </c>
      <c r="AG143" s="23">
        <f t="shared" si="2"/>
        <v>133.51</v>
      </c>
    </row>
    <row r="144" spans="1:33" x14ac:dyDescent="0.3">
      <c r="A144" s="19">
        <v>45060</v>
      </c>
      <c r="B144" s="1" t="s">
        <v>11</v>
      </c>
      <c r="C144" s="1" t="s">
        <v>92</v>
      </c>
      <c r="D144" s="1" t="s">
        <v>243</v>
      </c>
      <c r="E144" s="1" t="s">
        <v>92</v>
      </c>
      <c r="F144" s="23">
        <f>'2023支出表'!B139</f>
        <v>0</v>
      </c>
      <c r="G144" s="1" t="s">
        <v>328</v>
      </c>
      <c r="H144" s="23">
        <f>'2023支出表'!C139</f>
        <v>10.9</v>
      </c>
      <c r="I144" s="1" t="s">
        <v>299</v>
      </c>
      <c r="J144" s="23">
        <f>'2023支出表'!E139</f>
        <v>0</v>
      </c>
      <c r="K144" s="1" t="s">
        <v>329</v>
      </c>
      <c r="L144" s="23">
        <f>'2023支出表'!F139</f>
        <v>4.5</v>
      </c>
      <c r="M144" s="1" t="s">
        <v>92</v>
      </c>
      <c r="N144" s="23">
        <v>0</v>
      </c>
      <c r="O144" s="1" t="s">
        <v>330</v>
      </c>
      <c r="P144" s="23">
        <f>'2023支出表'!D139</f>
        <v>6</v>
      </c>
      <c r="Q144" s="1" t="s">
        <v>322</v>
      </c>
      <c r="R144" s="23">
        <f>'2023支出表'!G139</f>
        <v>5</v>
      </c>
      <c r="S144" s="9" t="str">
        <f>'2023支出表'!J139</f>
        <v>/</v>
      </c>
      <c r="T144" s="23">
        <f>'2023支出表'!K139</f>
        <v>0</v>
      </c>
      <c r="U144" s="1" t="s">
        <v>92</v>
      </c>
      <c r="V144" s="23">
        <v>0</v>
      </c>
      <c r="W144" s="1" t="s">
        <v>92</v>
      </c>
      <c r="X144" s="23">
        <v>0</v>
      </c>
      <c r="Y144" s="23">
        <f>'2023支出表'!L139</f>
        <v>0.33</v>
      </c>
      <c r="Z144" s="1" t="s">
        <v>92</v>
      </c>
      <c r="AA144" s="23">
        <v>0</v>
      </c>
      <c r="AB144" s="1" t="s">
        <v>92</v>
      </c>
      <c r="AC144" s="23">
        <v>0</v>
      </c>
      <c r="AD144" s="30" t="s">
        <v>92</v>
      </c>
      <c r="AE144" s="23">
        <v>0</v>
      </c>
      <c r="AF144" s="9">
        <v>3.5</v>
      </c>
      <c r="AG144" s="23">
        <f t="shared" si="2"/>
        <v>26.4</v>
      </c>
    </row>
    <row r="145" spans="1:33" x14ac:dyDescent="0.3">
      <c r="A145" s="19">
        <v>45061</v>
      </c>
      <c r="B145" s="1" t="s">
        <v>167</v>
      </c>
      <c r="C145" s="1" t="s">
        <v>92</v>
      </c>
      <c r="D145" s="1" t="s">
        <v>243</v>
      </c>
      <c r="E145" s="1" t="s">
        <v>92</v>
      </c>
      <c r="F145" s="23">
        <f>'2023支出表'!B140</f>
        <v>0</v>
      </c>
      <c r="G145" s="1" t="s">
        <v>302</v>
      </c>
      <c r="H145" s="23">
        <f>'2023支出表'!C140</f>
        <v>8</v>
      </c>
      <c r="I145" s="1" t="s">
        <v>331</v>
      </c>
      <c r="J145" s="23">
        <f>'2023支出表'!E140</f>
        <v>8</v>
      </c>
      <c r="K145" s="1" t="s">
        <v>92</v>
      </c>
      <c r="L145" s="23">
        <f>'2023支出表'!F140</f>
        <v>0</v>
      </c>
      <c r="M145" s="1" t="s">
        <v>92</v>
      </c>
      <c r="N145" s="23">
        <v>0</v>
      </c>
      <c r="O145" s="1" t="s">
        <v>92</v>
      </c>
      <c r="P145" s="23">
        <f>'2023支出表'!D140</f>
        <v>0</v>
      </c>
      <c r="Q145" s="1" t="s">
        <v>92</v>
      </c>
      <c r="R145" s="23">
        <f>'2023支出表'!G140</f>
        <v>5</v>
      </c>
      <c r="S145" s="9" t="str">
        <f>'2023支出表'!J140</f>
        <v>花露水</v>
      </c>
      <c r="T145" s="23">
        <f>'2023支出表'!K140</f>
        <v>18.41</v>
      </c>
      <c r="U145" s="1" t="s">
        <v>92</v>
      </c>
      <c r="V145" s="23">
        <v>0</v>
      </c>
      <c r="W145" s="1" t="s">
        <v>92</v>
      </c>
      <c r="X145" s="23">
        <v>0</v>
      </c>
      <c r="Y145" s="23">
        <f>'2023支出表'!L140</f>
        <v>0.34</v>
      </c>
      <c r="Z145" s="1" t="s">
        <v>92</v>
      </c>
      <c r="AA145" s="23">
        <v>0</v>
      </c>
      <c r="AB145" s="1" t="s">
        <v>92</v>
      </c>
      <c r="AC145" s="23">
        <v>0</v>
      </c>
      <c r="AD145" s="30" t="s">
        <v>92</v>
      </c>
      <c r="AE145" s="23">
        <v>0</v>
      </c>
      <c r="AF145" s="9">
        <v>3.5</v>
      </c>
      <c r="AG145" s="23">
        <f t="shared" si="2"/>
        <v>39.409999999999997</v>
      </c>
    </row>
    <row r="146" spans="1:33" x14ac:dyDescent="0.3">
      <c r="A146" s="19">
        <v>45062</v>
      </c>
      <c r="B146" s="1" t="s">
        <v>6</v>
      </c>
      <c r="C146" s="1" t="s">
        <v>92</v>
      </c>
      <c r="D146" s="1" t="s">
        <v>243</v>
      </c>
      <c r="E146" s="1" t="s">
        <v>92</v>
      </c>
      <c r="F146" s="23">
        <f>'2023支出表'!B141</f>
        <v>0</v>
      </c>
      <c r="G146" s="1" t="s">
        <v>299</v>
      </c>
      <c r="H146" s="23">
        <f>'2023支出表'!C141</f>
        <v>0</v>
      </c>
      <c r="I146" s="1" t="s">
        <v>310</v>
      </c>
      <c r="J146" s="23">
        <f>'2023支出表'!E141</f>
        <v>15.02</v>
      </c>
      <c r="K146" s="1" t="s">
        <v>332</v>
      </c>
      <c r="L146" s="23">
        <f>'2023支出表'!F141</f>
        <v>4.5</v>
      </c>
      <c r="M146" s="1" t="s">
        <v>92</v>
      </c>
      <c r="N146" s="23">
        <v>0</v>
      </c>
      <c r="O146" s="1" t="s">
        <v>92</v>
      </c>
      <c r="P146" s="23">
        <f>'2023支出表'!D141</f>
        <v>0</v>
      </c>
      <c r="Q146" s="1" t="s">
        <v>92</v>
      </c>
      <c r="R146" s="23">
        <f>'2023支出表'!G141</f>
        <v>0</v>
      </c>
      <c r="S146" s="9" t="str">
        <f>'2023支出表'!J141</f>
        <v>/</v>
      </c>
      <c r="T146" s="23">
        <f>'2023支出表'!K141</f>
        <v>0</v>
      </c>
      <c r="U146" s="1" t="s">
        <v>92</v>
      </c>
      <c r="V146" s="23">
        <v>0</v>
      </c>
      <c r="W146" s="1" t="s">
        <v>92</v>
      </c>
      <c r="X146" s="23">
        <v>0</v>
      </c>
      <c r="Y146" s="23">
        <f>'2023支出表'!L141</f>
        <v>0.42</v>
      </c>
      <c r="Z146" s="1" t="s">
        <v>92</v>
      </c>
      <c r="AA146" s="23">
        <v>0</v>
      </c>
      <c r="AB146" s="1" t="s">
        <v>92</v>
      </c>
      <c r="AC146" s="23">
        <v>0</v>
      </c>
      <c r="AD146" s="30" t="s">
        <v>92</v>
      </c>
      <c r="AE146" s="23">
        <v>0</v>
      </c>
      <c r="AF146" s="9">
        <v>3.5</v>
      </c>
      <c r="AG146" s="23">
        <f t="shared" si="2"/>
        <v>19.52</v>
      </c>
    </row>
    <row r="147" spans="1:33" x14ac:dyDescent="0.3">
      <c r="A147" s="19">
        <v>45063</v>
      </c>
      <c r="B147" s="1" t="s">
        <v>7</v>
      </c>
      <c r="C147" s="1" t="s">
        <v>92</v>
      </c>
      <c r="D147" s="1" t="s">
        <v>243</v>
      </c>
      <c r="E147" s="1" t="s">
        <v>92</v>
      </c>
      <c r="F147" s="23">
        <f>'2023支出表'!B142</f>
        <v>0</v>
      </c>
      <c r="G147" s="1" t="s">
        <v>302</v>
      </c>
      <c r="H147" s="23">
        <f>'2023支出表'!C142</f>
        <v>8</v>
      </c>
      <c r="I147" s="1" t="s">
        <v>310</v>
      </c>
      <c r="J147" s="23">
        <f>'2023支出表'!E142</f>
        <v>15.02</v>
      </c>
      <c r="K147" s="1" t="s">
        <v>333</v>
      </c>
      <c r="L147" s="23">
        <f>'2023支出表'!F142</f>
        <v>8</v>
      </c>
      <c r="M147" s="1" t="s">
        <v>92</v>
      </c>
      <c r="N147" s="23">
        <v>0</v>
      </c>
      <c r="O147" s="1" t="s">
        <v>92</v>
      </c>
      <c r="P147" s="23">
        <f>'2023支出表'!D142</f>
        <v>0</v>
      </c>
      <c r="Q147" s="1" t="s">
        <v>92</v>
      </c>
      <c r="R147" s="23">
        <f>'2023支出表'!G142</f>
        <v>0</v>
      </c>
      <c r="S147" s="9" t="str">
        <f>'2023支出表'!J142</f>
        <v>/</v>
      </c>
      <c r="T147" s="23">
        <f>'2023支出表'!K142</f>
        <v>0</v>
      </c>
      <c r="U147" s="1" t="s">
        <v>92</v>
      </c>
      <c r="V147" s="23">
        <v>0</v>
      </c>
      <c r="W147" s="1" t="s">
        <v>92</v>
      </c>
      <c r="X147" s="23">
        <v>0</v>
      </c>
      <c r="Y147" s="23">
        <f>'2023支出表'!L142</f>
        <v>0.31</v>
      </c>
      <c r="Z147" s="1" t="s">
        <v>92</v>
      </c>
      <c r="AA147" s="23">
        <v>0</v>
      </c>
      <c r="AB147" s="1" t="s">
        <v>92</v>
      </c>
      <c r="AC147" s="23">
        <v>0</v>
      </c>
      <c r="AD147" s="30" t="s">
        <v>92</v>
      </c>
      <c r="AE147" s="23">
        <v>0</v>
      </c>
      <c r="AF147" s="9">
        <v>3.5</v>
      </c>
      <c r="AG147" s="23">
        <f t="shared" si="2"/>
        <v>31.02</v>
      </c>
    </row>
    <row r="148" spans="1:33" x14ac:dyDescent="0.3">
      <c r="A148" s="19">
        <v>45064</v>
      </c>
      <c r="B148" s="1" t="s">
        <v>8</v>
      </c>
      <c r="C148" s="1" t="s">
        <v>92</v>
      </c>
      <c r="D148" s="1" t="s">
        <v>243</v>
      </c>
      <c r="E148" s="1" t="s">
        <v>92</v>
      </c>
      <c r="F148" s="23">
        <f>'2023支出表'!B143</f>
        <v>0</v>
      </c>
      <c r="G148" s="1" t="s">
        <v>302</v>
      </c>
      <c r="H148" s="23">
        <f>'2023支出表'!C143</f>
        <v>8</v>
      </c>
      <c r="I148" s="1" t="s">
        <v>334</v>
      </c>
      <c r="J148" s="23">
        <f>'2023支出表'!E143</f>
        <v>8</v>
      </c>
      <c r="K148" s="1" t="s">
        <v>335</v>
      </c>
      <c r="L148" s="23">
        <f>'2023支出表'!F143</f>
        <v>8</v>
      </c>
      <c r="M148" s="1" t="s">
        <v>92</v>
      </c>
      <c r="N148" s="23">
        <v>0</v>
      </c>
      <c r="O148" s="1" t="s">
        <v>92</v>
      </c>
      <c r="P148" s="23">
        <f>'2023支出表'!D143</f>
        <v>0</v>
      </c>
      <c r="Q148" s="1" t="s">
        <v>92</v>
      </c>
      <c r="R148" s="23">
        <f>'2023支出表'!G143</f>
        <v>0</v>
      </c>
      <c r="S148" s="9" t="str">
        <f>'2023支出表'!J143</f>
        <v>/</v>
      </c>
      <c r="T148" s="23">
        <f>'2023支出表'!K143</f>
        <v>0</v>
      </c>
      <c r="U148" s="1" t="s">
        <v>92</v>
      </c>
      <c r="V148" s="23">
        <v>0</v>
      </c>
      <c r="W148" s="1" t="s">
        <v>92</v>
      </c>
      <c r="X148" s="23">
        <v>0</v>
      </c>
      <c r="Y148" s="23">
        <f>'2023支出表'!L143</f>
        <v>0.28000000000000003</v>
      </c>
      <c r="Z148" s="1" t="s">
        <v>92</v>
      </c>
      <c r="AA148" s="23">
        <v>0</v>
      </c>
      <c r="AB148" s="1" t="s">
        <v>92</v>
      </c>
      <c r="AC148" s="23">
        <v>0</v>
      </c>
      <c r="AD148" s="30" t="s">
        <v>92</v>
      </c>
      <c r="AE148" s="23">
        <v>0</v>
      </c>
      <c r="AF148" s="9">
        <v>3.5</v>
      </c>
      <c r="AG148" s="23">
        <f t="shared" si="2"/>
        <v>24</v>
      </c>
    </row>
    <row r="149" spans="1:33" x14ac:dyDescent="0.3">
      <c r="A149" s="19">
        <v>45065</v>
      </c>
      <c r="B149" s="1" t="s">
        <v>9</v>
      </c>
      <c r="C149" s="1" t="s">
        <v>92</v>
      </c>
      <c r="D149" s="1" t="s">
        <v>243</v>
      </c>
      <c r="E149" s="1" t="s">
        <v>92</v>
      </c>
      <c r="F149" s="23">
        <f>'2023支出表'!B144</f>
        <v>0</v>
      </c>
      <c r="G149" s="1" t="s">
        <v>336</v>
      </c>
      <c r="H149" s="23">
        <f>'2023支出表'!C144</f>
        <v>9</v>
      </c>
      <c r="I149" s="1" t="s">
        <v>310</v>
      </c>
      <c r="J149" s="23">
        <f>'2023支出表'!E144</f>
        <v>15.02</v>
      </c>
      <c r="K149" s="1" t="s">
        <v>332</v>
      </c>
      <c r="L149" s="23">
        <f>'2023支出表'!F144</f>
        <v>4.5</v>
      </c>
      <c r="M149" s="1" t="s">
        <v>92</v>
      </c>
      <c r="N149" s="23">
        <v>0</v>
      </c>
      <c r="O149" s="1" t="s">
        <v>92</v>
      </c>
      <c r="P149" s="23">
        <f>'2023支出表'!D144</f>
        <v>0</v>
      </c>
      <c r="Q149" s="1" t="s">
        <v>92</v>
      </c>
      <c r="R149" s="23">
        <f>'2023支出表'!G144</f>
        <v>0</v>
      </c>
      <c r="S149" s="9" t="str">
        <f>'2023支出表'!J144</f>
        <v>/</v>
      </c>
      <c r="T149" s="23">
        <f>'2023支出表'!K144</f>
        <v>0</v>
      </c>
      <c r="U149" s="1" t="s">
        <v>92</v>
      </c>
      <c r="V149" s="23">
        <v>0</v>
      </c>
      <c r="W149" s="1" t="s">
        <v>92</v>
      </c>
      <c r="X149" s="23">
        <v>0</v>
      </c>
      <c r="Y149" s="23">
        <f>'2023支出表'!L144</f>
        <v>0.25</v>
      </c>
      <c r="Z149" s="1" t="s">
        <v>92</v>
      </c>
      <c r="AA149" s="23">
        <v>0</v>
      </c>
      <c r="AB149" s="1" t="s">
        <v>92</v>
      </c>
      <c r="AC149" s="23">
        <v>0</v>
      </c>
      <c r="AD149" s="30" t="s">
        <v>92</v>
      </c>
      <c r="AE149" s="23">
        <v>0</v>
      </c>
      <c r="AF149" s="9">
        <v>3.5</v>
      </c>
      <c r="AG149" s="23">
        <f t="shared" si="2"/>
        <v>28.52</v>
      </c>
    </row>
    <row r="150" spans="1:33" x14ac:dyDescent="0.3">
      <c r="A150" s="19">
        <v>45066</v>
      </c>
      <c r="B150" s="1" t="s">
        <v>10</v>
      </c>
      <c r="C150" s="1" t="s">
        <v>92</v>
      </c>
      <c r="D150" s="1" t="s">
        <v>243</v>
      </c>
      <c r="E150" s="1" t="s">
        <v>92</v>
      </c>
      <c r="F150" s="23">
        <f>'2023支出表'!B145</f>
        <v>0</v>
      </c>
      <c r="G150" s="1" t="s">
        <v>299</v>
      </c>
      <c r="H150" s="23">
        <f>'2023支出表'!C145</f>
        <v>0</v>
      </c>
      <c r="I150" s="1" t="s">
        <v>301</v>
      </c>
      <c r="J150" s="23">
        <v>16.010000000000002</v>
      </c>
      <c r="K150" s="1" t="s">
        <v>92</v>
      </c>
      <c r="L150" s="23">
        <f>'2023支出表'!F145</f>
        <v>0</v>
      </c>
      <c r="M150" s="1" t="s">
        <v>92</v>
      </c>
      <c r="N150" s="23">
        <v>0</v>
      </c>
      <c r="O150" s="1" t="s">
        <v>92</v>
      </c>
      <c r="P150" s="23">
        <f>'2023支出表'!D145</f>
        <v>0</v>
      </c>
      <c r="Q150" s="1" t="s">
        <v>92</v>
      </c>
      <c r="R150" s="23">
        <f>'2023支出表'!G145</f>
        <v>0</v>
      </c>
      <c r="S150" s="9" t="str">
        <f>'2023支出表'!J145</f>
        <v>/</v>
      </c>
      <c r="T150" s="23">
        <f>'2023支出表'!K145</f>
        <v>0</v>
      </c>
      <c r="U150" s="1" t="s">
        <v>92</v>
      </c>
      <c r="V150" s="23">
        <v>0</v>
      </c>
      <c r="W150" s="1" t="s">
        <v>92</v>
      </c>
      <c r="X150" s="23">
        <v>0</v>
      </c>
      <c r="Y150" s="23">
        <f>'2023支出表'!L145</f>
        <v>0</v>
      </c>
      <c r="Z150" s="1" t="s">
        <v>92</v>
      </c>
      <c r="AA150" s="23">
        <v>0</v>
      </c>
      <c r="AB150" s="1" t="s">
        <v>92</v>
      </c>
      <c r="AC150" s="23">
        <v>0</v>
      </c>
      <c r="AD150" s="30" t="s">
        <v>92</v>
      </c>
      <c r="AE150" s="23">
        <v>0</v>
      </c>
      <c r="AF150" s="9">
        <v>3.5</v>
      </c>
      <c r="AG150" s="23">
        <f t="shared" si="2"/>
        <v>16.010000000000002</v>
      </c>
    </row>
    <row r="151" spans="1:33" x14ac:dyDescent="0.3">
      <c r="A151" s="19">
        <v>45067</v>
      </c>
      <c r="B151" s="1" t="s">
        <v>11</v>
      </c>
      <c r="C151" s="1" t="s">
        <v>92</v>
      </c>
      <c r="D151" s="1" t="s">
        <v>243</v>
      </c>
      <c r="E151" s="1" t="s">
        <v>92</v>
      </c>
      <c r="F151" s="23">
        <f>'2023支出表'!B146</f>
        <v>0</v>
      </c>
      <c r="G151" s="1" t="s">
        <v>305</v>
      </c>
      <c r="H151" s="23">
        <f>'2023支出表'!C146</f>
        <v>6.5</v>
      </c>
      <c r="J151" s="23">
        <f>'2023支出表'!E146</f>
        <v>0</v>
      </c>
      <c r="K151" s="1" t="s">
        <v>337</v>
      </c>
      <c r="L151" s="23">
        <f>'2023支出表'!F146</f>
        <v>4.5</v>
      </c>
      <c r="M151" s="1" t="s">
        <v>92</v>
      </c>
      <c r="N151" s="23">
        <v>0</v>
      </c>
      <c r="O151" s="1" t="s">
        <v>92</v>
      </c>
      <c r="P151" s="23">
        <f>'2023支出表'!D146</f>
        <v>0</v>
      </c>
      <c r="Q151" s="1" t="s">
        <v>92</v>
      </c>
      <c r="R151" s="23">
        <f>'2023支出表'!G146</f>
        <v>0</v>
      </c>
      <c r="S151" s="9" t="str">
        <f>'2023支出表'!J146</f>
        <v>/</v>
      </c>
      <c r="T151" s="23">
        <f>'2023支出表'!K146</f>
        <v>0</v>
      </c>
      <c r="U151" s="1" t="s">
        <v>92</v>
      </c>
      <c r="V151" s="23">
        <v>0</v>
      </c>
      <c r="W151" s="1" t="s">
        <v>92</v>
      </c>
      <c r="X151" s="23">
        <v>0</v>
      </c>
      <c r="Y151" s="23">
        <f>'2023支出表'!L146</f>
        <v>0</v>
      </c>
      <c r="Z151" s="1" t="s">
        <v>92</v>
      </c>
      <c r="AA151" s="23">
        <v>0</v>
      </c>
      <c r="AB151" s="1" t="s">
        <v>92</v>
      </c>
      <c r="AC151" s="23">
        <v>0</v>
      </c>
      <c r="AD151" s="30" t="s">
        <v>92</v>
      </c>
      <c r="AE151" s="23">
        <v>0</v>
      </c>
      <c r="AF151" s="9">
        <v>3.5</v>
      </c>
      <c r="AG151" s="23">
        <f t="shared" si="2"/>
        <v>11</v>
      </c>
    </row>
    <row r="152" spans="1:33" x14ac:dyDescent="0.3">
      <c r="A152" s="19">
        <v>45068</v>
      </c>
      <c r="B152" s="1" t="s">
        <v>167</v>
      </c>
      <c r="C152" s="1" t="s">
        <v>92</v>
      </c>
      <c r="D152" s="1" t="s">
        <v>243</v>
      </c>
      <c r="E152" s="1" t="s">
        <v>92</v>
      </c>
      <c r="F152" s="23">
        <f>'2023支出表'!B147</f>
        <v>0</v>
      </c>
      <c r="H152" s="23">
        <f>'2023支出表'!C147</f>
        <v>0</v>
      </c>
      <c r="J152" s="23">
        <f>'2023支出表'!E147</f>
        <v>0</v>
      </c>
      <c r="L152" s="23">
        <f>'2023支出表'!F147</f>
        <v>0</v>
      </c>
      <c r="M152" s="1" t="s">
        <v>92</v>
      </c>
      <c r="N152" s="23">
        <v>0</v>
      </c>
      <c r="O152" s="1" t="s">
        <v>92</v>
      </c>
      <c r="P152" s="23">
        <f>'2023支出表'!D147</f>
        <v>0</v>
      </c>
      <c r="Q152" s="1" t="s">
        <v>92</v>
      </c>
      <c r="R152" s="23">
        <f>'2023支出表'!G147</f>
        <v>0</v>
      </c>
      <c r="S152" s="9" t="str">
        <f>'2023支出表'!J147</f>
        <v>/</v>
      </c>
      <c r="T152" s="23">
        <f>'2023支出表'!K147</f>
        <v>0</v>
      </c>
      <c r="U152" s="1" t="s">
        <v>92</v>
      </c>
      <c r="V152" s="23">
        <v>0</v>
      </c>
      <c r="W152" s="1" t="s">
        <v>92</v>
      </c>
      <c r="X152" s="23">
        <v>0</v>
      </c>
      <c r="Y152" s="23">
        <f>'2023支出表'!L147</f>
        <v>0</v>
      </c>
      <c r="Z152" s="1" t="s">
        <v>92</v>
      </c>
      <c r="AA152" s="23">
        <v>0</v>
      </c>
      <c r="AB152" s="1" t="s">
        <v>92</v>
      </c>
      <c r="AC152" s="23">
        <v>0</v>
      </c>
      <c r="AD152" s="30" t="s">
        <v>92</v>
      </c>
      <c r="AE152" s="23">
        <v>0</v>
      </c>
      <c r="AF152" s="9">
        <v>3.5</v>
      </c>
      <c r="AG152" s="23">
        <f t="shared" si="2"/>
        <v>0</v>
      </c>
    </row>
    <row r="153" spans="1:33" x14ac:dyDescent="0.3">
      <c r="A153" s="19">
        <v>45069</v>
      </c>
      <c r="B153" s="1" t="s">
        <v>6</v>
      </c>
      <c r="C153" s="1" t="s">
        <v>92</v>
      </c>
      <c r="D153" s="1" t="s">
        <v>243</v>
      </c>
      <c r="E153" s="1" t="s">
        <v>92</v>
      </c>
      <c r="F153" s="23">
        <f>'2023支出表'!B148</f>
        <v>0</v>
      </c>
      <c r="H153" s="23">
        <f>'2023支出表'!C148</f>
        <v>0</v>
      </c>
      <c r="J153" s="23">
        <f>'2023支出表'!E148</f>
        <v>0</v>
      </c>
      <c r="L153" s="23">
        <f>'2023支出表'!F148</f>
        <v>0</v>
      </c>
      <c r="M153" s="1" t="s">
        <v>92</v>
      </c>
      <c r="N153" s="23">
        <v>0</v>
      </c>
      <c r="O153" s="1" t="s">
        <v>92</v>
      </c>
      <c r="P153" s="23">
        <f>'2023支出表'!D148</f>
        <v>0</v>
      </c>
      <c r="Q153" s="1" t="s">
        <v>92</v>
      </c>
      <c r="R153" s="23">
        <f>'2023支出表'!G148</f>
        <v>0</v>
      </c>
      <c r="S153" s="9" t="str">
        <f>'2023支出表'!J148</f>
        <v>/</v>
      </c>
      <c r="T153" s="23">
        <f>'2023支出表'!K148</f>
        <v>0</v>
      </c>
      <c r="U153" s="1" t="s">
        <v>92</v>
      </c>
      <c r="V153" s="23">
        <v>0</v>
      </c>
      <c r="W153" s="1" t="s">
        <v>92</v>
      </c>
      <c r="X153" s="23">
        <v>0</v>
      </c>
      <c r="Y153" s="23">
        <f>'2023支出表'!L148</f>
        <v>0</v>
      </c>
      <c r="Z153" s="1" t="s">
        <v>92</v>
      </c>
      <c r="AA153" s="23">
        <v>0</v>
      </c>
      <c r="AB153" s="1" t="s">
        <v>92</v>
      </c>
      <c r="AC153" s="23">
        <v>0</v>
      </c>
      <c r="AD153" s="30" t="s">
        <v>92</v>
      </c>
      <c r="AE153" s="23">
        <v>0</v>
      </c>
      <c r="AF153" s="9">
        <v>3.5</v>
      </c>
      <c r="AG153" s="23">
        <f t="shared" si="2"/>
        <v>0</v>
      </c>
    </row>
    <row r="154" spans="1:33" x14ac:dyDescent="0.3">
      <c r="A154" s="19">
        <v>45070</v>
      </c>
      <c r="B154" s="1" t="s">
        <v>7</v>
      </c>
      <c r="C154" s="1" t="s">
        <v>92</v>
      </c>
      <c r="D154" s="1" t="s">
        <v>243</v>
      </c>
      <c r="E154" s="1" t="s">
        <v>92</v>
      </c>
      <c r="F154" s="23">
        <f>'2023支出表'!B149</f>
        <v>0</v>
      </c>
      <c r="H154" s="23">
        <f>'2023支出表'!C149</f>
        <v>0</v>
      </c>
      <c r="J154" s="23">
        <f>'2023支出表'!E149</f>
        <v>0</v>
      </c>
      <c r="L154" s="23">
        <f>'2023支出表'!F149</f>
        <v>0</v>
      </c>
      <c r="M154" s="1" t="s">
        <v>92</v>
      </c>
      <c r="N154" s="23">
        <v>0</v>
      </c>
      <c r="O154" s="1" t="s">
        <v>92</v>
      </c>
      <c r="P154" s="23">
        <f>'2023支出表'!D149</f>
        <v>0</v>
      </c>
      <c r="Q154" s="1" t="s">
        <v>92</v>
      </c>
      <c r="R154" s="23">
        <f>'2023支出表'!G149</f>
        <v>0</v>
      </c>
      <c r="S154" s="9" t="str">
        <f>'2023支出表'!J149</f>
        <v>/</v>
      </c>
      <c r="T154" s="23">
        <f>'2023支出表'!K149</f>
        <v>0</v>
      </c>
      <c r="U154" s="1" t="s">
        <v>92</v>
      </c>
      <c r="V154" s="23">
        <v>0</v>
      </c>
      <c r="W154" s="1" t="s">
        <v>92</v>
      </c>
      <c r="X154" s="23">
        <v>0</v>
      </c>
      <c r="Y154" s="23">
        <f>'2023支出表'!L149</f>
        <v>0</v>
      </c>
      <c r="Z154" s="1" t="s">
        <v>92</v>
      </c>
      <c r="AA154" s="23">
        <v>0</v>
      </c>
      <c r="AB154" s="1" t="s">
        <v>92</v>
      </c>
      <c r="AC154" s="23">
        <v>0</v>
      </c>
      <c r="AD154" s="30" t="s">
        <v>92</v>
      </c>
      <c r="AE154" s="23">
        <v>0</v>
      </c>
      <c r="AF154" s="9">
        <v>3.5</v>
      </c>
      <c r="AG154" s="23">
        <f t="shared" si="2"/>
        <v>0</v>
      </c>
    </row>
    <row r="155" spans="1:33" x14ac:dyDescent="0.3">
      <c r="A155" s="19">
        <v>45071</v>
      </c>
      <c r="B155" s="1" t="s">
        <v>8</v>
      </c>
      <c r="C155" s="1" t="s">
        <v>92</v>
      </c>
      <c r="D155" s="1" t="s">
        <v>243</v>
      </c>
      <c r="E155" s="1" t="s">
        <v>92</v>
      </c>
      <c r="F155" s="23">
        <f>'2023支出表'!B150</f>
        <v>0</v>
      </c>
      <c r="H155" s="23">
        <f>'2023支出表'!C150</f>
        <v>0</v>
      </c>
      <c r="J155" s="23">
        <f>'2023支出表'!E150</f>
        <v>0</v>
      </c>
      <c r="L155" s="23">
        <f>'2023支出表'!F150</f>
        <v>0</v>
      </c>
      <c r="M155" s="1" t="s">
        <v>92</v>
      </c>
      <c r="N155" s="23">
        <v>0</v>
      </c>
      <c r="O155" s="1" t="s">
        <v>92</v>
      </c>
      <c r="P155" s="23">
        <f>'2023支出表'!D150</f>
        <v>0</v>
      </c>
      <c r="Q155" s="1" t="s">
        <v>92</v>
      </c>
      <c r="R155" s="23">
        <f>'2023支出表'!G150</f>
        <v>0</v>
      </c>
      <c r="S155" s="9" t="str">
        <f>'2023支出表'!J150</f>
        <v>/</v>
      </c>
      <c r="T155" s="23">
        <f>'2023支出表'!K150</f>
        <v>0</v>
      </c>
      <c r="U155" s="1" t="s">
        <v>92</v>
      </c>
      <c r="V155" s="23">
        <v>0</v>
      </c>
      <c r="W155" s="1" t="s">
        <v>92</v>
      </c>
      <c r="X155" s="23">
        <v>0</v>
      </c>
      <c r="Y155" s="23">
        <f>'2023支出表'!L150</f>
        <v>0</v>
      </c>
      <c r="Z155" s="1" t="s">
        <v>92</v>
      </c>
      <c r="AA155" s="23">
        <v>0</v>
      </c>
      <c r="AB155" s="1" t="s">
        <v>92</v>
      </c>
      <c r="AC155" s="23">
        <v>0</v>
      </c>
      <c r="AD155" s="30" t="s">
        <v>92</v>
      </c>
      <c r="AE155" s="23">
        <v>0</v>
      </c>
      <c r="AF155" s="9">
        <v>3.5</v>
      </c>
      <c r="AG155" s="23">
        <f t="shared" si="2"/>
        <v>0</v>
      </c>
    </row>
    <row r="156" spans="1:33" x14ac:dyDescent="0.3">
      <c r="A156" s="19">
        <v>45072</v>
      </c>
      <c r="B156" s="1" t="s">
        <v>9</v>
      </c>
      <c r="C156" s="1" t="s">
        <v>92</v>
      </c>
      <c r="D156" s="1" t="s">
        <v>243</v>
      </c>
      <c r="E156" s="1" t="s">
        <v>92</v>
      </c>
      <c r="F156" s="23">
        <f>'2023支出表'!B151</f>
        <v>0</v>
      </c>
      <c r="H156" s="23">
        <f>'2023支出表'!C151</f>
        <v>0</v>
      </c>
      <c r="J156" s="23">
        <f>'2023支出表'!E151</f>
        <v>0</v>
      </c>
      <c r="L156" s="23">
        <f>'2023支出表'!F151</f>
        <v>0</v>
      </c>
      <c r="M156" s="1" t="s">
        <v>92</v>
      </c>
      <c r="N156" s="23">
        <v>0</v>
      </c>
      <c r="O156" s="1" t="s">
        <v>92</v>
      </c>
      <c r="P156" s="23">
        <f>'2023支出表'!D151</f>
        <v>0</v>
      </c>
      <c r="Q156" s="1" t="s">
        <v>92</v>
      </c>
      <c r="R156" s="23">
        <f>'2023支出表'!G151</f>
        <v>0</v>
      </c>
      <c r="S156" s="9" t="str">
        <f>'2023支出表'!J151</f>
        <v>/</v>
      </c>
      <c r="T156" s="23">
        <f>'2023支出表'!K151</f>
        <v>0</v>
      </c>
      <c r="U156" s="1" t="s">
        <v>92</v>
      </c>
      <c r="V156" s="23">
        <v>0</v>
      </c>
      <c r="W156" s="1" t="s">
        <v>92</v>
      </c>
      <c r="X156" s="23">
        <v>0</v>
      </c>
      <c r="Y156" s="23">
        <f>'2023支出表'!L151</f>
        <v>0</v>
      </c>
      <c r="Z156" s="1" t="s">
        <v>92</v>
      </c>
      <c r="AA156" s="23">
        <v>0</v>
      </c>
      <c r="AB156" s="1" t="s">
        <v>92</v>
      </c>
      <c r="AC156" s="23">
        <v>0</v>
      </c>
      <c r="AD156" s="30" t="s">
        <v>92</v>
      </c>
      <c r="AE156" s="23">
        <v>0</v>
      </c>
      <c r="AF156" s="9">
        <v>3.5</v>
      </c>
      <c r="AG156" s="23">
        <f t="shared" si="2"/>
        <v>0</v>
      </c>
    </row>
    <row r="157" spans="1:33" x14ac:dyDescent="0.3">
      <c r="A157" s="19">
        <v>45073</v>
      </c>
      <c r="B157" s="1" t="s">
        <v>10</v>
      </c>
      <c r="C157" s="1" t="s">
        <v>92</v>
      </c>
      <c r="D157" s="1" t="s">
        <v>243</v>
      </c>
      <c r="E157" s="1" t="s">
        <v>92</v>
      </c>
      <c r="F157" s="23">
        <f>'2023支出表'!B152</f>
        <v>0</v>
      </c>
      <c r="H157" s="23">
        <f>'2023支出表'!C152</f>
        <v>0</v>
      </c>
      <c r="J157" s="23">
        <f>'2023支出表'!E152</f>
        <v>0</v>
      </c>
      <c r="L157" s="23">
        <f>'2023支出表'!F152</f>
        <v>0</v>
      </c>
      <c r="M157" s="1" t="s">
        <v>92</v>
      </c>
      <c r="N157" s="23">
        <v>0</v>
      </c>
      <c r="O157" s="1" t="s">
        <v>92</v>
      </c>
      <c r="P157" s="23">
        <f>'2023支出表'!D152</f>
        <v>0</v>
      </c>
      <c r="Q157" s="1" t="s">
        <v>92</v>
      </c>
      <c r="R157" s="23">
        <f>'2023支出表'!G152</f>
        <v>0</v>
      </c>
      <c r="S157" s="9" t="str">
        <f>'2023支出表'!J152</f>
        <v>/</v>
      </c>
      <c r="T157" s="23">
        <f>'2023支出表'!K152</f>
        <v>0</v>
      </c>
      <c r="U157" s="1" t="s">
        <v>92</v>
      </c>
      <c r="V157" s="23">
        <v>0</v>
      </c>
      <c r="W157" s="1" t="s">
        <v>92</v>
      </c>
      <c r="X157" s="23">
        <v>0</v>
      </c>
      <c r="Y157" s="23">
        <f>'2023支出表'!L152</f>
        <v>0</v>
      </c>
      <c r="Z157" s="1" t="s">
        <v>92</v>
      </c>
      <c r="AA157" s="23">
        <v>0</v>
      </c>
      <c r="AB157" s="1" t="s">
        <v>92</v>
      </c>
      <c r="AC157" s="23">
        <v>0</v>
      </c>
      <c r="AD157" s="30" t="s">
        <v>92</v>
      </c>
      <c r="AE157" s="23">
        <v>0</v>
      </c>
      <c r="AF157" s="9">
        <v>3.5</v>
      </c>
      <c r="AG157" s="23">
        <f t="shared" si="2"/>
        <v>0</v>
      </c>
    </row>
    <row r="158" spans="1:33" x14ac:dyDescent="0.3">
      <c r="A158" s="19">
        <v>45074</v>
      </c>
      <c r="B158" s="1" t="s">
        <v>11</v>
      </c>
      <c r="C158" s="1" t="s">
        <v>92</v>
      </c>
      <c r="D158" s="1" t="s">
        <v>243</v>
      </c>
      <c r="E158" s="1" t="s">
        <v>92</v>
      </c>
      <c r="F158" s="23">
        <f>'2023支出表'!B153</f>
        <v>0</v>
      </c>
      <c r="H158" s="23">
        <f>'2023支出表'!C153</f>
        <v>0</v>
      </c>
      <c r="J158" s="23">
        <f>'2023支出表'!E153</f>
        <v>0</v>
      </c>
      <c r="L158" s="23">
        <f>'2023支出表'!F153</f>
        <v>0</v>
      </c>
      <c r="M158" s="1" t="s">
        <v>92</v>
      </c>
      <c r="N158" s="23">
        <v>0</v>
      </c>
      <c r="O158" s="1" t="s">
        <v>92</v>
      </c>
      <c r="P158" s="23">
        <f>'2023支出表'!D153</f>
        <v>0</v>
      </c>
      <c r="Q158" s="1" t="s">
        <v>92</v>
      </c>
      <c r="R158" s="23">
        <f>'2023支出表'!G153</f>
        <v>0</v>
      </c>
      <c r="S158" s="9" t="str">
        <f>'2023支出表'!J153</f>
        <v>/</v>
      </c>
      <c r="T158" s="23">
        <f>'2023支出表'!K153</f>
        <v>0</v>
      </c>
      <c r="U158" s="1" t="s">
        <v>92</v>
      </c>
      <c r="V158" s="23">
        <v>0</v>
      </c>
      <c r="W158" s="1" t="s">
        <v>92</v>
      </c>
      <c r="X158" s="23">
        <v>0</v>
      </c>
      <c r="Y158" s="23">
        <f>'2023支出表'!L153</f>
        <v>0</v>
      </c>
      <c r="Z158" s="1" t="s">
        <v>92</v>
      </c>
      <c r="AA158" s="23">
        <v>0</v>
      </c>
      <c r="AB158" s="1" t="s">
        <v>92</v>
      </c>
      <c r="AC158" s="23">
        <v>0</v>
      </c>
      <c r="AD158" s="30" t="s">
        <v>92</v>
      </c>
      <c r="AE158" s="23">
        <v>0</v>
      </c>
      <c r="AF158" s="9">
        <v>3.5</v>
      </c>
      <c r="AG158" s="23">
        <f t="shared" si="2"/>
        <v>0</v>
      </c>
    </row>
    <row r="159" spans="1:33" x14ac:dyDescent="0.3">
      <c r="A159" s="19">
        <v>45075</v>
      </c>
      <c r="B159" s="1" t="s">
        <v>167</v>
      </c>
      <c r="C159" s="1" t="s">
        <v>92</v>
      </c>
      <c r="D159" s="1" t="s">
        <v>243</v>
      </c>
      <c r="E159" s="1" t="s">
        <v>92</v>
      </c>
      <c r="F159" s="23">
        <f>'2023支出表'!B154</f>
        <v>0</v>
      </c>
      <c r="H159" s="23">
        <f>'2023支出表'!C154</f>
        <v>0</v>
      </c>
      <c r="J159" s="23">
        <f>'2023支出表'!E154</f>
        <v>0</v>
      </c>
      <c r="L159" s="23">
        <f>'2023支出表'!F154</f>
        <v>0</v>
      </c>
      <c r="M159" s="1" t="s">
        <v>92</v>
      </c>
      <c r="N159" s="23">
        <v>0</v>
      </c>
      <c r="O159" s="1" t="s">
        <v>92</v>
      </c>
      <c r="P159" s="23">
        <f>'2023支出表'!D154</f>
        <v>0</v>
      </c>
      <c r="Q159" s="1" t="s">
        <v>92</v>
      </c>
      <c r="R159" s="23">
        <f>'2023支出表'!G154</f>
        <v>0</v>
      </c>
      <c r="S159" s="9" t="str">
        <f>'2023支出表'!J154</f>
        <v>/</v>
      </c>
      <c r="T159" s="23">
        <f>'2023支出表'!K154</f>
        <v>0</v>
      </c>
      <c r="U159" s="1" t="s">
        <v>92</v>
      </c>
      <c r="V159" s="23">
        <v>0</v>
      </c>
      <c r="W159" s="1" t="s">
        <v>92</v>
      </c>
      <c r="X159" s="23">
        <v>0</v>
      </c>
      <c r="Y159" s="23">
        <f>'2023支出表'!L154</f>
        <v>0</v>
      </c>
      <c r="Z159" s="1" t="s">
        <v>92</v>
      </c>
      <c r="AA159" s="23">
        <v>0</v>
      </c>
      <c r="AB159" s="1" t="s">
        <v>92</v>
      </c>
      <c r="AC159" s="23">
        <v>0</v>
      </c>
      <c r="AD159" s="30" t="s">
        <v>92</v>
      </c>
      <c r="AE159" s="23">
        <v>0</v>
      </c>
      <c r="AF159" s="9">
        <v>3.5</v>
      </c>
      <c r="AG159" s="23">
        <f t="shared" si="2"/>
        <v>0</v>
      </c>
    </row>
    <row r="160" spans="1:33" x14ac:dyDescent="0.3">
      <c r="A160" s="19">
        <v>45076</v>
      </c>
      <c r="B160" s="1" t="s">
        <v>6</v>
      </c>
      <c r="C160" s="1" t="s">
        <v>92</v>
      </c>
      <c r="D160" s="1" t="s">
        <v>243</v>
      </c>
      <c r="E160" s="1" t="s">
        <v>92</v>
      </c>
      <c r="F160" s="23">
        <f>'2023支出表'!B155</f>
        <v>0</v>
      </c>
      <c r="H160" s="23">
        <f>'2023支出表'!C155</f>
        <v>0</v>
      </c>
      <c r="J160" s="23">
        <f>'2023支出表'!E155</f>
        <v>0</v>
      </c>
      <c r="L160" s="23">
        <f>'2023支出表'!F155</f>
        <v>0</v>
      </c>
      <c r="M160" s="1" t="s">
        <v>92</v>
      </c>
      <c r="N160" s="23">
        <v>0</v>
      </c>
      <c r="O160" s="1" t="s">
        <v>92</v>
      </c>
      <c r="P160" s="23">
        <f>'2023支出表'!D155</f>
        <v>0</v>
      </c>
      <c r="Q160" s="1" t="s">
        <v>92</v>
      </c>
      <c r="R160" s="23">
        <f>'2023支出表'!G155</f>
        <v>0</v>
      </c>
      <c r="S160" s="9" t="str">
        <f>'2023支出表'!J155</f>
        <v>/</v>
      </c>
      <c r="T160" s="23">
        <f>'2023支出表'!K155</f>
        <v>0</v>
      </c>
      <c r="U160" s="1" t="s">
        <v>92</v>
      </c>
      <c r="V160" s="23">
        <v>0</v>
      </c>
      <c r="W160" s="1" t="s">
        <v>92</v>
      </c>
      <c r="X160" s="23">
        <v>0</v>
      </c>
      <c r="Y160" s="23">
        <f>'2023支出表'!L155</f>
        <v>0</v>
      </c>
      <c r="Z160" s="1" t="s">
        <v>92</v>
      </c>
      <c r="AA160" s="23">
        <v>0</v>
      </c>
      <c r="AB160" s="1" t="s">
        <v>92</v>
      </c>
      <c r="AC160" s="23">
        <v>0</v>
      </c>
      <c r="AD160" s="30" t="s">
        <v>92</v>
      </c>
      <c r="AE160" s="23">
        <v>0</v>
      </c>
      <c r="AF160" s="9">
        <v>3.5</v>
      </c>
      <c r="AG160" s="23">
        <f t="shared" si="2"/>
        <v>0</v>
      </c>
    </row>
    <row r="161" spans="1:33" x14ac:dyDescent="0.3">
      <c r="A161" s="19">
        <v>45077</v>
      </c>
      <c r="B161" s="1" t="s">
        <v>7</v>
      </c>
      <c r="C161" s="1" t="s">
        <v>92</v>
      </c>
      <c r="D161" s="1" t="s">
        <v>243</v>
      </c>
      <c r="E161" s="1" t="s">
        <v>92</v>
      </c>
      <c r="F161" s="23">
        <f>'2023支出表'!B156</f>
        <v>0</v>
      </c>
      <c r="H161" s="23">
        <f>'2023支出表'!C156</f>
        <v>0</v>
      </c>
      <c r="J161" s="23">
        <f>'2023支出表'!E156</f>
        <v>0</v>
      </c>
      <c r="L161" s="23">
        <f>'2023支出表'!F156</f>
        <v>0</v>
      </c>
      <c r="M161" s="1" t="s">
        <v>92</v>
      </c>
      <c r="N161" s="23">
        <v>0</v>
      </c>
      <c r="O161" s="1" t="s">
        <v>92</v>
      </c>
      <c r="P161" s="23">
        <f>'2023支出表'!D156</f>
        <v>0</v>
      </c>
      <c r="Q161" s="1" t="s">
        <v>92</v>
      </c>
      <c r="R161" s="23">
        <f>'2023支出表'!G156</f>
        <v>0</v>
      </c>
      <c r="S161" s="9" t="str">
        <f>'2023支出表'!J156</f>
        <v>/</v>
      </c>
      <c r="T161" s="23">
        <f>'2023支出表'!K156</f>
        <v>0</v>
      </c>
      <c r="U161" s="1" t="s">
        <v>92</v>
      </c>
      <c r="V161" s="23">
        <v>0</v>
      </c>
      <c r="W161" s="1" t="s">
        <v>92</v>
      </c>
      <c r="X161" s="23">
        <v>0</v>
      </c>
      <c r="Y161" s="23">
        <f>'2023支出表'!L156</f>
        <v>0</v>
      </c>
      <c r="Z161" s="1" t="s">
        <v>92</v>
      </c>
      <c r="AA161" s="23">
        <v>0</v>
      </c>
      <c r="AB161" s="1" t="s">
        <v>92</v>
      </c>
      <c r="AC161" s="23">
        <v>0</v>
      </c>
      <c r="AD161" s="30" t="s">
        <v>92</v>
      </c>
      <c r="AE161" s="23">
        <v>0</v>
      </c>
      <c r="AF161" s="9">
        <v>3.5</v>
      </c>
      <c r="AG161" s="23">
        <f t="shared" si="2"/>
        <v>0</v>
      </c>
    </row>
    <row r="162" spans="1:33" x14ac:dyDescent="0.3">
      <c r="A162" s="41" t="s">
        <v>220</v>
      </c>
      <c r="B162" s="41"/>
      <c r="C162" s="41"/>
      <c r="D162" s="41"/>
      <c r="E162" s="37" t="s">
        <v>202</v>
      </c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24"/>
      <c r="S162" s="37" t="s">
        <v>60</v>
      </c>
      <c r="T162" s="37"/>
      <c r="U162" s="37"/>
      <c r="V162" s="37"/>
      <c r="W162" s="41" t="s">
        <v>210</v>
      </c>
      <c r="X162" s="41"/>
      <c r="Y162" s="41"/>
      <c r="Z162" s="37" t="s">
        <v>208</v>
      </c>
      <c r="AA162" s="37"/>
      <c r="AB162" s="37" t="s">
        <v>209</v>
      </c>
      <c r="AC162" s="37"/>
      <c r="AD162" s="37" t="s">
        <v>207</v>
      </c>
      <c r="AE162" s="37"/>
      <c r="AF162" s="25" t="s">
        <v>257</v>
      </c>
      <c r="AG162" s="32" t="s">
        <v>62</v>
      </c>
    </row>
    <row r="163" spans="1:33" x14ac:dyDescent="0.3">
      <c r="A163" s="7" t="s">
        <v>201</v>
      </c>
      <c r="B163" s="7" t="s">
        <v>199</v>
      </c>
      <c r="C163" s="7" t="s">
        <v>230</v>
      </c>
      <c r="D163" s="7" t="s">
        <v>160</v>
      </c>
      <c r="E163" s="7" t="s">
        <v>3</v>
      </c>
      <c r="F163" s="22" t="s">
        <v>33</v>
      </c>
      <c r="G163" s="7" t="s">
        <v>13</v>
      </c>
      <c r="H163" s="22" t="s">
        <v>33</v>
      </c>
      <c r="I163" s="7" t="s">
        <v>14</v>
      </c>
      <c r="J163" s="22" t="s">
        <v>33</v>
      </c>
      <c r="K163" s="7" t="s">
        <v>18</v>
      </c>
      <c r="L163" s="22" t="s">
        <v>33</v>
      </c>
      <c r="M163" s="7" t="s">
        <v>200</v>
      </c>
      <c r="N163" s="22" t="s">
        <v>33</v>
      </c>
      <c r="O163" s="7" t="s">
        <v>15</v>
      </c>
      <c r="P163" s="22" t="s">
        <v>33</v>
      </c>
      <c r="Q163" s="7" t="s">
        <v>16</v>
      </c>
      <c r="R163" s="22" t="s">
        <v>33</v>
      </c>
      <c r="S163" s="7" t="s">
        <v>203</v>
      </c>
      <c r="T163" s="22" t="s">
        <v>204</v>
      </c>
      <c r="U163" s="7" t="s">
        <v>205</v>
      </c>
      <c r="V163" s="22" t="s">
        <v>206</v>
      </c>
      <c r="W163" s="7" t="s">
        <v>213</v>
      </c>
      <c r="X163" s="22" t="s">
        <v>33</v>
      </c>
      <c r="Y163" s="22" t="s">
        <v>214</v>
      </c>
      <c r="Z163" s="7" t="s">
        <v>212</v>
      </c>
      <c r="AA163" s="22" t="s">
        <v>33</v>
      </c>
      <c r="AB163" s="7" t="s">
        <v>211</v>
      </c>
      <c r="AC163" s="22" t="s">
        <v>33</v>
      </c>
      <c r="AD163" s="29" t="s">
        <v>55</v>
      </c>
      <c r="AE163" s="22" t="s">
        <v>33</v>
      </c>
      <c r="AF163" s="26" t="s">
        <v>33</v>
      </c>
      <c r="AG163" s="7" t="s">
        <v>33</v>
      </c>
    </row>
    <row r="164" spans="1:33" x14ac:dyDescent="0.3">
      <c r="A164" s="19">
        <v>45078</v>
      </c>
      <c r="B164" s="1" t="s">
        <v>217</v>
      </c>
      <c r="AG164" s="23">
        <f t="shared" si="2"/>
        <v>0</v>
      </c>
    </row>
    <row r="165" spans="1:33" x14ac:dyDescent="0.3">
      <c r="A165" s="19">
        <v>45079</v>
      </c>
      <c r="B165" s="1" t="s">
        <v>9</v>
      </c>
      <c r="AG165" s="23">
        <f t="shared" si="2"/>
        <v>0</v>
      </c>
    </row>
    <row r="166" spans="1:33" x14ac:dyDescent="0.3">
      <c r="A166" s="19">
        <v>45080</v>
      </c>
      <c r="B166" s="1" t="s">
        <v>10</v>
      </c>
      <c r="AG166" s="23">
        <f t="shared" si="2"/>
        <v>0</v>
      </c>
    </row>
    <row r="167" spans="1:33" x14ac:dyDescent="0.3">
      <c r="A167" s="19">
        <v>45081</v>
      </c>
      <c r="B167" s="1" t="s">
        <v>11</v>
      </c>
      <c r="AG167" s="23">
        <f t="shared" si="2"/>
        <v>0</v>
      </c>
    </row>
    <row r="168" spans="1:33" x14ac:dyDescent="0.3">
      <c r="A168" s="19">
        <v>45082</v>
      </c>
      <c r="B168" s="1" t="s">
        <v>167</v>
      </c>
      <c r="AG168" s="23">
        <f t="shared" si="2"/>
        <v>0</v>
      </c>
    </row>
    <row r="169" spans="1:33" x14ac:dyDescent="0.3">
      <c r="A169" s="19">
        <v>45083</v>
      </c>
      <c r="B169" s="1" t="s">
        <v>6</v>
      </c>
      <c r="AG169" s="23">
        <f t="shared" si="2"/>
        <v>0</v>
      </c>
    </row>
    <row r="170" spans="1:33" x14ac:dyDescent="0.3">
      <c r="A170" s="19">
        <v>45084</v>
      </c>
      <c r="B170" s="1" t="s">
        <v>7</v>
      </c>
      <c r="AG170" s="23">
        <f t="shared" si="2"/>
        <v>0</v>
      </c>
    </row>
    <row r="171" spans="1:33" x14ac:dyDescent="0.3">
      <c r="A171" s="19">
        <v>45085</v>
      </c>
      <c r="B171" s="1" t="s">
        <v>8</v>
      </c>
      <c r="AG171" s="23">
        <f t="shared" si="2"/>
        <v>0</v>
      </c>
    </row>
    <row r="172" spans="1:33" x14ac:dyDescent="0.3">
      <c r="A172" s="19">
        <v>45086</v>
      </c>
      <c r="B172" s="1" t="s">
        <v>9</v>
      </c>
      <c r="AG172" s="23">
        <f t="shared" si="2"/>
        <v>0</v>
      </c>
    </row>
    <row r="173" spans="1:33" x14ac:dyDescent="0.3">
      <c r="A173" s="19">
        <v>45087</v>
      </c>
      <c r="B173" s="1" t="s">
        <v>10</v>
      </c>
      <c r="AG173" s="23">
        <f t="shared" si="2"/>
        <v>0</v>
      </c>
    </row>
    <row r="174" spans="1:33" x14ac:dyDescent="0.3">
      <c r="A174" s="19">
        <v>45088</v>
      </c>
      <c r="B174" s="1" t="s">
        <v>11</v>
      </c>
      <c r="AG174" s="23">
        <f t="shared" si="2"/>
        <v>0</v>
      </c>
    </row>
    <row r="175" spans="1:33" x14ac:dyDescent="0.3">
      <c r="A175" s="19">
        <v>45089</v>
      </c>
      <c r="B175" s="1" t="s">
        <v>167</v>
      </c>
      <c r="AG175" s="23">
        <f t="shared" si="2"/>
        <v>0</v>
      </c>
    </row>
    <row r="176" spans="1:33" x14ac:dyDescent="0.3">
      <c r="A176" s="19">
        <v>45090</v>
      </c>
      <c r="B176" s="1" t="s">
        <v>6</v>
      </c>
      <c r="AG176" s="23">
        <f t="shared" si="2"/>
        <v>0</v>
      </c>
    </row>
    <row r="177" spans="1:33" x14ac:dyDescent="0.3">
      <c r="A177" s="19">
        <v>45091</v>
      </c>
      <c r="B177" s="1" t="s">
        <v>7</v>
      </c>
      <c r="AG177" s="23">
        <f t="shared" si="2"/>
        <v>0</v>
      </c>
    </row>
    <row r="178" spans="1:33" x14ac:dyDescent="0.3">
      <c r="A178" s="19">
        <v>45092</v>
      </c>
      <c r="B178" s="1" t="s">
        <v>8</v>
      </c>
      <c r="AG178" s="23">
        <f t="shared" si="2"/>
        <v>0</v>
      </c>
    </row>
    <row r="179" spans="1:33" x14ac:dyDescent="0.3">
      <c r="A179" s="19">
        <v>45093</v>
      </c>
      <c r="B179" s="1" t="s">
        <v>9</v>
      </c>
      <c r="AG179" s="23">
        <f t="shared" si="2"/>
        <v>0</v>
      </c>
    </row>
    <row r="180" spans="1:33" x14ac:dyDescent="0.3">
      <c r="A180" s="19">
        <v>45094</v>
      </c>
      <c r="B180" s="1" t="s">
        <v>10</v>
      </c>
      <c r="AG180" s="23">
        <f t="shared" si="2"/>
        <v>0</v>
      </c>
    </row>
    <row r="181" spans="1:33" x14ac:dyDescent="0.3">
      <c r="A181" s="19">
        <v>45095</v>
      </c>
      <c r="B181" s="1" t="s">
        <v>11</v>
      </c>
      <c r="AG181" s="23">
        <f t="shared" si="2"/>
        <v>0</v>
      </c>
    </row>
    <row r="182" spans="1:33" x14ac:dyDescent="0.3">
      <c r="A182" s="19">
        <v>45096</v>
      </c>
      <c r="B182" s="1" t="s">
        <v>167</v>
      </c>
      <c r="AG182" s="23">
        <f t="shared" si="2"/>
        <v>0</v>
      </c>
    </row>
    <row r="183" spans="1:33" x14ac:dyDescent="0.3">
      <c r="A183" s="19">
        <v>45097</v>
      </c>
      <c r="B183" s="1" t="s">
        <v>6</v>
      </c>
      <c r="AG183" s="23">
        <f t="shared" si="2"/>
        <v>0</v>
      </c>
    </row>
    <row r="184" spans="1:33" x14ac:dyDescent="0.3">
      <c r="A184" s="19">
        <v>45098</v>
      </c>
      <c r="B184" s="1" t="s">
        <v>7</v>
      </c>
      <c r="AG184" s="23">
        <f t="shared" si="2"/>
        <v>0</v>
      </c>
    </row>
    <row r="185" spans="1:33" x14ac:dyDescent="0.3">
      <c r="A185" s="19">
        <v>45099</v>
      </c>
      <c r="B185" s="1" t="s">
        <v>8</v>
      </c>
      <c r="AG185" s="23">
        <f t="shared" si="2"/>
        <v>0</v>
      </c>
    </row>
    <row r="186" spans="1:33" x14ac:dyDescent="0.3">
      <c r="A186" s="19">
        <v>45100</v>
      </c>
      <c r="B186" s="1" t="s">
        <v>9</v>
      </c>
      <c r="AG186" s="23">
        <f t="shared" si="2"/>
        <v>0</v>
      </c>
    </row>
    <row r="187" spans="1:33" x14ac:dyDescent="0.3">
      <c r="A187" s="19">
        <v>45101</v>
      </c>
      <c r="B187" s="1" t="s">
        <v>10</v>
      </c>
      <c r="AG187" s="23">
        <f t="shared" si="2"/>
        <v>0</v>
      </c>
    </row>
    <row r="188" spans="1:33" x14ac:dyDescent="0.3">
      <c r="A188" s="19">
        <v>45102</v>
      </c>
      <c r="B188" s="1" t="s">
        <v>11</v>
      </c>
      <c r="AG188" s="23">
        <f t="shared" si="2"/>
        <v>0</v>
      </c>
    </row>
    <row r="189" spans="1:33" x14ac:dyDescent="0.3">
      <c r="A189" s="19">
        <v>45103</v>
      </c>
      <c r="B189" s="1" t="s">
        <v>167</v>
      </c>
      <c r="AG189" s="23">
        <f t="shared" si="2"/>
        <v>0</v>
      </c>
    </row>
    <row r="190" spans="1:33" x14ac:dyDescent="0.3">
      <c r="A190" s="19">
        <v>45104</v>
      </c>
      <c r="B190" s="1" t="s">
        <v>6</v>
      </c>
      <c r="AG190" s="23">
        <f t="shared" si="2"/>
        <v>0</v>
      </c>
    </row>
    <row r="191" spans="1:33" x14ac:dyDescent="0.3">
      <c r="A191" s="19">
        <v>45105</v>
      </c>
      <c r="B191" s="1" t="s">
        <v>7</v>
      </c>
      <c r="AG191" s="23">
        <f t="shared" si="2"/>
        <v>0</v>
      </c>
    </row>
    <row r="192" spans="1:33" x14ac:dyDescent="0.3">
      <c r="A192" s="19">
        <v>45106</v>
      </c>
      <c r="B192" s="1" t="s">
        <v>8</v>
      </c>
      <c r="AF192" s="27"/>
      <c r="AG192" s="23">
        <f t="shared" si="2"/>
        <v>0</v>
      </c>
    </row>
    <row r="193" spans="1:33" x14ac:dyDescent="0.3">
      <c r="A193" s="19">
        <v>45107</v>
      </c>
      <c r="B193" s="1" t="s">
        <v>9</v>
      </c>
      <c r="AF193" s="27"/>
      <c r="AG193" s="23">
        <f t="shared" si="2"/>
        <v>0</v>
      </c>
    </row>
    <row r="194" spans="1:33" x14ac:dyDescent="0.3">
      <c r="A194" s="41" t="s">
        <v>220</v>
      </c>
      <c r="B194" s="41"/>
      <c r="C194" s="41"/>
      <c r="D194" s="41"/>
      <c r="E194" s="37" t="s">
        <v>202</v>
      </c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24"/>
      <c r="S194" s="37" t="s">
        <v>60</v>
      </c>
      <c r="T194" s="37"/>
      <c r="U194" s="37"/>
      <c r="V194" s="37"/>
      <c r="W194" s="41" t="s">
        <v>210</v>
      </c>
      <c r="X194" s="41"/>
      <c r="Y194" s="41"/>
      <c r="Z194" s="37" t="s">
        <v>208</v>
      </c>
      <c r="AA194" s="37"/>
      <c r="AB194" s="37" t="s">
        <v>209</v>
      </c>
      <c r="AC194" s="37"/>
      <c r="AD194" s="37" t="s">
        <v>207</v>
      </c>
      <c r="AE194" s="37"/>
      <c r="AF194" s="25" t="s">
        <v>257</v>
      </c>
      <c r="AG194" s="32" t="s">
        <v>62</v>
      </c>
    </row>
    <row r="195" spans="1:33" x14ac:dyDescent="0.3">
      <c r="A195" s="7" t="s">
        <v>201</v>
      </c>
      <c r="B195" s="7" t="s">
        <v>199</v>
      </c>
      <c r="C195" s="7" t="s">
        <v>230</v>
      </c>
      <c r="D195" s="7" t="s">
        <v>160</v>
      </c>
      <c r="E195" s="7" t="s">
        <v>3</v>
      </c>
      <c r="F195" s="22" t="s">
        <v>33</v>
      </c>
      <c r="G195" s="7" t="s">
        <v>13</v>
      </c>
      <c r="H195" s="22" t="s">
        <v>33</v>
      </c>
      <c r="I195" s="7" t="s">
        <v>14</v>
      </c>
      <c r="J195" s="22" t="s">
        <v>33</v>
      </c>
      <c r="K195" s="7" t="s">
        <v>18</v>
      </c>
      <c r="L195" s="22" t="s">
        <v>33</v>
      </c>
      <c r="M195" s="7" t="s">
        <v>200</v>
      </c>
      <c r="N195" s="22" t="s">
        <v>33</v>
      </c>
      <c r="O195" s="7" t="s">
        <v>15</v>
      </c>
      <c r="P195" s="22" t="s">
        <v>33</v>
      </c>
      <c r="Q195" s="7" t="s">
        <v>16</v>
      </c>
      <c r="R195" s="22" t="s">
        <v>33</v>
      </c>
      <c r="S195" s="7" t="s">
        <v>203</v>
      </c>
      <c r="T195" s="22" t="s">
        <v>204</v>
      </c>
      <c r="U195" s="7" t="s">
        <v>205</v>
      </c>
      <c r="V195" s="22" t="s">
        <v>206</v>
      </c>
      <c r="W195" s="7" t="s">
        <v>213</v>
      </c>
      <c r="X195" s="22" t="s">
        <v>33</v>
      </c>
      <c r="Y195" s="22" t="s">
        <v>214</v>
      </c>
      <c r="Z195" s="7" t="s">
        <v>212</v>
      </c>
      <c r="AA195" s="22" t="s">
        <v>33</v>
      </c>
      <c r="AB195" s="7" t="s">
        <v>211</v>
      </c>
      <c r="AC195" s="22" t="s">
        <v>33</v>
      </c>
      <c r="AD195" s="29" t="s">
        <v>55</v>
      </c>
      <c r="AE195" s="22" t="s">
        <v>33</v>
      </c>
      <c r="AF195" s="26" t="s">
        <v>33</v>
      </c>
      <c r="AG195" s="7" t="s">
        <v>33</v>
      </c>
    </row>
    <row r="196" spans="1:33" x14ac:dyDescent="0.3">
      <c r="A196" s="19">
        <v>45108</v>
      </c>
      <c r="B196" s="1" t="s">
        <v>216</v>
      </c>
      <c r="AG196" s="23">
        <f t="shared" ref="AG196:AG259" si="3">F196+H196+J196+L196+N196+P196+R196+T196+V196+X196+AA196+AC196+AE196</f>
        <v>0</v>
      </c>
    </row>
    <row r="197" spans="1:33" x14ac:dyDescent="0.3">
      <c r="A197" s="19">
        <v>45109</v>
      </c>
      <c r="B197" s="1" t="s">
        <v>11</v>
      </c>
      <c r="AG197" s="23">
        <f t="shared" si="3"/>
        <v>0</v>
      </c>
    </row>
    <row r="198" spans="1:33" x14ac:dyDescent="0.3">
      <c r="A198" s="19">
        <v>45110</v>
      </c>
      <c r="B198" s="1" t="s">
        <v>167</v>
      </c>
      <c r="AG198" s="23">
        <f t="shared" si="3"/>
        <v>0</v>
      </c>
    </row>
    <row r="199" spans="1:33" x14ac:dyDescent="0.3">
      <c r="A199" s="19">
        <v>45111</v>
      </c>
      <c r="B199" s="1" t="s">
        <v>6</v>
      </c>
      <c r="AG199" s="23">
        <f t="shared" si="3"/>
        <v>0</v>
      </c>
    </row>
    <row r="200" spans="1:33" x14ac:dyDescent="0.3">
      <c r="A200" s="19">
        <v>45112</v>
      </c>
      <c r="B200" s="1" t="s">
        <v>7</v>
      </c>
      <c r="AG200" s="23">
        <f t="shared" si="3"/>
        <v>0</v>
      </c>
    </row>
    <row r="201" spans="1:33" x14ac:dyDescent="0.3">
      <c r="A201" s="19">
        <v>45113</v>
      </c>
      <c r="B201" s="1" t="s">
        <v>8</v>
      </c>
      <c r="AG201" s="23">
        <f t="shared" si="3"/>
        <v>0</v>
      </c>
    </row>
    <row r="202" spans="1:33" x14ac:dyDescent="0.3">
      <c r="A202" s="19">
        <v>45114</v>
      </c>
      <c r="B202" s="1" t="s">
        <v>9</v>
      </c>
      <c r="AG202" s="23">
        <f t="shared" si="3"/>
        <v>0</v>
      </c>
    </row>
    <row r="203" spans="1:33" x14ac:dyDescent="0.3">
      <c r="A203" s="19">
        <v>45115</v>
      </c>
      <c r="B203" s="1" t="s">
        <v>10</v>
      </c>
      <c r="AG203" s="23">
        <f t="shared" si="3"/>
        <v>0</v>
      </c>
    </row>
    <row r="204" spans="1:33" x14ac:dyDescent="0.3">
      <c r="A204" s="19">
        <v>45116</v>
      </c>
      <c r="B204" s="1" t="s">
        <v>11</v>
      </c>
      <c r="AG204" s="23">
        <f t="shared" si="3"/>
        <v>0</v>
      </c>
    </row>
    <row r="205" spans="1:33" x14ac:dyDescent="0.3">
      <c r="A205" s="19">
        <v>45117</v>
      </c>
      <c r="B205" s="1" t="s">
        <v>167</v>
      </c>
      <c r="AG205" s="23">
        <f t="shared" si="3"/>
        <v>0</v>
      </c>
    </row>
    <row r="206" spans="1:33" x14ac:dyDescent="0.3">
      <c r="A206" s="19">
        <v>45118</v>
      </c>
      <c r="B206" s="1" t="s">
        <v>6</v>
      </c>
      <c r="AG206" s="23">
        <f t="shared" si="3"/>
        <v>0</v>
      </c>
    </row>
    <row r="207" spans="1:33" x14ac:dyDescent="0.3">
      <c r="A207" s="19">
        <v>45119</v>
      </c>
      <c r="B207" s="1" t="s">
        <v>7</v>
      </c>
      <c r="AG207" s="23">
        <f t="shared" si="3"/>
        <v>0</v>
      </c>
    </row>
    <row r="208" spans="1:33" x14ac:dyDescent="0.3">
      <c r="A208" s="19">
        <v>45120</v>
      </c>
      <c r="B208" s="1" t="s">
        <v>8</v>
      </c>
      <c r="AG208" s="23">
        <f t="shared" si="3"/>
        <v>0</v>
      </c>
    </row>
    <row r="209" spans="1:33" x14ac:dyDescent="0.3">
      <c r="A209" s="19">
        <v>45121</v>
      </c>
      <c r="B209" s="1" t="s">
        <v>9</v>
      </c>
      <c r="AG209" s="23">
        <f t="shared" si="3"/>
        <v>0</v>
      </c>
    </row>
    <row r="210" spans="1:33" x14ac:dyDescent="0.3">
      <c r="A210" s="19">
        <v>45122</v>
      </c>
      <c r="B210" s="1" t="s">
        <v>10</v>
      </c>
      <c r="AG210" s="23">
        <f t="shared" si="3"/>
        <v>0</v>
      </c>
    </row>
    <row r="211" spans="1:33" x14ac:dyDescent="0.3">
      <c r="A211" s="19">
        <v>45123</v>
      </c>
      <c r="B211" s="1" t="s">
        <v>11</v>
      </c>
      <c r="AG211" s="23">
        <f t="shared" si="3"/>
        <v>0</v>
      </c>
    </row>
    <row r="212" spans="1:33" x14ac:dyDescent="0.3">
      <c r="A212" s="19">
        <v>45124</v>
      </c>
      <c r="B212" s="1" t="s">
        <v>167</v>
      </c>
      <c r="AG212" s="23">
        <f t="shared" si="3"/>
        <v>0</v>
      </c>
    </row>
    <row r="213" spans="1:33" x14ac:dyDescent="0.3">
      <c r="A213" s="19">
        <v>45125</v>
      </c>
      <c r="B213" s="1" t="s">
        <v>6</v>
      </c>
      <c r="AG213" s="23">
        <f t="shared" si="3"/>
        <v>0</v>
      </c>
    </row>
    <row r="214" spans="1:33" x14ac:dyDescent="0.3">
      <c r="A214" s="19">
        <v>45126</v>
      </c>
      <c r="B214" s="1" t="s">
        <v>7</v>
      </c>
      <c r="AG214" s="23">
        <f t="shared" si="3"/>
        <v>0</v>
      </c>
    </row>
    <row r="215" spans="1:33" x14ac:dyDescent="0.3">
      <c r="A215" s="19">
        <v>45127</v>
      </c>
      <c r="B215" s="1" t="s">
        <v>8</v>
      </c>
      <c r="AG215" s="23">
        <f t="shared" si="3"/>
        <v>0</v>
      </c>
    </row>
    <row r="216" spans="1:33" x14ac:dyDescent="0.3">
      <c r="A216" s="19">
        <v>45128</v>
      </c>
      <c r="B216" s="1" t="s">
        <v>9</v>
      </c>
      <c r="AG216" s="23">
        <f t="shared" si="3"/>
        <v>0</v>
      </c>
    </row>
    <row r="217" spans="1:33" x14ac:dyDescent="0.3">
      <c r="A217" s="19">
        <v>45129</v>
      </c>
      <c r="B217" s="1" t="s">
        <v>10</v>
      </c>
      <c r="AG217" s="23">
        <f t="shared" si="3"/>
        <v>0</v>
      </c>
    </row>
    <row r="218" spans="1:33" x14ac:dyDescent="0.3">
      <c r="A218" s="19">
        <v>45130</v>
      </c>
      <c r="B218" s="1" t="s">
        <v>11</v>
      </c>
      <c r="AG218" s="23">
        <f t="shared" si="3"/>
        <v>0</v>
      </c>
    </row>
    <row r="219" spans="1:33" x14ac:dyDescent="0.3">
      <c r="A219" s="19">
        <v>45131</v>
      </c>
      <c r="B219" s="1" t="s">
        <v>167</v>
      </c>
      <c r="AG219" s="23">
        <f t="shared" si="3"/>
        <v>0</v>
      </c>
    </row>
    <row r="220" spans="1:33" x14ac:dyDescent="0.3">
      <c r="A220" s="19">
        <v>45132</v>
      </c>
      <c r="B220" s="1" t="s">
        <v>6</v>
      </c>
      <c r="AG220" s="23">
        <f t="shared" si="3"/>
        <v>0</v>
      </c>
    </row>
    <row r="221" spans="1:33" x14ac:dyDescent="0.3">
      <c r="A221" s="19">
        <v>45133</v>
      </c>
      <c r="B221" s="1" t="s">
        <v>7</v>
      </c>
      <c r="AG221" s="23">
        <f t="shared" si="3"/>
        <v>0</v>
      </c>
    </row>
    <row r="222" spans="1:33" x14ac:dyDescent="0.3">
      <c r="A222" s="19">
        <v>45134</v>
      </c>
      <c r="B222" s="1" t="s">
        <v>8</v>
      </c>
      <c r="AG222" s="23">
        <f t="shared" si="3"/>
        <v>0</v>
      </c>
    </row>
    <row r="223" spans="1:33" x14ac:dyDescent="0.3">
      <c r="A223" s="19">
        <v>45135</v>
      </c>
      <c r="B223" s="1" t="s">
        <v>9</v>
      </c>
      <c r="AG223" s="23">
        <f t="shared" si="3"/>
        <v>0</v>
      </c>
    </row>
    <row r="224" spans="1:33" x14ac:dyDescent="0.3">
      <c r="A224" s="19">
        <v>45136</v>
      </c>
      <c r="B224" s="1" t="s">
        <v>10</v>
      </c>
      <c r="AG224" s="23">
        <f t="shared" si="3"/>
        <v>0</v>
      </c>
    </row>
    <row r="225" spans="1:33" x14ac:dyDescent="0.3">
      <c r="A225" s="19">
        <v>45137</v>
      </c>
      <c r="B225" s="1" t="s">
        <v>11</v>
      </c>
      <c r="AF225" s="27"/>
      <c r="AG225" s="23">
        <f t="shared" si="3"/>
        <v>0</v>
      </c>
    </row>
    <row r="226" spans="1:33" x14ac:dyDescent="0.3">
      <c r="A226" s="19">
        <v>45138</v>
      </c>
      <c r="B226" s="1" t="s">
        <v>167</v>
      </c>
      <c r="AF226" s="27"/>
      <c r="AG226" s="23">
        <f t="shared" si="3"/>
        <v>0</v>
      </c>
    </row>
    <row r="227" spans="1:33" x14ac:dyDescent="0.3">
      <c r="A227" s="41" t="s">
        <v>220</v>
      </c>
      <c r="B227" s="41"/>
      <c r="C227" s="41"/>
      <c r="D227" s="41"/>
      <c r="E227" s="37" t="s">
        <v>202</v>
      </c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24"/>
      <c r="S227" s="37" t="s">
        <v>60</v>
      </c>
      <c r="T227" s="37"/>
      <c r="U227" s="37"/>
      <c r="V227" s="37"/>
      <c r="W227" s="41" t="s">
        <v>210</v>
      </c>
      <c r="X227" s="41"/>
      <c r="Y227" s="41"/>
      <c r="Z227" s="37" t="s">
        <v>208</v>
      </c>
      <c r="AA227" s="37"/>
      <c r="AB227" s="37" t="s">
        <v>209</v>
      </c>
      <c r="AC227" s="37"/>
      <c r="AD227" s="37" t="s">
        <v>207</v>
      </c>
      <c r="AE227" s="37"/>
      <c r="AF227" s="25" t="s">
        <v>257</v>
      </c>
      <c r="AG227" s="32" t="s">
        <v>62</v>
      </c>
    </row>
    <row r="228" spans="1:33" x14ac:dyDescent="0.3">
      <c r="A228" s="7" t="s">
        <v>201</v>
      </c>
      <c r="B228" s="7" t="s">
        <v>199</v>
      </c>
      <c r="C228" s="7" t="s">
        <v>230</v>
      </c>
      <c r="D228" s="7" t="s">
        <v>160</v>
      </c>
      <c r="E228" s="7" t="s">
        <v>3</v>
      </c>
      <c r="F228" s="22" t="s">
        <v>33</v>
      </c>
      <c r="G228" s="7" t="s">
        <v>13</v>
      </c>
      <c r="H228" s="22" t="s">
        <v>33</v>
      </c>
      <c r="I228" s="7" t="s">
        <v>14</v>
      </c>
      <c r="J228" s="22" t="s">
        <v>33</v>
      </c>
      <c r="K228" s="7" t="s">
        <v>18</v>
      </c>
      <c r="L228" s="22" t="s">
        <v>33</v>
      </c>
      <c r="M228" s="7" t="s">
        <v>200</v>
      </c>
      <c r="N228" s="22" t="s">
        <v>33</v>
      </c>
      <c r="O228" s="7" t="s">
        <v>15</v>
      </c>
      <c r="P228" s="22" t="s">
        <v>33</v>
      </c>
      <c r="Q228" s="7" t="s">
        <v>16</v>
      </c>
      <c r="R228" s="22" t="s">
        <v>33</v>
      </c>
      <c r="S228" s="7" t="s">
        <v>203</v>
      </c>
      <c r="T228" s="22" t="s">
        <v>204</v>
      </c>
      <c r="U228" s="7" t="s">
        <v>205</v>
      </c>
      <c r="V228" s="22" t="s">
        <v>206</v>
      </c>
      <c r="W228" s="7" t="s">
        <v>213</v>
      </c>
      <c r="X228" s="22" t="s">
        <v>33</v>
      </c>
      <c r="Y228" s="22" t="s">
        <v>214</v>
      </c>
      <c r="Z228" s="7" t="s">
        <v>212</v>
      </c>
      <c r="AA228" s="22" t="s">
        <v>33</v>
      </c>
      <c r="AB228" s="7" t="s">
        <v>211</v>
      </c>
      <c r="AC228" s="22" t="s">
        <v>33</v>
      </c>
      <c r="AD228" s="29" t="s">
        <v>55</v>
      </c>
      <c r="AE228" s="22" t="s">
        <v>33</v>
      </c>
      <c r="AF228" s="26" t="s">
        <v>33</v>
      </c>
      <c r="AG228" s="7" t="s">
        <v>33</v>
      </c>
    </row>
    <row r="229" spans="1:33" x14ac:dyDescent="0.3">
      <c r="A229" s="19">
        <v>45139</v>
      </c>
      <c r="B229" s="1" t="s">
        <v>218</v>
      </c>
      <c r="AG229" s="23">
        <f t="shared" si="3"/>
        <v>0</v>
      </c>
    </row>
    <row r="230" spans="1:33" x14ac:dyDescent="0.3">
      <c r="A230" s="19">
        <v>45140</v>
      </c>
      <c r="B230" s="1" t="s">
        <v>7</v>
      </c>
      <c r="AG230" s="23">
        <f t="shared" si="3"/>
        <v>0</v>
      </c>
    </row>
    <row r="231" spans="1:33" x14ac:dyDescent="0.3">
      <c r="A231" s="19">
        <v>45141</v>
      </c>
      <c r="B231" s="1" t="s">
        <v>8</v>
      </c>
      <c r="AG231" s="23">
        <f t="shared" si="3"/>
        <v>0</v>
      </c>
    </row>
    <row r="232" spans="1:33" x14ac:dyDescent="0.3">
      <c r="A232" s="19">
        <v>45142</v>
      </c>
      <c r="B232" s="1" t="s">
        <v>9</v>
      </c>
      <c r="AG232" s="23">
        <f t="shared" si="3"/>
        <v>0</v>
      </c>
    </row>
    <row r="233" spans="1:33" x14ac:dyDescent="0.3">
      <c r="A233" s="19">
        <v>45143</v>
      </c>
      <c r="B233" s="1" t="s">
        <v>10</v>
      </c>
      <c r="AG233" s="23">
        <f t="shared" si="3"/>
        <v>0</v>
      </c>
    </row>
    <row r="234" spans="1:33" x14ac:dyDescent="0.3">
      <c r="A234" s="19">
        <v>45144</v>
      </c>
      <c r="B234" s="1" t="s">
        <v>11</v>
      </c>
      <c r="AG234" s="23">
        <f t="shared" si="3"/>
        <v>0</v>
      </c>
    </row>
    <row r="235" spans="1:33" x14ac:dyDescent="0.3">
      <c r="A235" s="19">
        <v>45145</v>
      </c>
      <c r="B235" s="1" t="s">
        <v>167</v>
      </c>
      <c r="AG235" s="23">
        <f t="shared" si="3"/>
        <v>0</v>
      </c>
    </row>
    <row r="236" spans="1:33" x14ac:dyDescent="0.3">
      <c r="A236" s="19">
        <v>45146</v>
      </c>
      <c r="B236" s="1" t="s">
        <v>6</v>
      </c>
      <c r="AG236" s="23">
        <f t="shared" si="3"/>
        <v>0</v>
      </c>
    </row>
    <row r="237" spans="1:33" x14ac:dyDescent="0.3">
      <c r="A237" s="19">
        <v>45147</v>
      </c>
      <c r="B237" s="1" t="s">
        <v>7</v>
      </c>
      <c r="AG237" s="23">
        <f t="shared" si="3"/>
        <v>0</v>
      </c>
    </row>
    <row r="238" spans="1:33" x14ac:dyDescent="0.3">
      <c r="A238" s="19">
        <v>45148</v>
      </c>
      <c r="B238" s="1" t="s">
        <v>8</v>
      </c>
      <c r="AG238" s="23">
        <f t="shared" si="3"/>
        <v>0</v>
      </c>
    </row>
    <row r="239" spans="1:33" x14ac:dyDescent="0.3">
      <c r="A239" s="19">
        <v>45149</v>
      </c>
      <c r="B239" s="1" t="s">
        <v>9</v>
      </c>
      <c r="AG239" s="23">
        <f t="shared" si="3"/>
        <v>0</v>
      </c>
    </row>
    <row r="240" spans="1:33" x14ac:dyDescent="0.3">
      <c r="A240" s="19">
        <v>45150</v>
      </c>
      <c r="B240" s="1" t="s">
        <v>10</v>
      </c>
      <c r="AG240" s="23">
        <f t="shared" si="3"/>
        <v>0</v>
      </c>
    </row>
    <row r="241" spans="1:33" x14ac:dyDescent="0.3">
      <c r="A241" s="19">
        <v>45151</v>
      </c>
      <c r="B241" s="1" t="s">
        <v>11</v>
      </c>
      <c r="AG241" s="23">
        <f t="shared" si="3"/>
        <v>0</v>
      </c>
    </row>
    <row r="242" spans="1:33" x14ac:dyDescent="0.3">
      <c r="A242" s="19">
        <v>45152</v>
      </c>
      <c r="B242" s="1" t="s">
        <v>167</v>
      </c>
      <c r="AG242" s="23">
        <f t="shared" si="3"/>
        <v>0</v>
      </c>
    </row>
    <row r="243" spans="1:33" x14ac:dyDescent="0.3">
      <c r="A243" s="19">
        <v>45153</v>
      </c>
      <c r="B243" s="1" t="s">
        <v>6</v>
      </c>
      <c r="AG243" s="23">
        <f t="shared" si="3"/>
        <v>0</v>
      </c>
    </row>
    <row r="244" spans="1:33" x14ac:dyDescent="0.3">
      <c r="A244" s="19">
        <v>45154</v>
      </c>
      <c r="B244" s="1" t="s">
        <v>7</v>
      </c>
      <c r="AG244" s="23">
        <f t="shared" si="3"/>
        <v>0</v>
      </c>
    </row>
    <row r="245" spans="1:33" x14ac:dyDescent="0.3">
      <c r="A245" s="19">
        <v>45155</v>
      </c>
      <c r="B245" s="1" t="s">
        <v>8</v>
      </c>
      <c r="AG245" s="23">
        <f t="shared" si="3"/>
        <v>0</v>
      </c>
    </row>
    <row r="246" spans="1:33" x14ac:dyDescent="0.3">
      <c r="A246" s="19">
        <v>45156</v>
      </c>
      <c r="B246" s="1" t="s">
        <v>9</v>
      </c>
      <c r="AG246" s="23">
        <f t="shared" si="3"/>
        <v>0</v>
      </c>
    </row>
    <row r="247" spans="1:33" x14ac:dyDescent="0.3">
      <c r="A247" s="19">
        <v>45157</v>
      </c>
      <c r="B247" s="1" t="s">
        <v>10</v>
      </c>
      <c r="AG247" s="23">
        <f t="shared" si="3"/>
        <v>0</v>
      </c>
    </row>
    <row r="248" spans="1:33" x14ac:dyDescent="0.3">
      <c r="A248" s="19">
        <v>45158</v>
      </c>
      <c r="B248" s="1" t="s">
        <v>11</v>
      </c>
      <c r="AG248" s="23">
        <f t="shared" si="3"/>
        <v>0</v>
      </c>
    </row>
    <row r="249" spans="1:33" x14ac:dyDescent="0.3">
      <c r="A249" s="19">
        <v>45159</v>
      </c>
      <c r="B249" s="1" t="s">
        <v>167</v>
      </c>
      <c r="AG249" s="23">
        <f t="shared" si="3"/>
        <v>0</v>
      </c>
    </row>
    <row r="250" spans="1:33" x14ac:dyDescent="0.3">
      <c r="A250" s="19">
        <v>45160</v>
      </c>
      <c r="B250" s="1" t="s">
        <v>6</v>
      </c>
      <c r="AG250" s="23">
        <f t="shared" si="3"/>
        <v>0</v>
      </c>
    </row>
    <row r="251" spans="1:33" x14ac:dyDescent="0.3">
      <c r="A251" s="19">
        <v>45161</v>
      </c>
      <c r="B251" s="1" t="s">
        <v>7</v>
      </c>
      <c r="AG251" s="23">
        <f t="shared" si="3"/>
        <v>0</v>
      </c>
    </row>
    <row r="252" spans="1:33" x14ac:dyDescent="0.3">
      <c r="A252" s="19">
        <v>45162</v>
      </c>
      <c r="B252" s="1" t="s">
        <v>8</v>
      </c>
      <c r="AG252" s="23">
        <f t="shared" si="3"/>
        <v>0</v>
      </c>
    </row>
    <row r="253" spans="1:33" x14ac:dyDescent="0.3">
      <c r="A253" s="19">
        <v>45163</v>
      </c>
      <c r="B253" s="1" t="s">
        <v>9</v>
      </c>
      <c r="AG253" s="23">
        <f t="shared" si="3"/>
        <v>0</v>
      </c>
    </row>
    <row r="254" spans="1:33" x14ac:dyDescent="0.3">
      <c r="A254" s="19">
        <v>45164</v>
      </c>
      <c r="B254" s="1" t="s">
        <v>10</v>
      </c>
      <c r="AG254" s="23">
        <f t="shared" si="3"/>
        <v>0</v>
      </c>
    </row>
    <row r="255" spans="1:33" x14ac:dyDescent="0.3">
      <c r="A255" s="19">
        <v>45165</v>
      </c>
      <c r="B255" s="1" t="s">
        <v>11</v>
      </c>
      <c r="AG255" s="23">
        <f t="shared" si="3"/>
        <v>0</v>
      </c>
    </row>
    <row r="256" spans="1:33" x14ac:dyDescent="0.3">
      <c r="A256" s="19">
        <v>45166</v>
      </c>
      <c r="B256" s="1" t="s">
        <v>167</v>
      </c>
      <c r="AG256" s="23">
        <f t="shared" si="3"/>
        <v>0</v>
      </c>
    </row>
    <row r="257" spans="1:33" x14ac:dyDescent="0.3">
      <c r="A257" s="19">
        <v>45167</v>
      </c>
      <c r="B257" s="1" t="s">
        <v>6</v>
      </c>
      <c r="AG257" s="23">
        <f t="shared" si="3"/>
        <v>0</v>
      </c>
    </row>
    <row r="258" spans="1:33" x14ac:dyDescent="0.3">
      <c r="A258" s="19">
        <v>45168</v>
      </c>
      <c r="B258" s="1" t="s">
        <v>7</v>
      </c>
      <c r="AF258" s="27"/>
      <c r="AG258" s="23">
        <f t="shared" si="3"/>
        <v>0</v>
      </c>
    </row>
    <row r="259" spans="1:33" x14ac:dyDescent="0.3">
      <c r="A259" s="19">
        <v>45169</v>
      </c>
      <c r="B259" s="1" t="s">
        <v>8</v>
      </c>
      <c r="AF259" s="27"/>
      <c r="AG259" s="23">
        <f t="shared" si="3"/>
        <v>0</v>
      </c>
    </row>
    <row r="260" spans="1:33" x14ac:dyDescent="0.3">
      <c r="A260" s="41" t="s">
        <v>220</v>
      </c>
      <c r="B260" s="41"/>
      <c r="C260" s="41"/>
      <c r="D260" s="41"/>
      <c r="E260" s="37" t="s">
        <v>202</v>
      </c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24"/>
      <c r="S260" s="37" t="s">
        <v>60</v>
      </c>
      <c r="T260" s="37"/>
      <c r="U260" s="37"/>
      <c r="V260" s="37"/>
      <c r="W260" s="41" t="s">
        <v>210</v>
      </c>
      <c r="X260" s="41"/>
      <c r="Y260" s="41"/>
      <c r="Z260" s="37" t="s">
        <v>208</v>
      </c>
      <c r="AA260" s="37"/>
      <c r="AB260" s="37" t="s">
        <v>209</v>
      </c>
      <c r="AC260" s="37"/>
      <c r="AD260" s="37" t="s">
        <v>207</v>
      </c>
      <c r="AE260" s="37"/>
      <c r="AF260" s="25" t="s">
        <v>257</v>
      </c>
      <c r="AG260" s="32" t="s">
        <v>62</v>
      </c>
    </row>
    <row r="261" spans="1:33" x14ac:dyDescent="0.3">
      <c r="A261" s="7" t="s">
        <v>201</v>
      </c>
      <c r="B261" s="7" t="s">
        <v>199</v>
      </c>
      <c r="C261" s="7" t="s">
        <v>230</v>
      </c>
      <c r="D261" s="7" t="s">
        <v>160</v>
      </c>
      <c r="E261" s="7" t="s">
        <v>3</v>
      </c>
      <c r="F261" s="22" t="s">
        <v>33</v>
      </c>
      <c r="G261" s="7" t="s">
        <v>13</v>
      </c>
      <c r="H261" s="22" t="s">
        <v>33</v>
      </c>
      <c r="I261" s="7" t="s">
        <v>14</v>
      </c>
      <c r="J261" s="22" t="s">
        <v>33</v>
      </c>
      <c r="K261" s="7" t="s">
        <v>18</v>
      </c>
      <c r="L261" s="22" t="s">
        <v>33</v>
      </c>
      <c r="M261" s="7" t="s">
        <v>200</v>
      </c>
      <c r="N261" s="22" t="s">
        <v>33</v>
      </c>
      <c r="O261" s="7" t="s">
        <v>15</v>
      </c>
      <c r="P261" s="22" t="s">
        <v>33</v>
      </c>
      <c r="Q261" s="7" t="s">
        <v>16</v>
      </c>
      <c r="R261" s="22" t="s">
        <v>33</v>
      </c>
      <c r="S261" s="7" t="s">
        <v>203</v>
      </c>
      <c r="T261" s="22" t="s">
        <v>204</v>
      </c>
      <c r="U261" s="7" t="s">
        <v>205</v>
      </c>
      <c r="V261" s="22" t="s">
        <v>206</v>
      </c>
      <c r="W261" s="7" t="s">
        <v>213</v>
      </c>
      <c r="X261" s="22" t="s">
        <v>33</v>
      </c>
      <c r="Y261" s="22" t="s">
        <v>214</v>
      </c>
      <c r="Z261" s="7" t="s">
        <v>212</v>
      </c>
      <c r="AA261" s="22" t="s">
        <v>33</v>
      </c>
      <c r="AB261" s="7" t="s">
        <v>211</v>
      </c>
      <c r="AC261" s="22" t="s">
        <v>33</v>
      </c>
      <c r="AD261" s="29" t="s">
        <v>55</v>
      </c>
      <c r="AE261" s="22" t="s">
        <v>33</v>
      </c>
      <c r="AF261" s="26" t="s">
        <v>33</v>
      </c>
      <c r="AG261" s="7" t="s">
        <v>33</v>
      </c>
    </row>
    <row r="262" spans="1:33" x14ac:dyDescent="0.3">
      <c r="A262" s="19">
        <v>45170</v>
      </c>
      <c r="B262" s="1" t="s">
        <v>219</v>
      </c>
      <c r="AG262" s="23">
        <f t="shared" ref="AG262:AG323" si="4">F262+H262+J262+L262+N262+P262+R262+T262+V262+X262+AA262+AC262+AE262</f>
        <v>0</v>
      </c>
    </row>
    <row r="263" spans="1:33" x14ac:dyDescent="0.3">
      <c r="A263" s="19">
        <v>45171</v>
      </c>
      <c r="B263" s="1" t="s">
        <v>10</v>
      </c>
      <c r="AG263" s="23">
        <f t="shared" si="4"/>
        <v>0</v>
      </c>
    </row>
    <row r="264" spans="1:33" x14ac:dyDescent="0.3">
      <c r="A264" s="19">
        <v>45172</v>
      </c>
      <c r="B264" s="1" t="s">
        <v>11</v>
      </c>
      <c r="AG264" s="23">
        <f t="shared" si="4"/>
        <v>0</v>
      </c>
    </row>
    <row r="265" spans="1:33" x14ac:dyDescent="0.3">
      <c r="A265" s="19">
        <v>45173</v>
      </c>
      <c r="B265" s="1" t="s">
        <v>167</v>
      </c>
      <c r="AG265" s="23">
        <f t="shared" si="4"/>
        <v>0</v>
      </c>
    </row>
    <row r="266" spans="1:33" x14ac:dyDescent="0.3">
      <c r="A266" s="19">
        <v>45174</v>
      </c>
      <c r="B266" s="1" t="s">
        <v>6</v>
      </c>
      <c r="AG266" s="23">
        <f t="shared" si="4"/>
        <v>0</v>
      </c>
    </row>
    <row r="267" spans="1:33" x14ac:dyDescent="0.3">
      <c r="A267" s="19">
        <v>45175</v>
      </c>
      <c r="B267" s="1" t="s">
        <v>7</v>
      </c>
      <c r="AG267" s="23">
        <f t="shared" si="4"/>
        <v>0</v>
      </c>
    </row>
    <row r="268" spans="1:33" x14ac:dyDescent="0.3">
      <c r="A268" s="19">
        <v>45176</v>
      </c>
      <c r="B268" s="1" t="s">
        <v>8</v>
      </c>
      <c r="AG268" s="23">
        <f t="shared" si="4"/>
        <v>0</v>
      </c>
    </row>
    <row r="269" spans="1:33" x14ac:dyDescent="0.3">
      <c r="A269" s="19">
        <v>45177</v>
      </c>
      <c r="B269" s="1" t="s">
        <v>9</v>
      </c>
      <c r="AG269" s="23">
        <f t="shared" si="4"/>
        <v>0</v>
      </c>
    </row>
    <row r="270" spans="1:33" x14ac:dyDescent="0.3">
      <c r="A270" s="19">
        <v>45178</v>
      </c>
      <c r="B270" s="1" t="s">
        <v>10</v>
      </c>
      <c r="AG270" s="23">
        <f t="shared" si="4"/>
        <v>0</v>
      </c>
    </row>
    <row r="271" spans="1:33" x14ac:dyDescent="0.3">
      <c r="A271" s="19">
        <v>45179</v>
      </c>
      <c r="B271" s="1" t="s">
        <v>11</v>
      </c>
      <c r="AG271" s="23">
        <f t="shared" si="4"/>
        <v>0</v>
      </c>
    </row>
    <row r="272" spans="1:33" x14ac:dyDescent="0.3">
      <c r="A272" s="19">
        <v>45180</v>
      </c>
      <c r="B272" s="1" t="s">
        <v>167</v>
      </c>
      <c r="AG272" s="23">
        <f t="shared" si="4"/>
        <v>0</v>
      </c>
    </row>
    <row r="273" spans="1:33" x14ac:dyDescent="0.3">
      <c r="A273" s="19">
        <v>45181</v>
      </c>
      <c r="B273" s="1" t="s">
        <v>6</v>
      </c>
      <c r="AG273" s="23">
        <f t="shared" si="4"/>
        <v>0</v>
      </c>
    </row>
    <row r="274" spans="1:33" x14ac:dyDescent="0.3">
      <c r="A274" s="19">
        <v>45182</v>
      </c>
      <c r="B274" s="1" t="s">
        <v>7</v>
      </c>
      <c r="AG274" s="23">
        <f t="shared" si="4"/>
        <v>0</v>
      </c>
    </row>
    <row r="275" spans="1:33" x14ac:dyDescent="0.3">
      <c r="A275" s="19">
        <v>45183</v>
      </c>
      <c r="B275" s="1" t="s">
        <v>8</v>
      </c>
      <c r="AG275" s="23">
        <f t="shared" si="4"/>
        <v>0</v>
      </c>
    </row>
    <row r="276" spans="1:33" x14ac:dyDescent="0.3">
      <c r="A276" s="19">
        <v>45184</v>
      </c>
      <c r="B276" s="1" t="s">
        <v>9</v>
      </c>
      <c r="AG276" s="23">
        <f t="shared" si="4"/>
        <v>0</v>
      </c>
    </row>
    <row r="277" spans="1:33" x14ac:dyDescent="0.3">
      <c r="A277" s="19">
        <v>45185</v>
      </c>
      <c r="B277" s="1" t="s">
        <v>10</v>
      </c>
      <c r="AG277" s="23">
        <f t="shared" si="4"/>
        <v>0</v>
      </c>
    </row>
    <row r="278" spans="1:33" x14ac:dyDescent="0.3">
      <c r="A278" s="19">
        <v>45186</v>
      </c>
      <c r="B278" s="1" t="s">
        <v>11</v>
      </c>
      <c r="AG278" s="23">
        <f t="shared" si="4"/>
        <v>0</v>
      </c>
    </row>
    <row r="279" spans="1:33" x14ac:dyDescent="0.3">
      <c r="A279" s="19">
        <v>45187</v>
      </c>
      <c r="B279" s="1" t="s">
        <v>167</v>
      </c>
      <c r="AG279" s="23">
        <f t="shared" si="4"/>
        <v>0</v>
      </c>
    </row>
    <row r="280" spans="1:33" x14ac:dyDescent="0.3">
      <c r="A280" s="19">
        <v>45188</v>
      </c>
      <c r="B280" s="1" t="s">
        <v>6</v>
      </c>
      <c r="AG280" s="23">
        <f t="shared" si="4"/>
        <v>0</v>
      </c>
    </row>
    <row r="281" spans="1:33" x14ac:dyDescent="0.3">
      <c r="A281" s="19">
        <v>45189</v>
      </c>
      <c r="B281" s="1" t="s">
        <v>7</v>
      </c>
      <c r="AG281" s="23">
        <f t="shared" si="4"/>
        <v>0</v>
      </c>
    </row>
    <row r="282" spans="1:33" x14ac:dyDescent="0.3">
      <c r="A282" s="19">
        <v>45190</v>
      </c>
      <c r="B282" s="1" t="s">
        <v>8</v>
      </c>
      <c r="AG282" s="23">
        <f t="shared" si="4"/>
        <v>0</v>
      </c>
    </row>
    <row r="283" spans="1:33" x14ac:dyDescent="0.3">
      <c r="A283" s="19">
        <v>45191</v>
      </c>
      <c r="B283" s="1" t="s">
        <v>9</v>
      </c>
      <c r="AG283" s="23">
        <f t="shared" si="4"/>
        <v>0</v>
      </c>
    </row>
    <row r="284" spans="1:33" x14ac:dyDescent="0.3">
      <c r="A284" s="19">
        <v>45192</v>
      </c>
      <c r="B284" s="1" t="s">
        <v>10</v>
      </c>
      <c r="AG284" s="23">
        <f t="shared" si="4"/>
        <v>0</v>
      </c>
    </row>
    <row r="285" spans="1:33" x14ac:dyDescent="0.3">
      <c r="A285" s="19">
        <v>45193</v>
      </c>
      <c r="B285" s="1" t="s">
        <v>11</v>
      </c>
      <c r="AG285" s="23">
        <f t="shared" si="4"/>
        <v>0</v>
      </c>
    </row>
    <row r="286" spans="1:33" x14ac:dyDescent="0.3">
      <c r="A286" s="19">
        <v>45194</v>
      </c>
      <c r="B286" s="1" t="s">
        <v>167</v>
      </c>
      <c r="AG286" s="23">
        <f t="shared" si="4"/>
        <v>0</v>
      </c>
    </row>
    <row r="287" spans="1:33" x14ac:dyDescent="0.3">
      <c r="A287" s="19">
        <v>45195</v>
      </c>
      <c r="B287" s="1" t="s">
        <v>6</v>
      </c>
      <c r="AG287" s="23">
        <f t="shared" si="4"/>
        <v>0</v>
      </c>
    </row>
    <row r="288" spans="1:33" x14ac:dyDescent="0.3">
      <c r="A288" s="19">
        <v>45196</v>
      </c>
      <c r="B288" s="1" t="s">
        <v>7</v>
      </c>
      <c r="AG288" s="23">
        <f t="shared" si="4"/>
        <v>0</v>
      </c>
    </row>
    <row r="289" spans="1:33" x14ac:dyDescent="0.3">
      <c r="A289" s="19">
        <v>45197</v>
      </c>
      <c r="B289" s="1" t="s">
        <v>8</v>
      </c>
      <c r="AG289" s="23">
        <f t="shared" si="4"/>
        <v>0</v>
      </c>
    </row>
    <row r="290" spans="1:33" x14ac:dyDescent="0.3">
      <c r="A290" s="19">
        <v>45198</v>
      </c>
      <c r="B290" s="1" t="s">
        <v>9</v>
      </c>
      <c r="AF290" s="27"/>
      <c r="AG290" s="23">
        <f t="shared" si="4"/>
        <v>0</v>
      </c>
    </row>
    <row r="291" spans="1:33" x14ac:dyDescent="0.3">
      <c r="A291" s="19">
        <v>45199</v>
      </c>
      <c r="B291" s="1" t="s">
        <v>10</v>
      </c>
      <c r="AF291" s="27"/>
      <c r="AG291" s="23">
        <f t="shared" si="4"/>
        <v>0</v>
      </c>
    </row>
    <row r="292" spans="1:33" x14ac:dyDescent="0.3">
      <c r="A292" s="41" t="s">
        <v>220</v>
      </c>
      <c r="B292" s="41"/>
      <c r="C292" s="41"/>
      <c r="D292" s="41"/>
      <c r="E292" s="37" t="s">
        <v>202</v>
      </c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24"/>
      <c r="S292" s="37" t="s">
        <v>60</v>
      </c>
      <c r="T292" s="37"/>
      <c r="U292" s="37"/>
      <c r="V292" s="37"/>
      <c r="W292" s="41" t="s">
        <v>210</v>
      </c>
      <c r="X292" s="41"/>
      <c r="Y292" s="41"/>
      <c r="Z292" s="37" t="s">
        <v>208</v>
      </c>
      <c r="AA292" s="37"/>
      <c r="AB292" s="37" t="s">
        <v>209</v>
      </c>
      <c r="AC292" s="37"/>
      <c r="AD292" s="37" t="s">
        <v>207</v>
      </c>
      <c r="AE292" s="37"/>
      <c r="AF292" s="25" t="s">
        <v>257</v>
      </c>
      <c r="AG292" s="32" t="s">
        <v>62</v>
      </c>
    </row>
    <row r="293" spans="1:33" x14ac:dyDescent="0.3">
      <c r="A293" s="7" t="s">
        <v>201</v>
      </c>
      <c r="B293" s="7" t="s">
        <v>199</v>
      </c>
      <c r="C293" s="7" t="s">
        <v>230</v>
      </c>
      <c r="D293" s="7" t="s">
        <v>160</v>
      </c>
      <c r="E293" s="7" t="s">
        <v>3</v>
      </c>
      <c r="F293" s="22" t="s">
        <v>33</v>
      </c>
      <c r="G293" s="7" t="s">
        <v>13</v>
      </c>
      <c r="H293" s="22" t="s">
        <v>33</v>
      </c>
      <c r="I293" s="7" t="s">
        <v>14</v>
      </c>
      <c r="J293" s="22" t="s">
        <v>33</v>
      </c>
      <c r="K293" s="7" t="s">
        <v>18</v>
      </c>
      <c r="L293" s="22" t="s">
        <v>33</v>
      </c>
      <c r="M293" s="7" t="s">
        <v>200</v>
      </c>
      <c r="N293" s="22" t="s">
        <v>33</v>
      </c>
      <c r="O293" s="7" t="s">
        <v>15</v>
      </c>
      <c r="P293" s="22" t="s">
        <v>33</v>
      </c>
      <c r="Q293" s="7" t="s">
        <v>16</v>
      </c>
      <c r="R293" s="22" t="s">
        <v>33</v>
      </c>
      <c r="S293" s="7" t="s">
        <v>203</v>
      </c>
      <c r="T293" s="22" t="s">
        <v>204</v>
      </c>
      <c r="U293" s="7" t="s">
        <v>205</v>
      </c>
      <c r="V293" s="22" t="s">
        <v>206</v>
      </c>
      <c r="W293" s="7" t="s">
        <v>213</v>
      </c>
      <c r="X293" s="22" t="s">
        <v>33</v>
      </c>
      <c r="Y293" s="22" t="s">
        <v>214</v>
      </c>
      <c r="Z293" s="7" t="s">
        <v>212</v>
      </c>
      <c r="AA293" s="22" t="s">
        <v>33</v>
      </c>
      <c r="AB293" s="7" t="s">
        <v>211</v>
      </c>
      <c r="AC293" s="22" t="s">
        <v>33</v>
      </c>
      <c r="AD293" s="29" t="s">
        <v>55</v>
      </c>
      <c r="AE293" s="22" t="s">
        <v>33</v>
      </c>
      <c r="AF293" s="26" t="s">
        <v>33</v>
      </c>
      <c r="AG293" s="7" t="s">
        <v>33</v>
      </c>
    </row>
    <row r="294" spans="1:33" x14ac:dyDescent="0.3">
      <c r="A294" s="19">
        <v>45200</v>
      </c>
      <c r="B294" s="1" t="s">
        <v>215</v>
      </c>
      <c r="AG294" s="23">
        <f t="shared" si="4"/>
        <v>0</v>
      </c>
    </row>
    <row r="295" spans="1:33" x14ac:dyDescent="0.3">
      <c r="A295" s="19">
        <v>45201</v>
      </c>
      <c r="B295" s="1" t="s">
        <v>167</v>
      </c>
      <c r="AG295" s="23">
        <f t="shared" si="4"/>
        <v>0</v>
      </c>
    </row>
    <row r="296" spans="1:33" x14ac:dyDescent="0.3">
      <c r="A296" s="19">
        <v>45202</v>
      </c>
      <c r="B296" s="1" t="s">
        <v>6</v>
      </c>
      <c r="AG296" s="23">
        <f t="shared" si="4"/>
        <v>0</v>
      </c>
    </row>
    <row r="297" spans="1:33" x14ac:dyDescent="0.3">
      <c r="A297" s="19">
        <v>45203</v>
      </c>
      <c r="B297" s="1" t="s">
        <v>7</v>
      </c>
      <c r="AG297" s="23">
        <f t="shared" si="4"/>
        <v>0</v>
      </c>
    </row>
    <row r="298" spans="1:33" x14ac:dyDescent="0.3">
      <c r="A298" s="19">
        <v>45204</v>
      </c>
      <c r="B298" s="1" t="s">
        <v>8</v>
      </c>
      <c r="AG298" s="23">
        <f t="shared" si="4"/>
        <v>0</v>
      </c>
    </row>
    <row r="299" spans="1:33" x14ac:dyDescent="0.3">
      <c r="A299" s="19">
        <v>45205</v>
      </c>
      <c r="B299" s="1" t="s">
        <v>9</v>
      </c>
      <c r="AG299" s="23">
        <f t="shared" si="4"/>
        <v>0</v>
      </c>
    </row>
    <row r="300" spans="1:33" x14ac:dyDescent="0.3">
      <c r="A300" s="19">
        <v>45206</v>
      </c>
      <c r="B300" s="1" t="s">
        <v>10</v>
      </c>
      <c r="AG300" s="23">
        <f t="shared" si="4"/>
        <v>0</v>
      </c>
    </row>
    <row r="301" spans="1:33" x14ac:dyDescent="0.3">
      <c r="A301" s="19">
        <v>45207</v>
      </c>
      <c r="B301" s="1" t="s">
        <v>11</v>
      </c>
      <c r="AG301" s="23">
        <f t="shared" si="4"/>
        <v>0</v>
      </c>
    </row>
    <row r="302" spans="1:33" x14ac:dyDescent="0.3">
      <c r="A302" s="19">
        <v>45208</v>
      </c>
      <c r="B302" s="1" t="s">
        <v>167</v>
      </c>
      <c r="AG302" s="23">
        <f t="shared" si="4"/>
        <v>0</v>
      </c>
    </row>
    <row r="303" spans="1:33" x14ac:dyDescent="0.3">
      <c r="A303" s="19">
        <v>45209</v>
      </c>
      <c r="B303" s="1" t="s">
        <v>6</v>
      </c>
      <c r="AG303" s="23">
        <f t="shared" si="4"/>
        <v>0</v>
      </c>
    </row>
    <row r="304" spans="1:33" x14ac:dyDescent="0.3">
      <c r="A304" s="19">
        <v>45210</v>
      </c>
      <c r="B304" s="1" t="s">
        <v>7</v>
      </c>
      <c r="AG304" s="23">
        <f t="shared" si="4"/>
        <v>0</v>
      </c>
    </row>
    <row r="305" spans="1:33" x14ac:dyDescent="0.3">
      <c r="A305" s="19">
        <v>45211</v>
      </c>
      <c r="B305" s="1" t="s">
        <v>8</v>
      </c>
      <c r="AG305" s="23">
        <f t="shared" si="4"/>
        <v>0</v>
      </c>
    </row>
    <row r="306" spans="1:33" x14ac:dyDescent="0.3">
      <c r="A306" s="19">
        <v>45212</v>
      </c>
      <c r="B306" s="1" t="s">
        <v>9</v>
      </c>
      <c r="AG306" s="23">
        <f t="shared" si="4"/>
        <v>0</v>
      </c>
    </row>
    <row r="307" spans="1:33" x14ac:dyDescent="0.3">
      <c r="A307" s="19">
        <v>45213</v>
      </c>
      <c r="B307" s="1" t="s">
        <v>10</v>
      </c>
      <c r="AG307" s="23">
        <f t="shared" si="4"/>
        <v>0</v>
      </c>
    </row>
    <row r="308" spans="1:33" x14ac:dyDescent="0.3">
      <c r="A308" s="19">
        <v>45214</v>
      </c>
      <c r="B308" s="1" t="s">
        <v>11</v>
      </c>
      <c r="AG308" s="23">
        <f t="shared" si="4"/>
        <v>0</v>
      </c>
    </row>
    <row r="309" spans="1:33" x14ac:dyDescent="0.3">
      <c r="A309" s="19">
        <v>45215</v>
      </c>
      <c r="B309" s="1" t="s">
        <v>167</v>
      </c>
      <c r="AG309" s="23">
        <f t="shared" si="4"/>
        <v>0</v>
      </c>
    </row>
    <row r="310" spans="1:33" x14ac:dyDescent="0.3">
      <c r="A310" s="19">
        <v>45216</v>
      </c>
      <c r="B310" s="1" t="s">
        <v>6</v>
      </c>
      <c r="AG310" s="23">
        <f t="shared" si="4"/>
        <v>0</v>
      </c>
    </row>
    <row r="311" spans="1:33" x14ac:dyDescent="0.3">
      <c r="A311" s="19">
        <v>45217</v>
      </c>
      <c r="B311" s="1" t="s">
        <v>7</v>
      </c>
      <c r="AG311" s="23">
        <f t="shared" si="4"/>
        <v>0</v>
      </c>
    </row>
    <row r="312" spans="1:33" x14ac:dyDescent="0.3">
      <c r="A312" s="19">
        <v>45218</v>
      </c>
      <c r="B312" s="1" t="s">
        <v>8</v>
      </c>
      <c r="AG312" s="23">
        <f t="shared" si="4"/>
        <v>0</v>
      </c>
    </row>
    <row r="313" spans="1:33" x14ac:dyDescent="0.3">
      <c r="A313" s="19">
        <v>45219</v>
      </c>
      <c r="B313" s="1" t="s">
        <v>9</v>
      </c>
      <c r="AG313" s="23">
        <f t="shared" si="4"/>
        <v>0</v>
      </c>
    </row>
    <row r="314" spans="1:33" x14ac:dyDescent="0.3">
      <c r="A314" s="19">
        <v>45220</v>
      </c>
      <c r="B314" s="1" t="s">
        <v>10</v>
      </c>
      <c r="AG314" s="23">
        <f t="shared" si="4"/>
        <v>0</v>
      </c>
    </row>
    <row r="315" spans="1:33" x14ac:dyDescent="0.3">
      <c r="A315" s="19">
        <v>45221</v>
      </c>
      <c r="B315" s="1" t="s">
        <v>11</v>
      </c>
      <c r="AG315" s="23">
        <f t="shared" si="4"/>
        <v>0</v>
      </c>
    </row>
    <row r="316" spans="1:33" x14ac:dyDescent="0.3">
      <c r="A316" s="19">
        <v>45222</v>
      </c>
      <c r="B316" s="1" t="s">
        <v>167</v>
      </c>
      <c r="AG316" s="23">
        <f t="shared" si="4"/>
        <v>0</v>
      </c>
    </row>
    <row r="317" spans="1:33" x14ac:dyDescent="0.3">
      <c r="A317" s="19">
        <v>45223</v>
      </c>
      <c r="B317" s="1" t="s">
        <v>6</v>
      </c>
      <c r="AG317" s="23">
        <f t="shared" si="4"/>
        <v>0</v>
      </c>
    </row>
    <row r="318" spans="1:33" x14ac:dyDescent="0.3">
      <c r="A318" s="19">
        <v>45224</v>
      </c>
      <c r="B318" s="1" t="s">
        <v>7</v>
      </c>
      <c r="AG318" s="23">
        <f t="shared" si="4"/>
        <v>0</v>
      </c>
    </row>
    <row r="319" spans="1:33" x14ac:dyDescent="0.3">
      <c r="A319" s="19">
        <v>45225</v>
      </c>
      <c r="B319" s="1" t="s">
        <v>8</v>
      </c>
      <c r="AG319" s="23">
        <f t="shared" si="4"/>
        <v>0</v>
      </c>
    </row>
    <row r="320" spans="1:33" x14ac:dyDescent="0.3">
      <c r="A320" s="19">
        <v>45226</v>
      </c>
      <c r="B320" s="1" t="s">
        <v>9</v>
      </c>
      <c r="AG320" s="23">
        <f t="shared" si="4"/>
        <v>0</v>
      </c>
    </row>
    <row r="321" spans="1:33" x14ac:dyDescent="0.3">
      <c r="A321" s="19">
        <v>45227</v>
      </c>
      <c r="B321" s="1" t="s">
        <v>10</v>
      </c>
      <c r="AG321" s="23">
        <f t="shared" si="4"/>
        <v>0</v>
      </c>
    </row>
    <row r="322" spans="1:33" x14ac:dyDescent="0.3">
      <c r="A322" s="19">
        <v>45228</v>
      </c>
      <c r="B322" s="1" t="s">
        <v>11</v>
      </c>
      <c r="AG322" s="23">
        <f t="shared" si="4"/>
        <v>0</v>
      </c>
    </row>
    <row r="323" spans="1:33" x14ac:dyDescent="0.3">
      <c r="A323" s="19">
        <v>45229</v>
      </c>
      <c r="B323" s="1" t="s">
        <v>167</v>
      </c>
      <c r="AF323" s="27"/>
      <c r="AG323" s="23">
        <f t="shared" si="4"/>
        <v>0</v>
      </c>
    </row>
    <row r="324" spans="1:33" x14ac:dyDescent="0.3">
      <c r="A324" s="19">
        <v>45230</v>
      </c>
      <c r="B324" s="1" t="s">
        <v>6</v>
      </c>
      <c r="AF324" s="27"/>
      <c r="AG324" s="23">
        <f t="shared" ref="AG324:AG387" si="5">F324+H324+J324+L324+N324+P324+R324+T324+V324+X324+AA324+AC324+AE324</f>
        <v>0</v>
      </c>
    </row>
    <row r="325" spans="1:33" x14ac:dyDescent="0.3">
      <c r="A325" s="41" t="s">
        <v>220</v>
      </c>
      <c r="B325" s="41"/>
      <c r="C325" s="41"/>
      <c r="D325" s="41"/>
      <c r="E325" s="37" t="s">
        <v>202</v>
      </c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24"/>
      <c r="S325" s="37" t="s">
        <v>60</v>
      </c>
      <c r="T325" s="37"/>
      <c r="U325" s="37"/>
      <c r="V325" s="37"/>
      <c r="W325" s="41" t="s">
        <v>210</v>
      </c>
      <c r="X325" s="41"/>
      <c r="Y325" s="41"/>
      <c r="Z325" s="37" t="s">
        <v>208</v>
      </c>
      <c r="AA325" s="37"/>
      <c r="AB325" s="37" t="s">
        <v>209</v>
      </c>
      <c r="AC325" s="37"/>
      <c r="AD325" s="37" t="s">
        <v>207</v>
      </c>
      <c r="AE325" s="37"/>
      <c r="AF325" s="25" t="s">
        <v>257</v>
      </c>
      <c r="AG325" s="32" t="s">
        <v>62</v>
      </c>
    </row>
    <row r="326" spans="1:33" x14ac:dyDescent="0.3">
      <c r="A326" s="7" t="s">
        <v>201</v>
      </c>
      <c r="B326" s="7" t="s">
        <v>199</v>
      </c>
      <c r="C326" s="7" t="s">
        <v>230</v>
      </c>
      <c r="D326" s="7" t="s">
        <v>160</v>
      </c>
      <c r="E326" s="7" t="s">
        <v>3</v>
      </c>
      <c r="F326" s="22" t="s">
        <v>33</v>
      </c>
      <c r="G326" s="7" t="s">
        <v>13</v>
      </c>
      <c r="H326" s="22" t="s">
        <v>33</v>
      </c>
      <c r="I326" s="7" t="s">
        <v>14</v>
      </c>
      <c r="J326" s="22" t="s">
        <v>33</v>
      </c>
      <c r="K326" s="7" t="s">
        <v>18</v>
      </c>
      <c r="L326" s="22" t="s">
        <v>33</v>
      </c>
      <c r="M326" s="7" t="s">
        <v>200</v>
      </c>
      <c r="N326" s="22" t="s">
        <v>33</v>
      </c>
      <c r="O326" s="7" t="s">
        <v>15</v>
      </c>
      <c r="P326" s="22" t="s">
        <v>33</v>
      </c>
      <c r="Q326" s="7" t="s">
        <v>16</v>
      </c>
      <c r="R326" s="22" t="s">
        <v>33</v>
      </c>
      <c r="S326" s="7" t="s">
        <v>203</v>
      </c>
      <c r="T326" s="22" t="s">
        <v>204</v>
      </c>
      <c r="U326" s="7" t="s">
        <v>205</v>
      </c>
      <c r="V326" s="22" t="s">
        <v>206</v>
      </c>
      <c r="W326" s="7" t="s">
        <v>213</v>
      </c>
      <c r="X326" s="22" t="s">
        <v>33</v>
      </c>
      <c r="Y326" s="22" t="s">
        <v>214</v>
      </c>
      <c r="Z326" s="7" t="s">
        <v>212</v>
      </c>
      <c r="AA326" s="22" t="s">
        <v>33</v>
      </c>
      <c r="AB326" s="7" t="s">
        <v>211</v>
      </c>
      <c r="AC326" s="22" t="s">
        <v>33</v>
      </c>
      <c r="AD326" s="29" t="s">
        <v>55</v>
      </c>
      <c r="AE326" s="22" t="s">
        <v>33</v>
      </c>
      <c r="AF326" s="26" t="s">
        <v>33</v>
      </c>
      <c r="AG326" s="7" t="s">
        <v>33</v>
      </c>
    </row>
    <row r="327" spans="1:33" x14ac:dyDescent="0.3">
      <c r="A327" s="19">
        <v>45231</v>
      </c>
      <c r="B327" s="1" t="s">
        <v>168</v>
      </c>
      <c r="AG327" s="23">
        <f t="shared" si="5"/>
        <v>0</v>
      </c>
    </row>
    <row r="328" spans="1:33" x14ac:dyDescent="0.3">
      <c r="A328" s="19">
        <v>45232</v>
      </c>
      <c r="B328" s="1" t="s">
        <v>8</v>
      </c>
      <c r="AG328" s="23">
        <f t="shared" si="5"/>
        <v>0</v>
      </c>
    </row>
    <row r="329" spans="1:33" x14ac:dyDescent="0.3">
      <c r="A329" s="19">
        <v>45233</v>
      </c>
      <c r="B329" s="1" t="s">
        <v>9</v>
      </c>
      <c r="AG329" s="23">
        <f t="shared" si="5"/>
        <v>0</v>
      </c>
    </row>
    <row r="330" spans="1:33" x14ac:dyDescent="0.3">
      <c r="A330" s="19">
        <v>45234</v>
      </c>
      <c r="B330" s="1" t="s">
        <v>10</v>
      </c>
      <c r="AG330" s="23">
        <f t="shared" si="5"/>
        <v>0</v>
      </c>
    </row>
    <row r="331" spans="1:33" x14ac:dyDescent="0.3">
      <c r="A331" s="19">
        <v>45235</v>
      </c>
      <c r="B331" s="1" t="s">
        <v>11</v>
      </c>
      <c r="AG331" s="23">
        <f t="shared" si="5"/>
        <v>0</v>
      </c>
    </row>
    <row r="332" spans="1:33" x14ac:dyDescent="0.3">
      <c r="A332" s="19">
        <v>45236</v>
      </c>
      <c r="B332" s="1" t="s">
        <v>167</v>
      </c>
      <c r="AG332" s="23">
        <f t="shared" si="5"/>
        <v>0</v>
      </c>
    </row>
    <row r="333" spans="1:33" x14ac:dyDescent="0.3">
      <c r="A333" s="19">
        <v>45237</v>
      </c>
      <c r="B333" s="1" t="s">
        <v>6</v>
      </c>
      <c r="AG333" s="23">
        <f t="shared" si="5"/>
        <v>0</v>
      </c>
    </row>
    <row r="334" spans="1:33" x14ac:dyDescent="0.3">
      <c r="A334" s="19">
        <v>45238</v>
      </c>
      <c r="B334" s="1" t="s">
        <v>7</v>
      </c>
      <c r="AG334" s="23">
        <f t="shared" si="5"/>
        <v>0</v>
      </c>
    </row>
    <row r="335" spans="1:33" x14ac:dyDescent="0.3">
      <c r="A335" s="19">
        <v>45239</v>
      </c>
      <c r="B335" s="1" t="s">
        <v>8</v>
      </c>
      <c r="AG335" s="23">
        <f t="shared" si="5"/>
        <v>0</v>
      </c>
    </row>
    <row r="336" spans="1:33" x14ac:dyDescent="0.3">
      <c r="A336" s="19">
        <v>45240</v>
      </c>
      <c r="B336" s="1" t="s">
        <v>9</v>
      </c>
      <c r="AG336" s="23">
        <f t="shared" si="5"/>
        <v>0</v>
      </c>
    </row>
    <row r="337" spans="1:33" x14ac:dyDescent="0.3">
      <c r="A337" s="19">
        <v>45241</v>
      </c>
      <c r="B337" s="1" t="s">
        <v>10</v>
      </c>
      <c r="AG337" s="23">
        <f t="shared" si="5"/>
        <v>0</v>
      </c>
    </row>
    <row r="338" spans="1:33" x14ac:dyDescent="0.3">
      <c r="A338" s="19">
        <v>45242</v>
      </c>
      <c r="B338" s="1" t="s">
        <v>11</v>
      </c>
      <c r="AG338" s="23">
        <f t="shared" si="5"/>
        <v>0</v>
      </c>
    </row>
    <row r="339" spans="1:33" x14ac:dyDescent="0.3">
      <c r="A339" s="19">
        <v>45243</v>
      </c>
      <c r="B339" s="1" t="s">
        <v>167</v>
      </c>
      <c r="AG339" s="23">
        <f t="shared" si="5"/>
        <v>0</v>
      </c>
    </row>
    <row r="340" spans="1:33" x14ac:dyDescent="0.3">
      <c r="A340" s="19">
        <v>45244</v>
      </c>
      <c r="B340" s="1" t="s">
        <v>6</v>
      </c>
      <c r="AG340" s="23">
        <f t="shared" si="5"/>
        <v>0</v>
      </c>
    </row>
    <row r="341" spans="1:33" x14ac:dyDescent="0.3">
      <c r="A341" s="19">
        <v>45245</v>
      </c>
      <c r="B341" s="1" t="s">
        <v>7</v>
      </c>
      <c r="AG341" s="23">
        <f t="shared" si="5"/>
        <v>0</v>
      </c>
    </row>
    <row r="342" spans="1:33" x14ac:dyDescent="0.3">
      <c r="A342" s="19">
        <v>45246</v>
      </c>
      <c r="B342" s="1" t="s">
        <v>8</v>
      </c>
      <c r="AG342" s="23">
        <f t="shared" si="5"/>
        <v>0</v>
      </c>
    </row>
    <row r="343" spans="1:33" x14ac:dyDescent="0.3">
      <c r="A343" s="19">
        <v>45247</v>
      </c>
      <c r="B343" s="1" t="s">
        <v>9</v>
      </c>
      <c r="AG343" s="23">
        <f t="shared" si="5"/>
        <v>0</v>
      </c>
    </row>
    <row r="344" spans="1:33" x14ac:dyDescent="0.3">
      <c r="A344" s="19">
        <v>45248</v>
      </c>
      <c r="B344" s="1" t="s">
        <v>10</v>
      </c>
      <c r="AG344" s="23">
        <f t="shared" si="5"/>
        <v>0</v>
      </c>
    </row>
    <row r="345" spans="1:33" x14ac:dyDescent="0.3">
      <c r="A345" s="19">
        <v>45249</v>
      </c>
      <c r="B345" s="1" t="s">
        <v>11</v>
      </c>
      <c r="AG345" s="23">
        <f t="shared" si="5"/>
        <v>0</v>
      </c>
    </row>
    <row r="346" spans="1:33" x14ac:dyDescent="0.3">
      <c r="A346" s="19">
        <v>45250</v>
      </c>
      <c r="B346" s="1" t="s">
        <v>167</v>
      </c>
      <c r="AG346" s="23">
        <f t="shared" si="5"/>
        <v>0</v>
      </c>
    </row>
    <row r="347" spans="1:33" x14ac:dyDescent="0.3">
      <c r="A347" s="19">
        <v>45251</v>
      </c>
      <c r="B347" s="1" t="s">
        <v>6</v>
      </c>
      <c r="AG347" s="23">
        <f t="shared" si="5"/>
        <v>0</v>
      </c>
    </row>
    <row r="348" spans="1:33" x14ac:dyDescent="0.3">
      <c r="A348" s="19">
        <v>45252</v>
      </c>
      <c r="B348" s="1" t="s">
        <v>7</v>
      </c>
      <c r="AG348" s="23">
        <f t="shared" si="5"/>
        <v>0</v>
      </c>
    </row>
    <row r="349" spans="1:33" x14ac:dyDescent="0.3">
      <c r="A349" s="19">
        <v>45253</v>
      </c>
      <c r="B349" s="1" t="s">
        <v>8</v>
      </c>
      <c r="AG349" s="23">
        <f t="shared" si="5"/>
        <v>0</v>
      </c>
    </row>
    <row r="350" spans="1:33" x14ac:dyDescent="0.3">
      <c r="A350" s="19">
        <v>45254</v>
      </c>
      <c r="B350" s="1" t="s">
        <v>9</v>
      </c>
      <c r="AG350" s="23">
        <f t="shared" si="5"/>
        <v>0</v>
      </c>
    </row>
    <row r="351" spans="1:33" x14ac:dyDescent="0.3">
      <c r="A351" s="19">
        <v>45255</v>
      </c>
      <c r="B351" s="1" t="s">
        <v>10</v>
      </c>
      <c r="AG351" s="23">
        <f t="shared" si="5"/>
        <v>0</v>
      </c>
    </row>
    <row r="352" spans="1:33" x14ac:dyDescent="0.3">
      <c r="A352" s="19">
        <v>45256</v>
      </c>
      <c r="B352" s="1" t="s">
        <v>11</v>
      </c>
      <c r="AG352" s="23">
        <f t="shared" si="5"/>
        <v>0</v>
      </c>
    </row>
    <row r="353" spans="1:33" x14ac:dyDescent="0.3">
      <c r="A353" s="19">
        <v>45257</v>
      </c>
      <c r="B353" s="1" t="s">
        <v>167</v>
      </c>
      <c r="AG353" s="23">
        <f t="shared" si="5"/>
        <v>0</v>
      </c>
    </row>
    <row r="354" spans="1:33" x14ac:dyDescent="0.3">
      <c r="A354" s="19">
        <v>45258</v>
      </c>
      <c r="B354" s="1" t="s">
        <v>6</v>
      </c>
      <c r="AG354" s="23">
        <f t="shared" si="5"/>
        <v>0</v>
      </c>
    </row>
    <row r="355" spans="1:33" x14ac:dyDescent="0.3">
      <c r="A355" s="19">
        <v>45259</v>
      </c>
      <c r="B355" s="1" t="s">
        <v>7</v>
      </c>
      <c r="AF355" s="27"/>
      <c r="AG355" s="23">
        <f t="shared" si="5"/>
        <v>0</v>
      </c>
    </row>
    <row r="356" spans="1:33" x14ac:dyDescent="0.3">
      <c r="A356" s="19">
        <v>45260</v>
      </c>
      <c r="B356" s="1" t="s">
        <v>8</v>
      </c>
      <c r="AF356" s="27"/>
      <c r="AG356" s="23">
        <f t="shared" si="5"/>
        <v>0</v>
      </c>
    </row>
    <row r="357" spans="1:33" x14ac:dyDescent="0.3">
      <c r="A357" s="41" t="s">
        <v>220</v>
      </c>
      <c r="B357" s="41"/>
      <c r="C357" s="41"/>
      <c r="D357" s="41"/>
      <c r="E357" s="37" t="s">
        <v>202</v>
      </c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24"/>
      <c r="S357" s="37" t="s">
        <v>60</v>
      </c>
      <c r="T357" s="37"/>
      <c r="U357" s="37"/>
      <c r="V357" s="37"/>
      <c r="W357" s="41" t="s">
        <v>210</v>
      </c>
      <c r="X357" s="41"/>
      <c r="Y357" s="41"/>
      <c r="Z357" s="37" t="s">
        <v>208</v>
      </c>
      <c r="AA357" s="37"/>
      <c r="AB357" s="37" t="s">
        <v>209</v>
      </c>
      <c r="AC357" s="37"/>
      <c r="AD357" s="37" t="s">
        <v>207</v>
      </c>
      <c r="AE357" s="37"/>
      <c r="AF357" s="25" t="s">
        <v>257</v>
      </c>
      <c r="AG357" s="32" t="s">
        <v>62</v>
      </c>
    </row>
    <row r="358" spans="1:33" x14ac:dyDescent="0.3">
      <c r="A358" s="7" t="s">
        <v>201</v>
      </c>
      <c r="B358" s="7" t="s">
        <v>199</v>
      </c>
      <c r="C358" s="7" t="s">
        <v>230</v>
      </c>
      <c r="D358" s="7" t="s">
        <v>160</v>
      </c>
      <c r="E358" s="7" t="s">
        <v>3</v>
      </c>
      <c r="F358" s="22" t="s">
        <v>33</v>
      </c>
      <c r="G358" s="7" t="s">
        <v>13</v>
      </c>
      <c r="H358" s="22" t="s">
        <v>33</v>
      </c>
      <c r="I358" s="7" t="s">
        <v>14</v>
      </c>
      <c r="J358" s="22" t="s">
        <v>33</v>
      </c>
      <c r="K358" s="7" t="s">
        <v>18</v>
      </c>
      <c r="L358" s="22" t="s">
        <v>33</v>
      </c>
      <c r="M358" s="7" t="s">
        <v>200</v>
      </c>
      <c r="N358" s="22" t="s">
        <v>33</v>
      </c>
      <c r="O358" s="7" t="s">
        <v>15</v>
      </c>
      <c r="P358" s="22" t="s">
        <v>33</v>
      </c>
      <c r="Q358" s="7" t="s">
        <v>16</v>
      </c>
      <c r="R358" s="22" t="s">
        <v>33</v>
      </c>
      <c r="S358" s="7" t="s">
        <v>203</v>
      </c>
      <c r="T358" s="22" t="s">
        <v>204</v>
      </c>
      <c r="U358" s="7" t="s">
        <v>205</v>
      </c>
      <c r="V358" s="22" t="s">
        <v>206</v>
      </c>
      <c r="W358" s="7" t="s">
        <v>213</v>
      </c>
      <c r="X358" s="22" t="s">
        <v>33</v>
      </c>
      <c r="Y358" s="22" t="s">
        <v>214</v>
      </c>
      <c r="Z358" s="7" t="s">
        <v>212</v>
      </c>
      <c r="AA358" s="22" t="s">
        <v>33</v>
      </c>
      <c r="AB358" s="7" t="s">
        <v>211</v>
      </c>
      <c r="AC358" s="22" t="s">
        <v>33</v>
      </c>
      <c r="AD358" s="29" t="s">
        <v>55</v>
      </c>
      <c r="AE358" s="22" t="s">
        <v>33</v>
      </c>
      <c r="AF358" s="26" t="s">
        <v>33</v>
      </c>
      <c r="AG358" s="7" t="s">
        <v>33</v>
      </c>
    </row>
    <row r="359" spans="1:33" x14ac:dyDescent="0.3">
      <c r="A359" s="19">
        <v>45261</v>
      </c>
      <c r="B359" s="1" t="s">
        <v>219</v>
      </c>
      <c r="AG359" s="23">
        <f t="shared" si="5"/>
        <v>0</v>
      </c>
    </row>
    <row r="360" spans="1:33" x14ac:dyDescent="0.3">
      <c r="A360" s="19">
        <v>45262</v>
      </c>
      <c r="B360" s="1" t="s">
        <v>10</v>
      </c>
      <c r="AG360" s="23">
        <f t="shared" si="5"/>
        <v>0</v>
      </c>
    </row>
    <row r="361" spans="1:33" x14ac:dyDescent="0.3">
      <c r="A361" s="19">
        <v>45263</v>
      </c>
      <c r="B361" s="1" t="s">
        <v>11</v>
      </c>
      <c r="AG361" s="23">
        <f t="shared" si="5"/>
        <v>0</v>
      </c>
    </row>
    <row r="362" spans="1:33" x14ac:dyDescent="0.3">
      <c r="A362" s="19">
        <v>45264</v>
      </c>
      <c r="B362" s="1" t="s">
        <v>167</v>
      </c>
      <c r="AG362" s="23">
        <f t="shared" si="5"/>
        <v>0</v>
      </c>
    </row>
    <row r="363" spans="1:33" x14ac:dyDescent="0.3">
      <c r="A363" s="19">
        <v>45265</v>
      </c>
      <c r="B363" s="1" t="s">
        <v>6</v>
      </c>
      <c r="AG363" s="23">
        <f t="shared" si="5"/>
        <v>0</v>
      </c>
    </row>
    <row r="364" spans="1:33" x14ac:dyDescent="0.3">
      <c r="A364" s="19">
        <v>45266</v>
      </c>
      <c r="B364" s="1" t="s">
        <v>7</v>
      </c>
      <c r="AG364" s="23">
        <f t="shared" si="5"/>
        <v>0</v>
      </c>
    </row>
    <row r="365" spans="1:33" x14ac:dyDescent="0.3">
      <c r="A365" s="19">
        <v>45267</v>
      </c>
      <c r="B365" s="1" t="s">
        <v>8</v>
      </c>
      <c r="AG365" s="23">
        <f t="shared" si="5"/>
        <v>0</v>
      </c>
    </row>
    <row r="366" spans="1:33" x14ac:dyDescent="0.3">
      <c r="A366" s="19">
        <v>45268</v>
      </c>
      <c r="B366" s="1" t="s">
        <v>9</v>
      </c>
      <c r="AG366" s="23">
        <f t="shared" si="5"/>
        <v>0</v>
      </c>
    </row>
    <row r="367" spans="1:33" x14ac:dyDescent="0.3">
      <c r="A367" s="19">
        <v>45269</v>
      </c>
      <c r="B367" s="1" t="s">
        <v>10</v>
      </c>
      <c r="AG367" s="23">
        <f t="shared" si="5"/>
        <v>0</v>
      </c>
    </row>
    <row r="368" spans="1:33" x14ac:dyDescent="0.3">
      <c r="A368" s="19">
        <v>45270</v>
      </c>
      <c r="B368" s="1" t="s">
        <v>11</v>
      </c>
      <c r="AG368" s="23">
        <f t="shared" si="5"/>
        <v>0</v>
      </c>
    </row>
    <row r="369" spans="1:33" x14ac:dyDescent="0.3">
      <c r="A369" s="19">
        <v>45271</v>
      </c>
      <c r="B369" s="1" t="s">
        <v>167</v>
      </c>
      <c r="AG369" s="23">
        <f t="shared" si="5"/>
        <v>0</v>
      </c>
    </row>
    <row r="370" spans="1:33" x14ac:dyDescent="0.3">
      <c r="A370" s="19">
        <v>45272</v>
      </c>
      <c r="B370" s="1" t="s">
        <v>6</v>
      </c>
      <c r="AG370" s="23">
        <f t="shared" si="5"/>
        <v>0</v>
      </c>
    </row>
    <row r="371" spans="1:33" x14ac:dyDescent="0.3">
      <c r="A371" s="19">
        <v>45273</v>
      </c>
      <c r="B371" s="1" t="s">
        <v>7</v>
      </c>
      <c r="AG371" s="23">
        <f t="shared" si="5"/>
        <v>0</v>
      </c>
    </row>
    <row r="372" spans="1:33" x14ac:dyDescent="0.3">
      <c r="A372" s="19">
        <v>45274</v>
      </c>
      <c r="B372" s="1" t="s">
        <v>8</v>
      </c>
      <c r="AG372" s="23">
        <f t="shared" si="5"/>
        <v>0</v>
      </c>
    </row>
    <row r="373" spans="1:33" x14ac:dyDescent="0.3">
      <c r="A373" s="19">
        <v>45275</v>
      </c>
      <c r="B373" s="1" t="s">
        <v>9</v>
      </c>
      <c r="AG373" s="23">
        <f t="shared" si="5"/>
        <v>0</v>
      </c>
    </row>
    <row r="374" spans="1:33" x14ac:dyDescent="0.3">
      <c r="A374" s="19">
        <v>45276</v>
      </c>
      <c r="B374" s="1" t="s">
        <v>10</v>
      </c>
      <c r="AG374" s="23">
        <f t="shared" si="5"/>
        <v>0</v>
      </c>
    </row>
    <row r="375" spans="1:33" x14ac:dyDescent="0.3">
      <c r="A375" s="19">
        <v>45277</v>
      </c>
      <c r="B375" s="1" t="s">
        <v>11</v>
      </c>
      <c r="AG375" s="23">
        <f t="shared" si="5"/>
        <v>0</v>
      </c>
    </row>
    <row r="376" spans="1:33" x14ac:dyDescent="0.3">
      <c r="A376" s="19">
        <v>45278</v>
      </c>
      <c r="B376" s="1" t="s">
        <v>167</v>
      </c>
      <c r="AG376" s="23">
        <f t="shared" si="5"/>
        <v>0</v>
      </c>
    </row>
    <row r="377" spans="1:33" x14ac:dyDescent="0.3">
      <c r="A377" s="19">
        <v>45279</v>
      </c>
      <c r="B377" s="1" t="s">
        <v>6</v>
      </c>
      <c r="AG377" s="23">
        <f t="shared" si="5"/>
        <v>0</v>
      </c>
    </row>
    <row r="378" spans="1:33" x14ac:dyDescent="0.3">
      <c r="A378" s="19">
        <v>45280</v>
      </c>
      <c r="B378" s="1" t="s">
        <v>7</v>
      </c>
      <c r="AG378" s="23">
        <f t="shared" si="5"/>
        <v>0</v>
      </c>
    </row>
    <row r="379" spans="1:33" x14ac:dyDescent="0.3">
      <c r="A379" s="19">
        <v>45281</v>
      </c>
      <c r="B379" s="1" t="s">
        <v>8</v>
      </c>
      <c r="AG379" s="23">
        <f t="shared" si="5"/>
        <v>0</v>
      </c>
    </row>
    <row r="380" spans="1:33" x14ac:dyDescent="0.3">
      <c r="A380" s="19">
        <v>45282</v>
      </c>
      <c r="B380" s="1" t="s">
        <v>9</v>
      </c>
      <c r="AG380" s="23">
        <f t="shared" si="5"/>
        <v>0</v>
      </c>
    </row>
    <row r="381" spans="1:33" x14ac:dyDescent="0.3">
      <c r="A381" s="19">
        <v>45283</v>
      </c>
      <c r="B381" s="1" t="s">
        <v>10</v>
      </c>
      <c r="AG381" s="23">
        <f t="shared" si="5"/>
        <v>0</v>
      </c>
    </row>
    <row r="382" spans="1:33" x14ac:dyDescent="0.3">
      <c r="A382" s="19">
        <v>45284</v>
      </c>
      <c r="B382" s="1" t="s">
        <v>11</v>
      </c>
      <c r="AG382" s="23">
        <f t="shared" si="5"/>
        <v>0</v>
      </c>
    </row>
    <row r="383" spans="1:33" x14ac:dyDescent="0.3">
      <c r="A383" s="19">
        <v>45285</v>
      </c>
      <c r="B383" s="1" t="s">
        <v>167</v>
      </c>
      <c r="AG383" s="23">
        <f t="shared" si="5"/>
        <v>0</v>
      </c>
    </row>
    <row r="384" spans="1:33" x14ac:dyDescent="0.3">
      <c r="A384" s="19">
        <v>45286</v>
      </c>
      <c r="B384" s="1" t="s">
        <v>6</v>
      </c>
      <c r="AG384" s="23">
        <f t="shared" si="5"/>
        <v>0</v>
      </c>
    </row>
    <row r="385" spans="1:33" x14ac:dyDescent="0.3">
      <c r="A385" s="19">
        <v>45287</v>
      </c>
      <c r="B385" s="1" t="s">
        <v>7</v>
      </c>
      <c r="AG385" s="23">
        <f t="shared" si="5"/>
        <v>0</v>
      </c>
    </row>
    <row r="386" spans="1:33" x14ac:dyDescent="0.3">
      <c r="A386" s="19">
        <v>45288</v>
      </c>
      <c r="B386" s="1" t="s">
        <v>8</v>
      </c>
      <c r="AG386" s="23">
        <f t="shared" si="5"/>
        <v>0</v>
      </c>
    </row>
    <row r="387" spans="1:33" x14ac:dyDescent="0.3">
      <c r="A387" s="19">
        <v>45289</v>
      </c>
      <c r="B387" s="1" t="s">
        <v>9</v>
      </c>
      <c r="AG387" s="23">
        <f t="shared" si="5"/>
        <v>0</v>
      </c>
    </row>
    <row r="388" spans="1:33" x14ac:dyDescent="0.3">
      <c r="A388" s="19">
        <v>45290</v>
      </c>
      <c r="B388" s="1" t="s">
        <v>10</v>
      </c>
      <c r="AG388" s="23">
        <f t="shared" ref="AG388:AG389" si="6">F388+H388+J388+L388+N388+P388+R388+T388+V388+X388+AA388+AC388+AE388</f>
        <v>0</v>
      </c>
    </row>
    <row r="389" spans="1:33" x14ac:dyDescent="0.3">
      <c r="A389" s="19">
        <v>45291</v>
      </c>
      <c r="B389" s="1" t="s">
        <v>11</v>
      </c>
      <c r="AG389" s="23">
        <f t="shared" si="6"/>
        <v>0</v>
      </c>
    </row>
    <row r="390" spans="1:33" x14ac:dyDescent="0.3">
      <c r="AG390" s="23"/>
    </row>
  </sheetData>
  <mergeCells count="98">
    <mergeCell ref="AJ1:AV1"/>
    <mergeCell ref="AJ5:AM5"/>
    <mergeCell ref="AD1:AE1"/>
    <mergeCell ref="E1:Q1"/>
    <mergeCell ref="S1:V1"/>
    <mergeCell ref="W1:Y1"/>
    <mergeCell ref="AB1:AC1"/>
    <mergeCell ref="Z1:AA1"/>
    <mergeCell ref="W64:Y64"/>
    <mergeCell ref="E64:Q64"/>
    <mergeCell ref="S64:V64"/>
    <mergeCell ref="Z64:AA64"/>
    <mergeCell ref="AB64:AC64"/>
    <mergeCell ref="W34:Y34"/>
    <mergeCell ref="E34:Q34"/>
    <mergeCell ref="S34:V34"/>
    <mergeCell ref="Z34:AA34"/>
    <mergeCell ref="AB34:AC34"/>
    <mergeCell ref="E97:Q97"/>
    <mergeCell ref="S97:V97"/>
    <mergeCell ref="W97:Y97"/>
    <mergeCell ref="Z97:AA97"/>
    <mergeCell ref="AB97:AC97"/>
    <mergeCell ref="E129:Q129"/>
    <mergeCell ref="S129:V129"/>
    <mergeCell ref="W129:Y129"/>
    <mergeCell ref="Z129:AA129"/>
    <mergeCell ref="AB129:AC129"/>
    <mergeCell ref="S162:V162"/>
    <mergeCell ref="W162:Y162"/>
    <mergeCell ref="Z162:AA162"/>
    <mergeCell ref="AB162:AC162"/>
    <mergeCell ref="AD97:AE97"/>
    <mergeCell ref="AD129:AE129"/>
    <mergeCell ref="S194:V194"/>
    <mergeCell ref="W194:Y194"/>
    <mergeCell ref="Z194:AA194"/>
    <mergeCell ref="AB194:AC194"/>
    <mergeCell ref="AD194:AE194"/>
    <mergeCell ref="S292:V292"/>
    <mergeCell ref="W292:Y292"/>
    <mergeCell ref="Z292:AA292"/>
    <mergeCell ref="AB292:AC292"/>
    <mergeCell ref="AD227:AE227"/>
    <mergeCell ref="S260:V260"/>
    <mergeCell ref="W260:Y260"/>
    <mergeCell ref="Z260:AA260"/>
    <mergeCell ref="AB260:AC260"/>
    <mergeCell ref="AD260:AE260"/>
    <mergeCell ref="S227:V227"/>
    <mergeCell ref="W227:Y227"/>
    <mergeCell ref="Z227:AA227"/>
    <mergeCell ref="AB227:AC227"/>
    <mergeCell ref="S325:V325"/>
    <mergeCell ref="W325:Y325"/>
    <mergeCell ref="Z325:AA325"/>
    <mergeCell ref="AB325:AC325"/>
    <mergeCell ref="AD325:AE325"/>
    <mergeCell ref="S357:V357"/>
    <mergeCell ref="W357:Y357"/>
    <mergeCell ref="Z357:AA357"/>
    <mergeCell ref="AB357:AC357"/>
    <mergeCell ref="A357:D357"/>
    <mergeCell ref="A162:D162"/>
    <mergeCell ref="A194:D194"/>
    <mergeCell ref="A227:D227"/>
    <mergeCell ref="A260:D260"/>
    <mergeCell ref="E357:Q357"/>
    <mergeCell ref="E325:Q325"/>
    <mergeCell ref="A292:D292"/>
    <mergeCell ref="A325:D325"/>
    <mergeCell ref="E292:Q292"/>
    <mergeCell ref="E260:Q260"/>
    <mergeCell ref="E227:Q227"/>
    <mergeCell ref="E194:Q194"/>
    <mergeCell ref="E162:Q162"/>
    <mergeCell ref="A1:D1"/>
    <mergeCell ref="A34:D34"/>
    <mergeCell ref="A64:D64"/>
    <mergeCell ref="A97:D97"/>
    <mergeCell ref="A129:D129"/>
    <mergeCell ref="AD357:AE357"/>
    <mergeCell ref="AD292:AE292"/>
    <mergeCell ref="AD162:AE162"/>
    <mergeCell ref="AD64:AE64"/>
    <mergeCell ref="AD34:AE34"/>
    <mergeCell ref="AJ66:AZ66"/>
    <mergeCell ref="AJ72:AZ72"/>
    <mergeCell ref="AJ78:AZ78"/>
    <mergeCell ref="AJ11:AZ11"/>
    <mergeCell ref="AJ18:AZ18"/>
    <mergeCell ref="AJ24:AZ24"/>
    <mergeCell ref="AJ30:AZ30"/>
    <mergeCell ref="AJ36:AZ36"/>
    <mergeCell ref="AJ42:AZ42"/>
    <mergeCell ref="AJ48:AZ48"/>
    <mergeCell ref="AJ54:AZ54"/>
    <mergeCell ref="AJ60:AZ60"/>
  </mergeCells>
  <phoneticPr fontId="6" type="noConversion"/>
  <conditionalFormatting sqref="B2:B33 B35:B63 B65:B96 B98:B128 B130:B161 B163:B193 B195:B226 B228:B259 B261:B291 B293:B324 B326:B356 B358:B1048576">
    <cfRule type="containsText" dxfId="21" priority="24" operator="containsText" text="星期日">
      <formula>NOT(ISERROR(SEARCH("星期日",B2)))</formula>
    </cfRule>
    <cfRule type="containsText" dxfId="20" priority="25" operator="containsText" text="星期六">
      <formula>NOT(ISERROR(SEARCH("星期六",B2)))</formula>
    </cfRule>
  </conditionalFormatting>
  <conditionalFormatting sqref="C1:C1048576">
    <cfRule type="containsText" dxfId="19" priority="22" operator="containsText" text="j">
      <formula>NOT(ISERROR(SEARCH("j",C1)))</formula>
    </cfRule>
    <cfRule type="containsText" dxfId="18" priority="23" operator="containsText" text="a">
      <formula>NOT(ISERROR(SEARCH("a",C1)))</formula>
    </cfRule>
  </conditionalFormatting>
  <conditionalFormatting sqref="F99:F128">
    <cfRule type="cellIs" dxfId="17" priority="10" operator="greaterThan">
      <formula>50</formula>
    </cfRule>
  </conditionalFormatting>
  <conditionalFormatting sqref="H66:H96">
    <cfRule type="cellIs" dxfId="16" priority="19" operator="greaterThan">
      <formula>50</formula>
    </cfRule>
  </conditionalFormatting>
  <conditionalFormatting sqref="H99:H128">
    <cfRule type="cellIs" dxfId="15" priority="9" operator="greaterThan">
      <formula>50</formula>
    </cfRule>
  </conditionalFormatting>
  <conditionalFormatting sqref="J66:J96">
    <cfRule type="cellIs" dxfId="14" priority="18" operator="greaterThan">
      <formula>50</formula>
    </cfRule>
  </conditionalFormatting>
  <conditionalFormatting sqref="J99:J128">
    <cfRule type="cellIs" dxfId="13" priority="8" operator="greaterThan">
      <formula>50</formula>
    </cfRule>
  </conditionalFormatting>
  <conditionalFormatting sqref="L66:L96">
    <cfRule type="cellIs" dxfId="12" priority="17" operator="greaterThan">
      <formula>50</formula>
    </cfRule>
  </conditionalFormatting>
  <conditionalFormatting sqref="L99:L128">
    <cfRule type="cellIs" dxfId="11" priority="7" operator="greaterThan">
      <formula>50</formula>
    </cfRule>
  </conditionalFormatting>
  <conditionalFormatting sqref="P99:P128">
    <cfRule type="cellIs" dxfId="10" priority="5" operator="greaterThan">
      <formula>50</formula>
    </cfRule>
  </conditionalFormatting>
  <conditionalFormatting sqref="R66:T96">
    <cfRule type="cellIs" dxfId="9" priority="13" operator="greaterThan">
      <formula>50</formula>
    </cfRule>
  </conditionalFormatting>
  <conditionalFormatting sqref="R99:T128">
    <cfRule type="cellIs" dxfId="8" priority="4" operator="greaterThan">
      <formula>50</formula>
    </cfRule>
  </conditionalFormatting>
  <conditionalFormatting sqref="S1:S98 AD1:AD98 Z1:Z117 S129:S1048576 U1:U1048576 W1:W1048576 AD129:AD1048576 Z119:Z1048576 AB1:AB1048576">
    <cfRule type="cellIs" dxfId="7" priority="11" operator="greaterThan">
      <formula>50</formula>
    </cfRule>
  </conditionalFormatting>
  <conditionalFormatting sqref="U66:V68">
    <cfRule type="cellIs" dxfId="6" priority="12" operator="greaterThan">
      <formula>50</formula>
    </cfRule>
  </conditionalFormatting>
  <conditionalFormatting sqref="X1:Y59 F1:F65 H1:H65 J1:J65 L1:L65 R1:R65 T1:T65 V1:V65 P1:P98 AE1:AE98 AA1:AA117 N1:N1048576 X60:X63 X64:Y65 X66:X96 F97:F98 H97:H98 J97:J98 L97:L98 R97:R98 T97:T98 X97:Y98 X99:X128 F129:F1048576 H129:H1048576 J129:J1048576 L129:L1048576 P129:P1048576 R129:R1048576 T129:T1048576 V69:V1048576 X129:Y1048576 AE129:AE1048576 AA119:AA1048576 AC1:AC1048576">
    <cfRule type="cellIs" dxfId="5" priority="21" operator="greaterThanOrEqual">
      <formula>50</formula>
    </cfRule>
  </conditionalFormatting>
  <conditionalFormatting sqref="Y60:Y63">
    <cfRule type="cellIs" dxfId="4" priority="15" operator="greaterThan">
      <formula>50</formula>
    </cfRule>
  </conditionalFormatting>
  <conditionalFormatting sqref="Y66:Y96">
    <cfRule type="cellIs" dxfId="3" priority="14" operator="greaterThan">
      <formula>50</formula>
    </cfRule>
  </conditionalFormatting>
  <conditionalFormatting sqref="Y99:Y128">
    <cfRule type="cellIs" dxfId="2" priority="3" operator="greaterThan">
      <formula>50</formula>
    </cfRule>
  </conditionalFormatting>
  <conditionalFormatting sqref="Z118:AA118">
    <cfRule type="cellIs" dxfId="1" priority="1" operator="greaterThan">
      <formula>50</formula>
    </cfRule>
  </conditionalFormatting>
  <conditionalFormatting sqref="AB99:AC99 W116:X117 W120:X120 AB131:AC131 F66:F96 AD100:AE114 AD116:AE116 AD118:AE119 AD121:AE125 AD127:AE128">
    <cfRule type="cellIs" dxfId="0" priority="20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2022支出表单</vt:lpstr>
      <vt:lpstr>标准表</vt:lpstr>
      <vt:lpstr>药品表</vt:lpstr>
      <vt:lpstr>2023支出表</vt:lpstr>
      <vt:lpstr>2023详细表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谢益</dc:creator>
  <cp:lastModifiedBy>谢益</cp:lastModifiedBy>
  <dcterms:created xsi:type="dcterms:W3CDTF">2015-06-05T18:19:34Z</dcterms:created>
  <dcterms:modified xsi:type="dcterms:W3CDTF">2023-05-21T07:43:28Z</dcterms:modified>
</cp:coreProperties>
</file>