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77" firstSheet="4" activeTab="12"/>
  </bookViews>
  <sheets>
    <sheet name="Hoja1" sheetId="1" r:id="rId1"/>
    <sheet name="4096_11" sheetId="2" r:id="rId2"/>
    <sheet name="2048_11" sheetId="4" r:id="rId3"/>
    <sheet name="1024_11" sheetId="6" r:id="rId4"/>
    <sheet name="512_11" sheetId="8" r:id="rId5"/>
    <sheet name="256_11" sheetId="10" r:id="rId6"/>
    <sheet name="128_11" sheetId="12" r:id="rId7"/>
    <sheet name="4096_22" sheetId="3" r:id="rId8"/>
    <sheet name="2048_22" sheetId="5" r:id="rId9"/>
    <sheet name="1024_22" sheetId="7" r:id="rId10"/>
    <sheet name="512_22" sheetId="9" r:id="rId11"/>
    <sheet name="256_22" sheetId="11" r:id="rId12"/>
    <sheet name="128_22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17" l="1"/>
  <c r="H27" i="17"/>
  <c r="C27" i="17"/>
  <c r="M26" i="17"/>
  <c r="H26" i="17"/>
  <c r="C26" i="17"/>
  <c r="M25" i="17"/>
  <c r="H25" i="17"/>
  <c r="C25" i="17"/>
  <c r="M23" i="17"/>
  <c r="H23" i="17"/>
  <c r="C23" i="17"/>
  <c r="M22" i="17"/>
  <c r="H22" i="17"/>
  <c r="C22" i="17"/>
  <c r="M21" i="17"/>
  <c r="H21" i="17"/>
  <c r="C21" i="17"/>
  <c r="M19" i="17"/>
  <c r="H19" i="17"/>
  <c r="C19" i="17"/>
  <c r="M18" i="17"/>
  <c r="H18" i="17"/>
  <c r="C18" i="17"/>
  <c r="M17" i="17"/>
  <c r="H17" i="17"/>
  <c r="C17" i="17"/>
  <c r="M15" i="17"/>
  <c r="H15" i="17"/>
  <c r="C15" i="17"/>
  <c r="O12" i="17"/>
  <c r="N12" i="17"/>
  <c r="M12" i="17"/>
  <c r="L12" i="17" s="1"/>
  <c r="J12" i="17"/>
  <c r="I12" i="17"/>
  <c r="H12" i="17"/>
  <c r="G12" i="17"/>
  <c r="E12" i="17"/>
  <c r="D12" i="17"/>
  <c r="B12" i="17" s="1"/>
  <c r="C12" i="17"/>
  <c r="M27" i="12"/>
  <c r="H27" i="12"/>
  <c r="C27" i="12"/>
  <c r="M26" i="12"/>
  <c r="H26" i="12"/>
  <c r="C26" i="12"/>
  <c r="M25" i="12"/>
  <c r="H25" i="12"/>
  <c r="C25" i="12"/>
  <c r="M23" i="12"/>
  <c r="H23" i="12"/>
  <c r="C23" i="12"/>
  <c r="M22" i="12"/>
  <c r="H22" i="12"/>
  <c r="C22" i="12"/>
  <c r="M21" i="12"/>
  <c r="H21" i="12"/>
  <c r="C21" i="12"/>
  <c r="M19" i="12"/>
  <c r="H19" i="12"/>
  <c r="C19" i="12"/>
  <c r="M18" i="12"/>
  <c r="H18" i="12"/>
  <c r="C18" i="12"/>
  <c r="M17" i="12"/>
  <c r="H17" i="12"/>
  <c r="C17" i="12"/>
  <c r="M15" i="12"/>
  <c r="H15" i="12"/>
  <c r="C15" i="12"/>
  <c r="O12" i="12"/>
  <c r="N12" i="12"/>
  <c r="M12" i="12"/>
  <c r="L12" i="12" s="1"/>
  <c r="J12" i="12"/>
  <c r="I12" i="12"/>
  <c r="H12" i="12"/>
  <c r="G12" i="12"/>
  <c r="E12" i="12"/>
  <c r="D12" i="12"/>
  <c r="C12" i="12"/>
  <c r="B12" i="12" s="1"/>
  <c r="H23" i="3" l="1"/>
  <c r="M27" i="11" l="1"/>
  <c r="H27" i="11"/>
  <c r="C27" i="11"/>
  <c r="M26" i="11"/>
  <c r="H26" i="11"/>
  <c r="C26" i="11"/>
  <c r="M25" i="11"/>
  <c r="H25" i="11"/>
  <c r="C25" i="11"/>
  <c r="M23" i="11"/>
  <c r="H23" i="11"/>
  <c r="C23" i="11"/>
  <c r="M22" i="11"/>
  <c r="H22" i="11"/>
  <c r="C22" i="11"/>
  <c r="M21" i="11"/>
  <c r="H21" i="11"/>
  <c r="C21" i="11"/>
  <c r="M19" i="11"/>
  <c r="H19" i="11"/>
  <c r="C19" i="11"/>
  <c r="M18" i="11"/>
  <c r="H18" i="11"/>
  <c r="C18" i="11"/>
  <c r="M17" i="11"/>
  <c r="H17" i="11"/>
  <c r="C17" i="11"/>
  <c r="M15" i="11"/>
  <c r="H15" i="11"/>
  <c r="C15" i="11"/>
  <c r="O12" i="11"/>
  <c r="N12" i="11"/>
  <c r="M12" i="11"/>
  <c r="L12" i="11" s="1"/>
  <c r="J12" i="11"/>
  <c r="I12" i="11"/>
  <c r="G12" i="11" s="1"/>
  <c r="H12" i="11"/>
  <c r="E12" i="11"/>
  <c r="D12" i="11"/>
  <c r="C12" i="11"/>
  <c r="B12" i="11" s="1"/>
  <c r="M27" i="9"/>
  <c r="H27" i="9"/>
  <c r="C27" i="9"/>
  <c r="M26" i="9"/>
  <c r="H26" i="9"/>
  <c r="C26" i="9"/>
  <c r="M25" i="9"/>
  <c r="H25" i="9"/>
  <c r="C25" i="9"/>
  <c r="M23" i="9"/>
  <c r="H23" i="9"/>
  <c r="C23" i="9"/>
  <c r="M22" i="9"/>
  <c r="H22" i="9"/>
  <c r="C22" i="9"/>
  <c r="M21" i="9"/>
  <c r="H21" i="9"/>
  <c r="C21" i="9"/>
  <c r="M19" i="9"/>
  <c r="H19" i="9"/>
  <c r="C19" i="9"/>
  <c r="M18" i="9"/>
  <c r="H18" i="9"/>
  <c r="C18" i="9"/>
  <c r="M17" i="9"/>
  <c r="H17" i="9"/>
  <c r="C17" i="9"/>
  <c r="M15" i="9"/>
  <c r="H15" i="9"/>
  <c r="C15" i="9"/>
  <c r="O12" i="9"/>
  <c r="N12" i="9"/>
  <c r="L12" i="9" s="1"/>
  <c r="M12" i="9"/>
  <c r="J12" i="9"/>
  <c r="I12" i="9"/>
  <c r="H12" i="9"/>
  <c r="G12" i="9"/>
  <c r="E12" i="9"/>
  <c r="D12" i="9"/>
  <c r="C12" i="9"/>
  <c r="B12" i="9" s="1"/>
  <c r="M27" i="7"/>
  <c r="H27" i="7"/>
  <c r="C27" i="7"/>
  <c r="M26" i="7"/>
  <c r="H26" i="7"/>
  <c r="C26" i="7"/>
  <c r="M25" i="7"/>
  <c r="H25" i="7"/>
  <c r="C25" i="7"/>
  <c r="M23" i="7"/>
  <c r="H23" i="7"/>
  <c r="C23" i="7"/>
  <c r="M22" i="7"/>
  <c r="H22" i="7"/>
  <c r="C22" i="7"/>
  <c r="M21" i="7"/>
  <c r="H21" i="7"/>
  <c r="C21" i="7"/>
  <c r="M19" i="7"/>
  <c r="H19" i="7"/>
  <c r="C19" i="7"/>
  <c r="M18" i="7"/>
  <c r="H18" i="7"/>
  <c r="C18" i="7"/>
  <c r="M17" i="7"/>
  <c r="H17" i="7"/>
  <c r="C17" i="7"/>
  <c r="M15" i="7"/>
  <c r="H15" i="7"/>
  <c r="C15" i="7"/>
  <c r="O12" i="7"/>
  <c r="N12" i="7"/>
  <c r="M12" i="7"/>
  <c r="L12" i="7" s="1"/>
  <c r="J12" i="7"/>
  <c r="I12" i="7"/>
  <c r="H12" i="7"/>
  <c r="G12" i="7"/>
  <c r="E12" i="7"/>
  <c r="D12" i="7"/>
  <c r="C12" i="7"/>
  <c r="B12" i="7" s="1"/>
  <c r="M27" i="5"/>
  <c r="H27" i="5"/>
  <c r="C27" i="5"/>
  <c r="M26" i="5"/>
  <c r="H26" i="5"/>
  <c r="C26" i="5"/>
  <c r="M25" i="5"/>
  <c r="H25" i="5"/>
  <c r="C25" i="5"/>
  <c r="M23" i="5"/>
  <c r="H23" i="5"/>
  <c r="C23" i="5"/>
  <c r="M22" i="5"/>
  <c r="H22" i="5"/>
  <c r="C22" i="5"/>
  <c r="M21" i="5"/>
  <c r="H21" i="5"/>
  <c r="C21" i="5"/>
  <c r="M19" i="5"/>
  <c r="H19" i="5"/>
  <c r="C19" i="5"/>
  <c r="M18" i="5"/>
  <c r="H18" i="5"/>
  <c r="C18" i="5"/>
  <c r="M17" i="5"/>
  <c r="H17" i="5"/>
  <c r="C17" i="5"/>
  <c r="M15" i="5"/>
  <c r="H15" i="5"/>
  <c r="C15" i="5"/>
  <c r="O12" i="5"/>
  <c r="N12" i="5"/>
  <c r="M12" i="5"/>
  <c r="L12" i="5"/>
  <c r="J12" i="5"/>
  <c r="I12" i="5"/>
  <c r="H12" i="5"/>
  <c r="G12" i="5"/>
  <c r="E12" i="5"/>
  <c r="D12" i="5"/>
  <c r="C12" i="5"/>
  <c r="B12" i="5" s="1"/>
  <c r="M27" i="3"/>
  <c r="H27" i="3"/>
  <c r="C27" i="3"/>
  <c r="M26" i="3"/>
  <c r="H26" i="3"/>
  <c r="C26" i="3"/>
  <c r="M25" i="3"/>
  <c r="H25" i="3"/>
  <c r="C25" i="3"/>
  <c r="M23" i="3"/>
  <c r="C23" i="3"/>
  <c r="M22" i="3"/>
  <c r="H22" i="3"/>
  <c r="C22" i="3"/>
  <c r="M21" i="3"/>
  <c r="H21" i="3"/>
  <c r="C21" i="3"/>
  <c r="M19" i="3"/>
  <c r="H19" i="3"/>
  <c r="C19" i="3"/>
  <c r="M18" i="3"/>
  <c r="H18" i="3"/>
  <c r="C18" i="3"/>
  <c r="M17" i="3"/>
  <c r="H17" i="3"/>
  <c r="C17" i="3"/>
  <c r="M15" i="3"/>
  <c r="H15" i="3"/>
  <c r="C15" i="3"/>
  <c r="O12" i="3"/>
  <c r="N12" i="3"/>
  <c r="M12" i="3"/>
  <c r="J12" i="3"/>
  <c r="I12" i="3"/>
  <c r="H12" i="3"/>
  <c r="G12" i="3" s="1"/>
  <c r="E12" i="3"/>
  <c r="D12" i="3"/>
  <c r="C12" i="3"/>
  <c r="B12" i="3"/>
  <c r="M27" i="10"/>
  <c r="H27" i="10"/>
  <c r="C27" i="10"/>
  <c r="M26" i="10"/>
  <c r="H26" i="10"/>
  <c r="C26" i="10"/>
  <c r="M25" i="10"/>
  <c r="H25" i="10"/>
  <c r="C25" i="10"/>
  <c r="M23" i="10"/>
  <c r="H23" i="10"/>
  <c r="C23" i="10"/>
  <c r="M22" i="10"/>
  <c r="H22" i="10"/>
  <c r="C22" i="10"/>
  <c r="M21" i="10"/>
  <c r="H21" i="10"/>
  <c r="C21" i="10"/>
  <c r="M19" i="10"/>
  <c r="H19" i="10"/>
  <c r="C19" i="10"/>
  <c r="M18" i="10"/>
  <c r="H18" i="10"/>
  <c r="C18" i="10"/>
  <c r="M17" i="10"/>
  <c r="H17" i="10"/>
  <c r="C17" i="10"/>
  <c r="M15" i="10"/>
  <c r="H15" i="10"/>
  <c r="C15" i="10"/>
  <c r="O12" i="10"/>
  <c r="N12" i="10"/>
  <c r="M12" i="10"/>
  <c r="J12" i="10"/>
  <c r="I12" i="10"/>
  <c r="H12" i="10"/>
  <c r="G12" i="10"/>
  <c r="E12" i="10"/>
  <c r="D12" i="10"/>
  <c r="C12" i="10"/>
  <c r="B12" i="10"/>
  <c r="M27" i="8"/>
  <c r="H27" i="8"/>
  <c r="C27" i="8"/>
  <c r="M26" i="8"/>
  <c r="H26" i="8"/>
  <c r="C26" i="8"/>
  <c r="M25" i="8"/>
  <c r="H25" i="8"/>
  <c r="C25" i="8"/>
  <c r="M23" i="8"/>
  <c r="H23" i="8"/>
  <c r="C23" i="8"/>
  <c r="M22" i="8"/>
  <c r="H22" i="8"/>
  <c r="C22" i="8"/>
  <c r="M21" i="8"/>
  <c r="H21" i="8"/>
  <c r="C21" i="8"/>
  <c r="M19" i="8"/>
  <c r="H19" i="8"/>
  <c r="C19" i="8"/>
  <c r="M18" i="8"/>
  <c r="H18" i="8"/>
  <c r="C18" i="8"/>
  <c r="M17" i="8"/>
  <c r="H17" i="8"/>
  <c r="C17" i="8"/>
  <c r="M15" i="8"/>
  <c r="H15" i="8"/>
  <c r="C15" i="8"/>
  <c r="O12" i="8"/>
  <c r="N12" i="8"/>
  <c r="M12" i="8"/>
  <c r="L12" i="8" s="1"/>
  <c r="J12" i="8"/>
  <c r="G12" i="8" s="1"/>
  <c r="I12" i="8"/>
  <c r="H12" i="8"/>
  <c r="E12" i="8"/>
  <c r="D12" i="8"/>
  <c r="C12" i="8"/>
  <c r="B12" i="8"/>
  <c r="M27" i="6"/>
  <c r="H27" i="6"/>
  <c r="C27" i="6"/>
  <c r="M26" i="6"/>
  <c r="H26" i="6"/>
  <c r="C26" i="6"/>
  <c r="M25" i="6"/>
  <c r="H25" i="6"/>
  <c r="C25" i="6"/>
  <c r="M23" i="6"/>
  <c r="H23" i="6"/>
  <c r="C23" i="6"/>
  <c r="M22" i="6"/>
  <c r="H22" i="6"/>
  <c r="C22" i="6"/>
  <c r="M21" i="6"/>
  <c r="H21" i="6"/>
  <c r="C21" i="6"/>
  <c r="M19" i="6"/>
  <c r="H19" i="6"/>
  <c r="C19" i="6"/>
  <c r="M18" i="6"/>
  <c r="H18" i="6"/>
  <c r="C18" i="6"/>
  <c r="M17" i="6"/>
  <c r="H17" i="6"/>
  <c r="C17" i="6"/>
  <c r="M15" i="6"/>
  <c r="H15" i="6"/>
  <c r="C15" i="6"/>
  <c r="O12" i="6"/>
  <c r="N12" i="6"/>
  <c r="M12" i="6"/>
  <c r="L12" i="6"/>
  <c r="J12" i="6"/>
  <c r="I12" i="6"/>
  <c r="H12" i="6"/>
  <c r="G12" i="6"/>
  <c r="E12" i="6"/>
  <c r="D12" i="6"/>
  <c r="C12" i="6"/>
  <c r="B12" i="6"/>
  <c r="M27" i="4"/>
  <c r="H27" i="4"/>
  <c r="C27" i="4"/>
  <c r="M26" i="4"/>
  <c r="H26" i="4"/>
  <c r="C26" i="4"/>
  <c r="M25" i="4"/>
  <c r="H25" i="4"/>
  <c r="C25" i="4"/>
  <c r="M23" i="4"/>
  <c r="H23" i="4"/>
  <c r="C23" i="4"/>
  <c r="M22" i="4"/>
  <c r="H22" i="4"/>
  <c r="C22" i="4"/>
  <c r="M21" i="4"/>
  <c r="H21" i="4"/>
  <c r="C21" i="4"/>
  <c r="M19" i="4"/>
  <c r="H19" i="4"/>
  <c r="C19" i="4"/>
  <c r="M18" i="4"/>
  <c r="H18" i="4"/>
  <c r="C18" i="4"/>
  <c r="M17" i="4"/>
  <c r="H17" i="4"/>
  <c r="C17" i="4"/>
  <c r="M15" i="4"/>
  <c r="H15" i="4"/>
  <c r="C15" i="4"/>
  <c r="O12" i="4"/>
  <c r="N12" i="4"/>
  <c r="L12" i="4" s="1"/>
  <c r="M12" i="4"/>
  <c r="J12" i="4"/>
  <c r="I12" i="4"/>
  <c r="H12" i="4"/>
  <c r="G12" i="4"/>
  <c r="E12" i="4"/>
  <c r="D12" i="4"/>
  <c r="B12" i="4" s="1"/>
  <c r="C12" i="4"/>
  <c r="L12" i="3" l="1"/>
  <c r="L12" i="10"/>
  <c r="M27" i="2"/>
  <c r="M26" i="2"/>
  <c r="M25" i="2"/>
  <c r="M23" i="2"/>
  <c r="M22" i="2"/>
  <c r="M21" i="2"/>
  <c r="M19" i="2"/>
  <c r="M18" i="2"/>
  <c r="M17" i="2"/>
  <c r="M15" i="2"/>
  <c r="O12" i="2"/>
  <c r="N12" i="2"/>
  <c r="M12" i="2"/>
  <c r="H27" i="2"/>
  <c r="H26" i="2"/>
  <c r="H25" i="2"/>
  <c r="H23" i="2"/>
  <c r="H22" i="2"/>
  <c r="H21" i="2"/>
  <c r="H19" i="2"/>
  <c r="H18" i="2"/>
  <c r="H17" i="2"/>
  <c r="H15" i="2"/>
  <c r="J12" i="2"/>
  <c r="I12" i="2"/>
  <c r="H12" i="2"/>
  <c r="C15" i="2"/>
  <c r="C27" i="2"/>
  <c r="C26" i="2"/>
  <c r="C25" i="2"/>
  <c r="C23" i="2"/>
  <c r="C22" i="2"/>
  <c r="C21" i="2"/>
  <c r="C17" i="2"/>
  <c r="C18" i="2"/>
  <c r="C19" i="2"/>
  <c r="E12" i="2"/>
  <c r="D12" i="2"/>
  <c r="C12" i="2"/>
  <c r="B12" i="2" l="1"/>
  <c r="L12" i="2"/>
  <c r="G12" i="2"/>
</calcChain>
</file>

<file path=xl/sharedStrings.xml><?xml version="1.0" encoding="utf-8"?>
<sst xmlns="http://schemas.openxmlformats.org/spreadsheetml/2006/main" count="696" uniqueCount="19">
  <si>
    <t>NORMAL POOL</t>
  </si>
  <si>
    <t>pipe</t>
  </si>
  <si>
    <t>valve</t>
  </si>
  <si>
    <t>floor</t>
  </si>
  <si>
    <t>global ACC</t>
  </si>
  <si>
    <t>pipe ACC</t>
  </si>
  <si>
    <t>pipe PREC</t>
  </si>
  <si>
    <t>pipe REC</t>
  </si>
  <si>
    <t>valve ACC</t>
  </si>
  <si>
    <t>floor ACC</t>
  </si>
  <si>
    <t>valve PREC</t>
  </si>
  <si>
    <t>valve REC</t>
  </si>
  <si>
    <t>floor PREC</t>
  </si>
  <si>
    <t>floor REC</t>
  </si>
  <si>
    <t>mean</t>
  </si>
  <si>
    <t>IOU</t>
  </si>
  <si>
    <t>NORMAL SEA</t>
  </si>
  <si>
    <t>APPROACH</t>
  </si>
  <si>
    <t>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</si>
</sst>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zoomScaleNormal="100" workbookViewId="0">
      <selection activeCell="C31" sqref="C31"/>
    </sheetView>
  </sheetViews>
  <sheetFormatPr baseColWidth="10" defaultRowHeight="14.4" x14ac:dyDescent="0.3"/>
  <cols>
    <col min="1" max="2" width="11.5546875" customWidth="1"/>
    <col min="7" max="7" width="11.5546875" customWidth="1"/>
    <col min="12" max="12" width="11.5546875" customWidth="1"/>
  </cols>
  <sheetData>
    <row r="3" spans="2:16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  <c r="P3" s="1"/>
    </row>
    <row r="4" spans="2:16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  <c r="P5" s="1"/>
    </row>
    <row r="6" spans="2:16" x14ac:dyDescent="0.3">
      <c r="B6">
        <v>119055</v>
      </c>
      <c r="C6">
        <v>4681</v>
      </c>
      <c r="D6">
        <v>3031</v>
      </c>
      <c r="E6" s="1"/>
      <c r="F6" s="1"/>
      <c r="G6">
        <v>185242</v>
      </c>
      <c r="H6">
        <v>11767</v>
      </c>
      <c r="I6">
        <v>54199</v>
      </c>
      <c r="J6" s="1"/>
      <c r="K6" s="1"/>
      <c r="L6">
        <v>830417</v>
      </c>
      <c r="M6">
        <v>11206</v>
      </c>
      <c r="N6">
        <v>16045</v>
      </c>
      <c r="O6" s="1"/>
      <c r="P6" s="1"/>
    </row>
    <row r="7" spans="2:16" x14ac:dyDescent="0.3">
      <c r="B7">
        <v>18127</v>
      </c>
      <c r="C7">
        <v>53748</v>
      </c>
      <c r="D7">
        <v>1478</v>
      </c>
      <c r="E7" s="1"/>
      <c r="F7" s="1"/>
      <c r="G7">
        <v>12237</v>
      </c>
      <c r="H7">
        <v>32802</v>
      </c>
      <c r="I7">
        <v>22734</v>
      </c>
      <c r="J7" s="1"/>
      <c r="K7" s="1"/>
      <c r="L7">
        <v>29669</v>
      </c>
      <c r="M7">
        <v>239715</v>
      </c>
      <c r="N7">
        <v>7810</v>
      </c>
      <c r="O7" s="1"/>
      <c r="P7" s="1"/>
    </row>
    <row r="8" spans="2:16" x14ac:dyDescent="0.3">
      <c r="B8">
        <v>2959</v>
      </c>
      <c r="C8">
        <v>678</v>
      </c>
      <c r="D8">
        <v>2057235</v>
      </c>
      <c r="E8" s="1"/>
      <c r="F8" s="1"/>
      <c r="G8">
        <v>10760</v>
      </c>
      <c r="H8">
        <v>4067</v>
      </c>
      <c r="I8">
        <v>4024336</v>
      </c>
      <c r="J8" s="1"/>
      <c r="K8" s="1"/>
      <c r="L8">
        <v>1703</v>
      </c>
      <c r="M8">
        <v>2244</v>
      </c>
      <c r="N8">
        <v>14753671</v>
      </c>
      <c r="O8" s="1"/>
      <c r="P8" s="1"/>
    </row>
    <row r="9" spans="2:1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  <c r="P10" s="1"/>
    </row>
    <row r="11" spans="2:16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  <c r="P11" s="1"/>
    </row>
    <row r="12" spans="2:16" x14ac:dyDescent="0.3">
      <c r="B12" s="2">
        <f>AVERAGE(C12:E12)</f>
        <v>0.8280417262889177</v>
      </c>
      <c r="C12" s="2">
        <f>B6/(B6+B7+B8+C6+D6)</f>
        <v>0.80522546042352883</v>
      </c>
      <c r="D12" s="2">
        <f>C7/(C7+C8+B7+C6+D7)</f>
        <v>0.68284378493749365</v>
      </c>
      <c r="E12" s="2">
        <f>D8/(D8+B8+C8+D7+D6)</f>
        <v>0.99605593350573085</v>
      </c>
      <c r="F12" s="1"/>
      <c r="G12" s="2">
        <f>AVERAGE(H12:J12)</f>
        <v>0.68186761904317394</v>
      </c>
      <c r="H12" s="2">
        <f>G6/(G6+G7+G8+H6+I6)</f>
        <v>0.67556025601283709</v>
      </c>
      <c r="I12" s="2">
        <f>H7/(H7+H8+G7+H6+I7)</f>
        <v>0.39233556998815888</v>
      </c>
      <c r="J12" s="2">
        <f>I8/(I8+G8+H8+I7+I6)</f>
        <v>0.97770703112852564</v>
      </c>
      <c r="K12" s="1"/>
      <c r="L12" s="2">
        <f>AVERAGE(M12:O12)</f>
        <v>0.91898378419807958</v>
      </c>
      <c r="M12" s="2">
        <f>L6/(L6+L7+L8+M6+N6)</f>
        <v>0.93406033474309369</v>
      </c>
      <c r="N12" s="2">
        <f>M7/(M7+M8+L7+M6+N7)</f>
        <v>0.82477188588100903</v>
      </c>
      <c r="O12" s="2">
        <f>N8/(N8+L8+M8+N7+N6)</f>
        <v>0.99811913197013591</v>
      </c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 t="s">
        <v>4</v>
      </c>
      <c r="C15" s="2">
        <f>(B6+C7+D8)/SUM(B6:D8)</f>
        <v>0.98630954908288049</v>
      </c>
      <c r="D15" s="1"/>
      <c r="E15" s="1"/>
      <c r="F15" s="1"/>
      <c r="G15" s="1" t="s">
        <v>4</v>
      </c>
      <c r="H15" s="2">
        <f>(G6+H7+I8)/SUM(G6:I8)</f>
        <v>0.97343731643562026</v>
      </c>
      <c r="I15" s="1"/>
      <c r="J15" s="1"/>
      <c r="K15" s="1"/>
      <c r="L15" s="1" t="s">
        <v>4</v>
      </c>
      <c r="M15" s="2">
        <f>(L6+M7+N8)/SUM(L6:N8)</f>
        <v>0.99567864801465855</v>
      </c>
      <c r="N15" s="1"/>
      <c r="O15" s="1"/>
      <c r="P15" s="1"/>
    </row>
    <row r="16" spans="2:16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  <c r="P16" s="1"/>
    </row>
    <row r="17" spans="1:16" x14ac:dyDescent="0.3">
      <c r="B17" s="1" t="s">
        <v>5</v>
      </c>
      <c r="C17" s="2">
        <f>(B6+SUM(C7:D8))/SUM(B6:D8)</f>
        <v>0.98726311282835144</v>
      </c>
      <c r="D17" s="1"/>
      <c r="E17" s="1"/>
      <c r="F17" s="1"/>
      <c r="G17" s="1" t="s">
        <v>5</v>
      </c>
      <c r="H17" s="2">
        <f>(G6+SUM(H7:I8))/SUM(G6:I8)</f>
        <v>0.97958695261101969</v>
      </c>
      <c r="I17" s="1"/>
      <c r="J17" s="4"/>
      <c r="K17" s="1"/>
      <c r="L17" s="1" t="s">
        <v>5</v>
      </c>
      <c r="M17" s="2">
        <f>(L6+SUM(M7:N8))/SUM(L6:N8)</f>
        <v>0.99631127426304766</v>
      </c>
      <c r="N17" s="1"/>
      <c r="O17" s="1"/>
      <c r="P17" s="1"/>
    </row>
    <row r="18" spans="1:16" x14ac:dyDescent="0.3">
      <c r="B18" s="1" t="s">
        <v>6</v>
      </c>
      <c r="C18" s="2">
        <f>B6/(B6+B7+B8)</f>
        <v>0.84953725176786232</v>
      </c>
      <c r="D18" s="1"/>
      <c r="E18" s="1"/>
      <c r="F18" s="1"/>
      <c r="G18" s="1" t="s">
        <v>6</v>
      </c>
      <c r="H18" s="2">
        <f>G6/(G6+G7+G8)</f>
        <v>0.88956439475794635</v>
      </c>
      <c r="I18" s="1"/>
      <c r="J18" s="1"/>
      <c r="K18" s="1"/>
      <c r="L18" s="1" t="s">
        <v>6</v>
      </c>
      <c r="M18" s="2">
        <f>L6/(L6+L7+L8)</f>
        <v>0.96359665765053859</v>
      </c>
      <c r="N18" s="1"/>
      <c r="O18" s="1"/>
      <c r="P18" s="1"/>
    </row>
    <row r="19" spans="1:16" x14ac:dyDescent="0.3">
      <c r="B19" s="1" t="s">
        <v>7</v>
      </c>
      <c r="C19" s="2">
        <f>B6/(B6+C6+D6)</f>
        <v>0.93916397800689455</v>
      </c>
      <c r="D19" s="1"/>
      <c r="E19" s="1"/>
      <c r="F19" s="1"/>
      <c r="G19" s="1" t="s">
        <v>7</v>
      </c>
      <c r="H19" s="2">
        <f>G6/(G6+H6+I6)</f>
        <v>0.73740485971784342</v>
      </c>
      <c r="I19" s="1"/>
      <c r="J19" s="1"/>
      <c r="K19" s="1"/>
      <c r="L19" s="1" t="s">
        <v>7</v>
      </c>
      <c r="M19" s="2">
        <f>L6/(L6+M6+N6)</f>
        <v>0.96822663314942381</v>
      </c>
      <c r="N19" s="1"/>
      <c r="O19" s="1"/>
      <c r="P19" s="1"/>
    </row>
    <row r="20" spans="1:16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  <c r="P20" s="1"/>
    </row>
    <row r="21" spans="1:16" x14ac:dyDescent="0.3">
      <c r="B21" s="1" t="s">
        <v>8</v>
      </c>
      <c r="C21" s="2">
        <f>(C7+B6+D6+D8+B8)/SUM(B6:D8)</f>
        <v>0.98895882869112317</v>
      </c>
      <c r="D21" s="1"/>
      <c r="E21" s="1"/>
      <c r="F21" s="1"/>
      <c r="G21" s="1" t="s">
        <v>8</v>
      </c>
      <c r="H21" s="2">
        <f>(H7+G6+I6+I8+G8)/SUM(G6:I8)</f>
        <v>0.98834251461172462</v>
      </c>
      <c r="I21" s="1"/>
      <c r="J21" s="1"/>
      <c r="K21" s="1"/>
      <c r="L21" s="1" t="s">
        <v>8</v>
      </c>
      <c r="M21" s="2">
        <f>(M7+L6+N6+N8+L8)/SUM(L6:N8)</f>
        <v>0.99679540260550903</v>
      </c>
      <c r="N21" s="1"/>
      <c r="O21" s="1"/>
      <c r="P21" s="1"/>
    </row>
    <row r="22" spans="1:16" x14ac:dyDescent="0.3">
      <c r="B22" s="1" t="s">
        <v>10</v>
      </c>
      <c r="C22" s="2">
        <f>C7/(C6+C7+C8)</f>
        <v>0.90933391984028966</v>
      </c>
      <c r="D22" s="1"/>
      <c r="E22" s="1"/>
      <c r="F22" s="1"/>
      <c r="G22" s="1" t="s">
        <v>10</v>
      </c>
      <c r="H22" s="2">
        <f>H7/(H6+H7+H8)</f>
        <v>0.67443868739205526</v>
      </c>
      <c r="I22" s="1"/>
      <c r="J22" s="1"/>
      <c r="K22" s="1"/>
      <c r="L22" s="1" t="s">
        <v>10</v>
      </c>
      <c r="M22" s="2">
        <f>M7/(M6+M7+M8)</f>
        <v>0.94687259297296233</v>
      </c>
      <c r="N22" s="1"/>
      <c r="O22" s="1"/>
      <c r="P22" s="1"/>
    </row>
    <row r="23" spans="1:16" x14ac:dyDescent="0.3">
      <c r="B23" s="1" t="s">
        <v>11</v>
      </c>
      <c r="C23" s="2">
        <f>C7/(B7+C7+D7)</f>
        <v>0.73273076765776446</v>
      </c>
      <c r="D23" s="1"/>
      <c r="E23" s="1"/>
      <c r="F23" s="1"/>
      <c r="G23" s="1" t="s">
        <v>11</v>
      </c>
      <c r="H23" s="2">
        <f>H7/(G7+H7+I7)</f>
        <v>0.48399805232172105</v>
      </c>
      <c r="I23" s="1"/>
      <c r="J23" s="1"/>
      <c r="K23" s="1"/>
      <c r="L23" s="1" t="s">
        <v>11</v>
      </c>
      <c r="M23" s="2">
        <f>M7/(L7+M7+N7)</f>
        <v>0.86479144570228794</v>
      </c>
      <c r="N23" s="1"/>
      <c r="O23" s="1"/>
      <c r="P23" s="1"/>
    </row>
    <row r="24" spans="1:16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  <c r="P24" s="1"/>
    </row>
    <row r="25" spans="1:16" x14ac:dyDescent="0.3">
      <c r="B25" s="1" t="s">
        <v>9</v>
      </c>
      <c r="C25" s="2">
        <f>(D8+SUM(B6:C7))/SUM(B6:D8)</f>
        <v>0.99639715664628625</v>
      </c>
      <c r="D25" s="1"/>
      <c r="E25" s="1"/>
      <c r="F25" s="1"/>
      <c r="G25" s="1" t="s">
        <v>9</v>
      </c>
      <c r="H25" s="2">
        <f>(I8+SUM(G6:H7))/SUM(G6:I8)</f>
        <v>0.97894516564849621</v>
      </c>
      <c r="I25" s="1"/>
      <c r="J25" s="1"/>
      <c r="K25" s="1"/>
      <c r="L25" s="1" t="s">
        <v>9</v>
      </c>
      <c r="M25" s="2">
        <f>(N8+SUM(L6:M7))/SUM(L6:N8)</f>
        <v>0.9982506191607603</v>
      </c>
      <c r="N25" s="1"/>
      <c r="O25" s="1"/>
      <c r="P25" s="1"/>
    </row>
    <row r="26" spans="1:16" x14ac:dyDescent="0.3">
      <c r="A26" s="1"/>
      <c r="B26" s="1" t="s">
        <v>12</v>
      </c>
      <c r="C26" s="2">
        <f>D8/(D6+D7+D8)</f>
        <v>0.99781301655297649</v>
      </c>
      <c r="D26" s="1"/>
      <c r="E26" s="1"/>
      <c r="F26" s="1"/>
      <c r="G26" s="1" t="s">
        <v>12</v>
      </c>
      <c r="H26" s="2">
        <f>I8/(I6+I7+I8)</f>
        <v>0.98124165959365262</v>
      </c>
      <c r="I26" s="1"/>
      <c r="J26" s="1"/>
      <c r="K26" s="1"/>
      <c r="L26" s="1" t="s">
        <v>12</v>
      </c>
      <c r="M26" s="2">
        <f>N8/(N6+N7+N8)</f>
        <v>0.99838572437632656</v>
      </c>
      <c r="N26" s="1"/>
      <c r="O26" s="1"/>
      <c r="P26" s="1"/>
    </row>
    <row r="27" spans="1:16" x14ac:dyDescent="0.3">
      <c r="B27" s="1" t="s">
        <v>13</v>
      </c>
      <c r="C27" s="2">
        <f>D8/(B8+C8+D8)</f>
        <v>0.99823521305544449</v>
      </c>
      <c r="D27" s="1"/>
      <c r="E27" s="1"/>
      <c r="F27" s="1"/>
      <c r="G27" s="1" t="s">
        <v>13</v>
      </c>
      <c r="H27" s="2">
        <f>I8/(G8+H8+I8)</f>
        <v>0.99632918998317221</v>
      </c>
      <c r="I27" s="1"/>
      <c r="J27" s="1"/>
      <c r="K27" s="1"/>
      <c r="L27" s="1" t="s">
        <v>13</v>
      </c>
      <c r="M27" s="2">
        <f>N8/(L8+M8+N8)</f>
        <v>0.99973254491341357</v>
      </c>
      <c r="N27" s="1"/>
      <c r="O27" s="1"/>
      <c r="P27" s="1"/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6" x14ac:dyDescent="0.3">
      <c r="B30" s="1" t="s">
        <v>18</v>
      </c>
      <c r="C30">
        <v>9.94</v>
      </c>
      <c r="G30" s="1"/>
      <c r="L30" s="1"/>
      <c r="M3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zoomScaleNormal="100" workbookViewId="0">
      <selection activeCell="C31" sqref="C31"/>
    </sheetView>
  </sheetViews>
  <sheetFormatPr baseColWidth="10" defaultRowHeight="14.4" x14ac:dyDescent="0.3"/>
  <sheetData>
    <row r="3" spans="2:16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  <c r="P3" s="1"/>
    </row>
    <row r="4" spans="2:16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  <c r="P5" s="1"/>
    </row>
    <row r="6" spans="2:16" x14ac:dyDescent="0.3">
      <c r="B6">
        <v>56808</v>
      </c>
      <c r="C6">
        <v>1805</v>
      </c>
      <c r="D6">
        <v>4754</v>
      </c>
      <c r="E6" s="1"/>
      <c r="F6" s="1"/>
      <c r="G6">
        <v>82797</v>
      </c>
      <c r="H6">
        <v>10231</v>
      </c>
      <c r="I6">
        <v>32568</v>
      </c>
      <c r="J6" s="1"/>
      <c r="K6" s="1"/>
      <c r="L6">
        <v>400338</v>
      </c>
      <c r="M6">
        <v>6436</v>
      </c>
      <c r="N6">
        <v>20765</v>
      </c>
      <c r="O6" s="1"/>
      <c r="P6" s="1"/>
    </row>
    <row r="7" spans="2:16" x14ac:dyDescent="0.3">
      <c r="B7">
        <v>8420</v>
      </c>
      <c r="C7">
        <v>27584</v>
      </c>
      <c r="D7">
        <v>782</v>
      </c>
      <c r="E7" s="1"/>
      <c r="F7" s="1"/>
      <c r="G7">
        <v>5329</v>
      </c>
      <c r="H7">
        <v>21059</v>
      </c>
      <c r="I7">
        <v>7557</v>
      </c>
      <c r="J7" s="1"/>
      <c r="K7" s="1"/>
      <c r="L7">
        <v>11051</v>
      </c>
      <c r="M7">
        <v>120961</v>
      </c>
      <c r="N7">
        <v>6420</v>
      </c>
      <c r="O7" s="1"/>
      <c r="P7" s="1"/>
    </row>
    <row r="8" spans="2:16" x14ac:dyDescent="0.3">
      <c r="B8">
        <v>1460</v>
      </c>
      <c r="C8">
        <v>1966</v>
      </c>
      <c r="D8">
        <v>1026917</v>
      </c>
      <c r="E8" s="1"/>
      <c r="F8" s="1"/>
      <c r="G8">
        <v>3266</v>
      </c>
      <c r="H8">
        <v>9846</v>
      </c>
      <c r="I8">
        <v>2006419</v>
      </c>
      <c r="J8" s="1"/>
      <c r="K8" s="1"/>
      <c r="L8">
        <v>564</v>
      </c>
      <c r="M8">
        <v>15548</v>
      </c>
      <c r="N8">
        <v>7364157</v>
      </c>
      <c r="O8" s="1"/>
      <c r="P8" s="1"/>
    </row>
    <row r="9" spans="2:1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  <c r="P10" s="1"/>
    </row>
    <row r="11" spans="2:16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  <c r="P11" s="1"/>
    </row>
    <row r="12" spans="2:16" x14ac:dyDescent="0.3">
      <c r="B12" s="2">
        <f>AVERAGE(C12:E12)</f>
        <v>0.8156817370999474</v>
      </c>
      <c r="C12" s="2">
        <f>B6/(B6+B7+B8+C6+D6)</f>
        <v>0.77556760003822678</v>
      </c>
      <c r="D12" s="2">
        <f>C7/(C7+C8+B7+C6+D7)</f>
        <v>0.68012920087777695</v>
      </c>
      <c r="E12" s="2">
        <f>D8/(D8+B8+C8+D7+D6)</f>
        <v>0.99134841038383825</v>
      </c>
      <c r="F12" s="1"/>
      <c r="G12" s="2">
        <f>AVERAGE(H12:J12)</f>
        <v>0.66032791230077037</v>
      </c>
      <c r="H12" s="2">
        <f>G6/(G6+G7+G8+H6+I6)</f>
        <v>0.61700859223047744</v>
      </c>
      <c r="I12" s="2">
        <f>H7/(H7+H8+G7+H6+I7)</f>
        <v>0.38982266484025024</v>
      </c>
      <c r="J12" s="2">
        <f>I8/(I8+G8+H8+I7+I6)</f>
        <v>0.97415247983158348</v>
      </c>
      <c r="K12" s="1"/>
      <c r="L12" s="2">
        <f>AVERAGE(M12:O12)</f>
        <v>0.88660418159397558</v>
      </c>
      <c r="M12" s="2">
        <f>L6/(L6+L7+L8+M6+N6)</f>
        <v>0.91161187191736837</v>
      </c>
      <c r="N12" s="2">
        <f>M7/(M7+M8+L7+M6+N7)</f>
        <v>0.75404573109914219</v>
      </c>
      <c r="O12" s="2">
        <f>N8/(N8+L8+M8+N7+N6)</f>
        <v>0.9941549417654163</v>
      </c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 t="s">
        <v>4</v>
      </c>
      <c r="C15" s="2">
        <f>(B6+C7+D8)/SUM(B6:D8)</f>
        <v>0.98302780372509058</v>
      </c>
      <c r="D15" s="1"/>
      <c r="E15" s="1"/>
      <c r="F15" s="1"/>
      <c r="G15" s="1" t="s">
        <v>4</v>
      </c>
      <c r="H15" s="2">
        <f>(G6+H7+I8)/SUM(G6:I8)</f>
        <v>0.96842830342457709</v>
      </c>
      <c r="I15" s="1"/>
      <c r="J15" s="1"/>
      <c r="K15" s="1"/>
      <c r="L15" s="1" t="s">
        <v>4</v>
      </c>
      <c r="M15" s="2">
        <f>(L6+M7+N8)/SUM(L6:N8)</f>
        <v>0.99235059600515463</v>
      </c>
      <c r="N15" s="1"/>
      <c r="O15" s="1"/>
      <c r="P15" s="1"/>
    </row>
    <row r="16" spans="2:16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  <c r="P16" s="1"/>
    </row>
    <row r="17" spans="1:16" x14ac:dyDescent="0.3">
      <c r="B17" s="1" t="s">
        <v>5</v>
      </c>
      <c r="C17" s="2">
        <f>(B6+SUM(C7:D8))/SUM(B6:D8)</f>
        <v>0.98545859516530798</v>
      </c>
      <c r="D17" s="1"/>
      <c r="E17" s="1"/>
      <c r="F17" s="1"/>
      <c r="G17" s="1" t="s">
        <v>5</v>
      </c>
      <c r="H17" s="2">
        <f>(G6+SUM(H7:I8))/SUM(G6:I8)</f>
        <v>0.97641473067434215</v>
      </c>
      <c r="I17" s="1"/>
      <c r="J17" s="4"/>
      <c r="K17" s="1"/>
      <c r="L17" s="1" t="s">
        <v>5</v>
      </c>
      <c r="M17" s="2">
        <f>(L6+SUM(M7:N8))/SUM(L6:N8)</f>
        <v>0.99511517396907212</v>
      </c>
      <c r="N17" s="1"/>
      <c r="O17" s="1"/>
      <c r="P17" s="1"/>
    </row>
    <row r="18" spans="1:16" x14ac:dyDescent="0.3">
      <c r="B18" s="1" t="s">
        <v>6</v>
      </c>
      <c r="C18" s="2">
        <f>B6/(B6+B7+B8)</f>
        <v>0.85184740882917465</v>
      </c>
      <c r="D18" s="1"/>
      <c r="E18" s="1"/>
      <c r="F18" s="1"/>
      <c r="G18" s="1" t="s">
        <v>6</v>
      </c>
      <c r="H18" s="2">
        <f>G6/(G6+G7+G8)</f>
        <v>0.90595456932773111</v>
      </c>
      <c r="I18" s="1"/>
      <c r="J18" s="1"/>
      <c r="K18" s="1"/>
      <c r="L18" s="1" t="s">
        <v>6</v>
      </c>
      <c r="M18" s="2">
        <f>L6/(L6+L7+L8)</f>
        <v>0.97180503601138968</v>
      </c>
      <c r="N18" s="1"/>
      <c r="O18" s="1"/>
      <c r="P18" s="1"/>
    </row>
    <row r="19" spans="1:16" x14ac:dyDescent="0.3">
      <c r="B19" s="1" t="s">
        <v>7</v>
      </c>
      <c r="C19" s="2">
        <f>B6/(B6+C6+D6)</f>
        <v>0.8964918648507898</v>
      </c>
      <c r="D19" s="1"/>
      <c r="E19" s="1"/>
      <c r="F19" s="1"/>
      <c r="G19" s="1" t="s">
        <v>7</v>
      </c>
      <c r="H19" s="2">
        <f>G6/(G6+H6+I6)</f>
        <v>0.65923277811395264</v>
      </c>
      <c r="I19" s="1"/>
      <c r="J19" s="1"/>
      <c r="K19" s="1"/>
      <c r="L19" s="1" t="s">
        <v>7</v>
      </c>
      <c r="M19" s="2">
        <f>L6/(L6+M6+N6)</f>
        <v>0.93637773396111235</v>
      </c>
      <c r="N19" s="1"/>
      <c r="O19" s="1"/>
      <c r="P19" s="1"/>
    </row>
    <row r="20" spans="1:16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  <c r="P20" s="1"/>
    </row>
    <row r="21" spans="1:16" x14ac:dyDescent="0.3">
      <c r="B21" s="1" t="s">
        <v>8</v>
      </c>
      <c r="C21" s="2">
        <f>(C7+B6+D6+D8+B8)/SUM(B6:D8)</f>
        <v>0.98852450605751807</v>
      </c>
      <c r="D21" s="1"/>
      <c r="E21" s="1"/>
      <c r="F21" s="1"/>
      <c r="G21" s="1" t="s">
        <v>8</v>
      </c>
      <c r="H21" s="2">
        <f>(H7+G6+I6+I8+G8)/SUM(G6:I8)</f>
        <v>0.98487291837993418</v>
      </c>
      <c r="I21" s="1"/>
      <c r="J21" s="1"/>
      <c r="K21" s="1"/>
      <c r="L21" s="1" t="s">
        <v>8</v>
      </c>
      <c r="M21" s="2">
        <f>(M7+L6+N6+N8+L8)/SUM(L6:N8)</f>
        <v>0.99503475857764179</v>
      </c>
      <c r="N21" s="1"/>
      <c r="O21" s="1"/>
      <c r="P21" s="1"/>
    </row>
    <row r="22" spans="1:16" x14ac:dyDescent="0.3">
      <c r="B22" s="1" t="s">
        <v>10</v>
      </c>
      <c r="C22" s="2">
        <f>C7/(C6+C7+C8)</f>
        <v>0.87973210014351777</v>
      </c>
      <c r="D22" s="1"/>
      <c r="E22" s="1"/>
      <c r="F22" s="1"/>
      <c r="G22" s="1" t="s">
        <v>10</v>
      </c>
      <c r="H22" s="2">
        <f>H7/(H6+H7+H8)</f>
        <v>0.51193601711396342</v>
      </c>
      <c r="I22" s="1"/>
      <c r="J22" s="1"/>
      <c r="K22" s="1"/>
      <c r="L22" s="1" t="s">
        <v>10</v>
      </c>
      <c r="M22" s="2">
        <f>M7/(M6+M7+M8)</f>
        <v>0.84620658295148488</v>
      </c>
      <c r="N22" s="1"/>
      <c r="O22" s="1"/>
      <c r="P22" s="1"/>
    </row>
    <row r="23" spans="1:16" x14ac:dyDescent="0.3">
      <c r="B23" s="1" t="s">
        <v>11</v>
      </c>
      <c r="C23" s="2">
        <f>C7/(B7+C7+D7)</f>
        <v>0.74985048659816234</v>
      </c>
      <c r="D23" s="1"/>
      <c r="E23" s="1"/>
      <c r="F23" s="1"/>
      <c r="G23" s="1" t="s">
        <v>11</v>
      </c>
      <c r="H23" s="2">
        <f>H7/(G7+H7+I7)</f>
        <v>0.62038591839740753</v>
      </c>
      <c r="I23" s="1"/>
      <c r="J23" s="1"/>
      <c r="K23" s="1"/>
      <c r="L23" s="1" t="s">
        <v>11</v>
      </c>
      <c r="M23" s="2">
        <f>M7/(L7+M7+N7)</f>
        <v>0.873793631530282</v>
      </c>
      <c r="N23" s="1"/>
      <c r="O23" s="1"/>
      <c r="P23" s="1"/>
    </row>
    <row r="24" spans="1:16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  <c r="P24" s="1"/>
    </row>
    <row r="25" spans="1:16" x14ac:dyDescent="0.3">
      <c r="B25" s="1" t="s">
        <v>9</v>
      </c>
      <c r="C25" s="2">
        <f>(D8+SUM(B6:C7))/SUM(B6:D8)</f>
        <v>0.9920725062273551</v>
      </c>
      <c r="D25" s="1"/>
      <c r="E25" s="1"/>
      <c r="F25" s="1"/>
      <c r="G25" s="1" t="s">
        <v>9</v>
      </c>
      <c r="H25" s="2">
        <f>(I8+SUM(G6:H7))/SUM(G6:I8)</f>
        <v>0.97556895779487784</v>
      </c>
      <c r="I25" s="1"/>
      <c r="J25" s="1"/>
      <c r="K25" s="1"/>
      <c r="L25" s="1" t="s">
        <v>9</v>
      </c>
      <c r="M25" s="2">
        <f>(N8+SUM(L6:M7))/SUM(L6:N8)</f>
        <v>0.99455125946359535</v>
      </c>
      <c r="N25" s="1"/>
      <c r="O25" s="1"/>
      <c r="P25" s="1"/>
    </row>
    <row r="26" spans="1:16" x14ac:dyDescent="0.3">
      <c r="A26" s="1"/>
      <c r="B26" s="1" t="s">
        <v>12</v>
      </c>
      <c r="C26" s="2">
        <f>D8/(D6+D7+D8)</f>
        <v>0.99463801257781226</v>
      </c>
      <c r="D26" s="1"/>
      <c r="E26" s="1"/>
      <c r="F26" s="1"/>
      <c r="G26" s="1" t="s">
        <v>12</v>
      </c>
      <c r="H26" s="2">
        <f>I8/(I6+I7+I8)</f>
        <v>0.98039377604390621</v>
      </c>
      <c r="I26" s="1"/>
      <c r="J26" s="1"/>
      <c r="K26" s="1"/>
      <c r="L26" s="1" t="s">
        <v>12</v>
      </c>
      <c r="M26" s="2">
        <f>N8/(N6+N7+N8)</f>
        <v>0.9963220481476841</v>
      </c>
      <c r="N26" s="1"/>
      <c r="O26" s="1"/>
      <c r="P26" s="1"/>
    </row>
    <row r="27" spans="1:16" x14ac:dyDescent="0.3">
      <c r="B27" s="1" t="s">
        <v>13</v>
      </c>
      <c r="C27" s="2">
        <f>D8/(B8+C8+D8)</f>
        <v>0.99667489370044737</v>
      </c>
      <c r="D27" s="1"/>
      <c r="E27" s="1"/>
      <c r="F27" s="1"/>
      <c r="G27" s="1" t="s">
        <v>13</v>
      </c>
      <c r="H27" s="2">
        <f>I8/(G8+H8+I8)</f>
        <v>0.9935074034515935</v>
      </c>
      <c r="I27" s="1"/>
      <c r="J27" s="1"/>
      <c r="K27" s="1"/>
      <c r="L27" s="1" t="s">
        <v>13</v>
      </c>
      <c r="M27" s="2">
        <f>N8/(L8+M8+N8)</f>
        <v>0.99781688174238636</v>
      </c>
      <c r="N27" s="1"/>
      <c r="O27" s="1"/>
      <c r="P27" s="1"/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6" x14ac:dyDescent="0.3">
      <c r="B30" s="1" t="s">
        <v>18</v>
      </c>
      <c r="C30">
        <v>4.99</v>
      </c>
      <c r="G30" s="1"/>
      <c r="L30" s="1"/>
      <c r="M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0"/>
  <sheetViews>
    <sheetView zoomScaleNormal="100" workbookViewId="0">
      <selection activeCell="C31" sqref="C31"/>
    </sheetView>
  </sheetViews>
  <sheetFormatPr baseColWidth="10" defaultRowHeight="14.4" x14ac:dyDescent="0.3"/>
  <sheetData>
    <row r="3" spans="2:19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  <c r="P3" s="1"/>
    </row>
    <row r="4" spans="2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9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  <c r="P5" s="1"/>
    </row>
    <row r="6" spans="2:19" x14ac:dyDescent="0.3">
      <c r="B6">
        <v>28087</v>
      </c>
      <c r="C6">
        <v>2785</v>
      </c>
      <c r="D6">
        <v>838</v>
      </c>
      <c r="E6" s="1"/>
      <c r="F6" s="1"/>
      <c r="G6">
        <v>31712</v>
      </c>
      <c r="H6">
        <v>6026</v>
      </c>
      <c r="I6">
        <v>25189</v>
      </c>
      <c r="J6" s="1"/>
      <c r="K6" s="1"/>
      <c r="L6">
        <v>203127</v>
      </c>
      <c r="M6">
        <v>3525</v>
      </c>
      <c r="N6">
        <v>7595</v>
      </c>
      <c r="O6" s="1"/>
      <c r="P6" s="1"/>
    </row>
    <row r="7" spans="2:19" x14ac:dyDescent="0.3">
      <c r="B7">
        <v>3626</v>
      </c>
      <c r="C7">
        <v>14328</v>
      </c>
      <c r="D7">
        <v>425</v>
      </c>
      <c r="E7" s="1"/>
      <c r="F7" s="1"/>
      <c r="G7">
        <v>2511</v>
      </c>
      <c r="H7">
        <v>10689</v>
      </c>
      <c r="I7">
        <v>3674</v>
      </c>
      <c r="J7" s="1"/>
      <c r="K7" s="1"/>
      <c r="L7">
        <v>8104</v>
      </c>
      <c r="M7">
        <v>58887</v>
      </c>
      <c r="N7">
        <v>2203</v>
      </c>
      <c r="O7" s="1"/>
      <c r="P7" s="1"/>
    </row>
    <row r="8" spans="2:19" x14ac:dyDescent="0.3">
      <c r="B8">
        <v>973</v>
      </c>
      <c r="C8">
        <v>182</v>
      </c>
      <c r="D8">
        <v>514004</v>
      </c>
      <c r="E8" s="1"/>
      <c r="F8" s="1"/>
      <c r="G8">
        <v>1030</v>
      </c>
      <c r="H8">
        <v>817</v>
      </c>
      <c r="I8">
        <v>1007888</v>
      </c>
      <c r="J8" s="1"/>
      <c r="K8" s="1"/>
      <c r="L8">
        <v>965</v>
      </c>
      <c r="M8">
        <v>2226</v>
      </c>
      <c r="N8">
        <v>3686488</v>
      </c>
      <c r="O8" s="1"/>
      <c r="P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9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  <c r="P10" s="1"/>
    </row>
    <row r="11" spans="2:19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  <c r="P11" s="1"/>
    </row>
    <row r="12" spans="2:19" x14ac:dyDescent="0.3">
      <c r="B12" s="2">
        <f>AVERAGE(C12:E12)</f>
        <v>0.81336633602311192</v>
      </c>
      <c r="C12" s="2">
        <f>B6/(B6+B7+B8+C6+D6)</f>
        <v>0.77355476603596907</v>
      </c>
      <c r="D12" s="2">
        <f>C7/(C7+C8+B7+C6+D7)</f>
        <v>0.67122645928979663</v>
      </c>
      <c r="E12" s="2">
        <f>D8/(D8+B8+C8+D7+D6)</f>
        <v>0.99531778274357019</v>
      </c>
      <c r="F12" s="1"/>
      <c r="G12" s="2">
        <f>AVERAGE(H12:J12)</f>
        <v>0.63274081171184915</v>
      </c>
      <c r="H12" s="2">
        <f>G6/(G6+G7+G8+H6+I6)</f>
        <v>0.47710176325449838</v>
      </c>
      <c r="I12" s="2">
        <f>H7/(H7+H8+G7+H6+I7)</f>
        <v>0.4506893789265084</v>
      </c>
      <c r="J12" s="2">
        <f>I8/(I8+G8+H8+I7+I6)</f>
        <v>0.97043129295454067</v>
      </c>
      <c r="K12" s="1"/>
      <c r="L12" s="2">
        <f>AVERAGE(M12:O12)</f>
        <v>0.89727321523677039</v>
      </c>
      <c r="M12" s="2">
        <f>L6/(L6+L7+L8+M6+N6)</f>
        <v>0.90959447598918119</v>
      </c>
      <c r="N12" s="2">
        <f>M7/(M7+M8+L7+M6+N7)</f>
        <v>0.78573620655147103</v>
      </c>
      <c r="O12" s="2">
        <f>N8/(N8+L8+M8+N7+N6)</f>
        <v>0.99648896316965885</v>
      </c>
      <c r="P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3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9" x14ac:dyDescent="0.3">
      <c r="B15" s="1" t="s">
        <v>4</v>
      </c>
      <c r="C15" s="2">
        <f>(B6+C7+D8)/SUM(B6:D8)</f>
        <v>0.98438030740489135</v>
      </c>
      <c r="D15" s="1"/>
      <c r="E15" s="1"/>
      <c r="F15" s="1"/>
      <c r="G15" s="1" t="s">
        <v>4</v>
      </c>
      <c r="H15" s="2">
        <f>(G6+H7+I8)/SUM(G6:I8)</f>
        <v>0.96397824394971809</v>
      </c>
      <c r="I15" s="1"/>
      <c r="J15" s="1"/>
      <c r="K15" s="1"/>
      <c r="L15" s="1" t="s">
        <v>4</v>
      </c>
      <c r="M15" s="2">
        <f>(L6+M7+N8)/SUM(L6:N8)</f>
        <v>0.99380386195231962</v>
      </c>
      <c r="N15" s="1"/>
      <c r="O15" s="1"/>
      <c r="P15" s="1"/>
    </row>
    <row r="16" spans="2:19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  <c r="P16" s="1"/>
    </row>
    <row r="17" spans="1:16" x14ac:dyDescent="0.3">
      <c r="B17" s="1" t="s">
        <v>5</v>
      </c>
      <c r="C17" s="2">
        <f>(B6+SUM(C7:D8))/SUM(B6:D8)</f>
        <v>0.98545417232789856</v>
      </c>
      <c r="D17" s="1"/>
      <c r="E17" s="1"/>
      <c r="F17" s="1"/>
      <c r="G17" s="1" t="s">
        <v>5</v>
      </c>
      <c r="H17" s="2">
        <f>(G6+SUM(H7:I8))/SUM(G6:I8)</f>
        <v>0.96810018209586468</v>
      </c>
      <c r="I17" s="1"/>
      <c r="J17" s="4"/>
      <c r="K17" s="1"/>
      <c r="L17" s="1" t="s">
        <v>5</v>
      </c>
      <c r="M17" s="2">
        <f>(L6+SUM(M7:N8))/SUM(L6:N8)</f>
        <v>0.99491860301224222</v>
      </c>
      <c r="N17" s="1"/>
      <c r="O17" s="1"/>
      <c r="P17" s="1"/>
    </row>
    <row r="18" spans="1:16" x14ac:dyDescent="0.3">
      <c r="B18" s="1" t="s">
        <v>6</v>
      </c>
      <c r="C18" s="2">
        <f>B6/(B6+B7+B8)</f>
        <v>0.85929755858777457</v>
      </c>
      <c r="D18" s="1"/>
      <c r="E18" s="1"/>
      <c r="F18" s="1"/>
      <c r="G18" s="1" t="s">
        <v>6</v>
      </c>
      <c r="H18" s="2">
        <f>G6/(G6+G7+G8)</f>
        <v>0.89955464783139027</v>
      </c>
      <c r="I18" s="1"/>
      <c r="J18" s="1"/>
      <c r="K18" s="1"/>
      <c r="L18" s="1" t="s">
        <v>6</v>
      </c>
      <c r="M18" s="2">
        <f>L6/(L6+L7+L8)</f>
        <v>0.95726121133291864</v>
      </c>
      <c r="N18" s="1"/>
      <c r="O18" s="1"/>
      <c r="P18" s="1"/>
    </row>
    <row r="19" spans="1:16" x14ac:dyDescent="0.3">
      <c r="B19" s="1" t="s">
        <v>7</v>
      </c>
      <c r="C19" s="2">
        <f>B6/(B6+C6+D6)</f>
        <v>0.88574582150741088</v>
      </c>
      <c r="D19" s="1"/>
      <c r="E19" s="1"/>
      <c r="F19" s="1"/>
      <c r="G19" s="1" t="s">
        <v>7</v>
      </c>
      <c r="H19" s="2">
        <f>G6/(G6+H6+I6)</f>
        <v>0.50394902029335575</v>
      </c>
      <c r="I19" s="1"/>
      <c r="J19" s="1"/>
      <c r="K19" s="1"/>
      <c r="L19" s="1" t="s">
        <v>7</v>
      </c>
      <c r="M19" s="2">
        <f>L6/(L6+M6+N6)</f>
        <v>0.94809728957698358</v>
      </c>
      <c r="N19" s="1"/>
      <c r="O19" s="1"/>
      <c r="P19" s="1"/>
    </row>
    <row r="20" spans="1:16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  <c r="P20" s="1"/>
    </row>
    <row r="21" spans="1:16" x14ac:dyDescent="0.3">
      <c r="B21" s="1" t="s">
        <v>8</v>
      </c>
      <c r="C21" s="2">
        <f>(C7+B6+D6+D8+B8)/SUM(B6:D8)</f>
        <v>0.98758421082427539</v>
      </c>
      <c r="D21" s="1"/>
      <c r="E21" s="1"/>
      <c r="F21" s="1"/>
      <c r="G21" s="1" t="s">
        <v>8</v>
      </c>
      <c r="H21" s="2">
        <f>(H7+G6+I6+I8+G8)/SUM(G6:I8)</f>
        <v>0.98804261630639101</v>
      </c>
      <c r="I21" s="1"/>
      <c r="J21" s="1"/>
      <c r="K21" s="1"/>
      <c r="L21" s="1" t="s">
        <v>8</v>
      </c>
      <c r="M21" s="2">
        <f>(M7+L6+N6+N8+L8)/SUM(L6:N8)</f>
        <v>0.99595834004510309</v>
      </c>
      <c r="N21" s="1"/>
      <c r="O21" s="1"/>
      <c r="P21" s="1"/>
    </row>
    <row r="22" spans="1:16" x14ac:dyDescent="0.3">
      <c r="B22" s="1" t="s">
        <v>10</v>
      </c>
      <c r="C22" s="2">
        <f>C7/(C6+C7+C8)</f>
        <v>0.82844752818733736</v>
      </c>
      <c r="D22" s="1"/>
      <c r="E22" s="1"/>
      <c r="F22" s="1"/>
      <c r="G22" s="1" t="s">
        <v>10</v>
      </c>
      <c r="H22" s="2">
        <f>H7/(H6+H7+H8)</f>
        <v>0.60968514715947986</v>
      </c>
      <c r="I22" s="1"/>
      <c r="J22" s="1"/>
      <c r="K22" s="1"/>
      <c r="L22" s="1" t="s">
        <v>10</v>
      </c>
      <c r="M22" s="2">
        <f>M7/(M6+M7+M8)</f>
        <v>0.91102756892230574</v>
      </c>
      <c r="N22" s="1"/>
      <c r="O22" s="1"/>
      <c r="P22" s="1"/>
    </row>
    <row r="23" spans="1:16" x14ac:dyDescent="0.3">
      <c r="B23" s="1" t="s">
        <v>11</v>
      </c>
      <c r="C23" s="2">
        <f>C7/(B7+C7+D7)</f>
        <v>0.77958539637629909</v>
      </c>
      <c r="D23" s="1"/>
      <c r="E23" s="1"/>
      <c r="F23" s="1"/>
      <c r="G23" s="1" t="s">
        <v>11</v>
      </c>
      <c r="H23" s="2">
        <f>H7/(G7+H7+I7)</f>
        <v>0.6334597605784047</v>
      </c>
      <c r="I23" s="1"/>
      <c r="J23" s="1"/>
      <c r="K23" s="1"/>
      <c r="L23" s="1" t="s">
        <v>11</v>
      </c>
      <c r="M23" s="2">
        <f>M7/(L7+M7+N7)</f>
        <v>0.85104199786108625</v>
      </c>
      <c r="N23" s="1"/>
      <c r="O23" s="1"/>
      <c r="P23" s="1"/>
    </row>
    <row r="24" spans="1:16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  <c r="P24" s="1"/>
    </row>
    <row r="25" spans="1:16" x14ac:dyDescent="0.3">
      <c r="B25" s="1" t="s">
        <v>9</v>
      </c>
      <c r="C25" s="2">
        <f>(D8+SUM(B6:C7))/SUM(B6:D8)</f>
        <v>0.99572223165760865</v>
      </c>
      <c r="D25" s="1"/>
      <c r="E25" s="1"/>
      <c r="F25" s="1"/>
      <c r="G25" s="1" t="s">
        <v>9</v>
      </c>
      <c r="H25" s="2">
        <f>(I8+SUM(G6:H7))/SUM(G6:I8)</f>
        <v>0.9718136894971805</v>
      </c>
      <c r="I25" s="1"/>
      <c r="J25" s="1"/>
      <c r="K25" s="1"/>
      <c r="L25" s="1" t="s">
        <v>9</v>
      </c>
      <c r="M25" s="2">
        <f>(N8+SUM(L6:M7))/SUM(L6:N8)</f>
        <v>0.99673078084729383</v>
      </c>
      <c r="N25" s="1"/>
      <c r="O25" s="1"/>
      <c r="P25" s="1"/>
    </row>
    <row r="26" spans="1:16" x14ac:dyDescent="0.3">
      <c r="A26" s="1"/>
      <c r="B26" s="1" t="s">
        <v>12</v>
      </c>
      <c r="C26" s="2">
        <f>D8/(D6+D7+D8)</f>
        <v>0.99754884360923557</v>
      </c>
      <c r="D26" s="1"/>
      <c r="E26" s="1"/>
      <c r="F26" s="1"/>
      <c r="G26" s="1" t="s">
        <v>12</v>
      </c>
      <c r="H26" s="2">
        <f>I8/(I6+I7+I8)</f>
        <v>0.97216014259933192</v>
      </c>
      <c r="I26" s="1"/>
      <c r="J26" s="1"/>
      <c r="K26" s="1"/>
      <c r="L26" s="1" t="s">
        <v>12</v>
      </c>
      <c r="M26" s="2">
        <f>N8/(N6+N7+N8)</f>
        <v>0.99734923109304852</v>
      </c>
      <c r="N26" s="1"/>
      <c r="O26" s="1"/>
      <c r="P26" s="1"/>
    </row>
    <row r="27" spans="1:16" x14ac:dyDescent="0.3">
      <c r="B27" s="1" t="s">
        <v>13</v>
      </c>
      <c r="C27" s="2">
        <f>D8/(B8+C8+D8)</f>
        <v>0.99775797375179309</v>
      </c>
      <c r="D27" s="1"/>
      <c r="E27" s="1"/>
      <c r="F27" s="1"/>
      <c r="G27" s="1" t="s">
        <v>13</v>
      </c>
      <c r="H27" s="2">
        <f>I8/(G8+H8+I8)</f>
        <v>0.99817080719198603</v>
      </c>
      <c r="I27" s="1"/>
      <c r="J27" s="1"/>
      <c r="K27" s="1"/>
      <c r="L27" s="1" t="s">
        <v>13</v>
      </c>
      <c r="M27" s="2">
        <f>N8/(L8+M8+N8)</f>
        <v>0.99913515511783002</v>
      </c>
      <c r="N27" s="1"/>
      <c r="O27" s="1"/>
      <c r="P27" s="1"/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6" x14ac:dyDescent="0.3">
      <c r="B30" s="1" t="s">
        <v>18</v>
      </c>
      <c r="C30">
        <v>2.7</v>
      </c>
      <c r="G30" s="1"/>
      <c r="L30" s="1"/>
      <c r="M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"/>
  <sheetViews>
    <sheetView workbookViewId="0">
      <selection activeCell="C31" sqref="C31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14334</v>
      </c>
      <c r="C6">
        <v>506</v>
      </c>
      <c r="D6">
        <v>862</v>
      </c>
      <c r="E6" s="1"/>
      <c r="F6" s="1"/>
      <c r="G6">
        <v>19190</v>
      </c>
      <c r="H6">
        <v>1257</v>
      </c>
      <c r="I6">
        <v>10867</v>
      </c>
      <c r="J6" s="1"/>
      <c r="K6" s="1"/>
      <c r="L6">
        <v>104134</v>
      </c>
      <c r="M6">
        <v>639</v>
      </c>
      <c r="N6">
        <v>2397</v>
      </c>
      <c r="O6" s="1"/>
    </row>
    <row r="7" spans="2:15" x14ac:dyDescent="0.3">
      <c r="B7">
        <v>1869</v>
      </c>
      <c r="C7">
        <v>7212</v>
      </c>
      <c r="D7">
        <v>180</v>
      </c>
      <c r="E7" s="1"/>
      <c r="F7" s="1"/>
      <c r="G7">
        <v>661</v>
      </c>
      <c r="H7">
        <v>3353</v>
      </c>
      <c r="I7">
        <v>4378</v>
      </c>
      <c r="J7" s="1"/>
      <c r="K7" s="1"/>
      <c r="L7">
        <v>6776</v>
      </c>
      <c r="M7">
        <v>27056</v>
      </c>
      <c r="N7">
        <v>864</v>
      </c>
      <c r="O7" s="1"/>
    </row>
    <row r="8" spans="2:15" x14ac:dyDescent="0.3">
      <c r="B8">
        <v>254</v>
      </c>
      <c r="C8">
        <v>25</v>
      </c>
      <c r="D8">
        <v>257382</v>
      </c>
      <c r="E8" s="1"/>
      <c r="F8" s="1"/>
      <c r="G8">
        <v>634</v>
      </c>
      <c r="H8">
        <v>116</v>
      </c>
      <c r="I8">
        <v>504312</v>
      </c>
      <c r="J8" s="1"/>
      <c r="K8" s="1"/>
      <c r="L8">
        <v>265</v>
      </c>
      <c r="M8">
        <v>62</v>
      </c>
      <c r="N8">
        <v>1844367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0.84518827965790333</v>
      </c>
      <c r="C12" s="2">
        <f>B6/(B6+B7+B8+C6+D6)</f>
        <v>0.80415147265077136</v>
      </c>
      <c r="D12" s="2">
        <f>C7/(C7+C8+B7+C6+D7)</f>
        <v>0.7365196078431373</v>
      </c>
      <c r="E12" s="2">
        <f>D8/(D8+B8+C8+D7+D6)</f>
        <v>0.99489375847980122</v>
      </c>
      <c r="F12" s="1"/>
      <c r="G12" s="2">
        <f>AVERAGE(H12:J12)</f>
        <v>0.63370518343713833</v>
      </c>
      <c r="H12" s="2">
        <f>G6/(G6+G7+G8+H6+I6)</f>
        <v>0.5884878407801527</v>
      </c>
      <c r="I12" s="2">
        <f>H7/(H7+H8+G7+H6+I7)</f>
        <v>0.34336917562724012</v>
      </c>
      <c r="J12" s="2">
        <f>I8/(I8+G8+H8+I7+I6)</f>
        <v>0.96925853390402206</v>
      </c>
      <c r="K12" s="1"/>
      <c r="L12" s="2">
        <f>AVERAGE(M12:O12)</f>
        <v>0.89139517481362696</v>
      </c>
      <c r="M12" s="2">
        <f>L6/(L6+L7+L8+M6+N6)</f>
        <v>0.9117685687017888</v>
      </c>
      <c r="N12" s="2">
        <f>M7/(M7+M8+L7+M6+N7)</f>
        <v>0.76435856146001069</v>
      </c>
      <c r="O12" s="2">
        <f>N8/(N8+L8+M8+N7+N6)</f>
        <v>0.9980583942790815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0.98692255434782605</v>
      </c>
      <c r="D15" s="1"/>
      <c r="E15" s="1"/>
      <c r="F15" s="1"/>
      <c r="G15" s="1" t="s">
        <v>4</v>
      </c>
      <c r="H15" s="2">
        <f>(G6+H7+I8)/SUM(G6:I8)</f>
        <v>0.96711811266447367</v>
      </c>
      <c r="I15" s="1"/>
      <c r="J15" s="1"/>
      <c r="K15" s="1"/>
      <c r="L15" s="1" t="s">
        <v>4</v>
      </c>
      <c r="M15" s="2">
        <f>(L6+M7+N8)/SUM(L6:N8)</f>
        <v>0.99446127980025778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0.98764789968297106</v>
      </c>
      <c r="D17" s="1"/>
      <c r="E17" s="1"/>
      <c r="F17" s="1"/>
      <c r="G17" s="1" t="s">
        <v>5</v>
      </c>
      <c r="H17" s="2">
        <f>(G6+SUM(H7:I8))/SUM(G6:I8)</f>
        <v>0.97536749588815785</v>
      </c>
      <c r="I17" s="1"/>
      <c r="J17" s="4"/>
      <c r="K17" s="1"/>
      <c r="L17" s="1" t="s">
        <v>5</v>
      </c>
      <c r="M17" s="2">
        <f>(L6+SUM(M7:N8))/SUM(L6:N8)</f>
        <v>0.99492741221005154</v>
      </c>
      <c r="N17" s="1"/>
      <c r="O17" s="1"/>
    </row>
    <row r="18" spans="1:15" x14ac:dyDescent="0.3">
      <c r="B18" s="1" t="s">
        <v>6</v>
      </c>
      <c r="C18" s="2">
        <f>B6/(B6+B7+B8)</f>
        <v>0.87099714407243123</v>
      </c>
      <c r="D18" s="1"/>
      <c r="E18" s="1"/>
      <c r="F18" s="1"/>
      <c r="G18" s="1" t="s">
        <v>6</v>
      </c>
      <c r="H18" s="2">
        <f>G6/(G6+G7+G8)</f>
        <v>0.93678301195997071</v>
      </c>
      <c r="I18" s="1"/>
      <c r="J18" s="1"/>
      <c r="K18" s="1"/>
      <c r="L18" s="1" t="s">
        <v>6</v>
      </c>
      <c r="M18" s="2">
        <f>L6/(L6+L7+L8)</f>
        <v>0.93666741623566452</v>
      </c>
      <c r="N18" s="1"/>
      <c r="O18" s="1"/>
    </row>
    <row r="19" spans="1:15" x14ac:dyDescent="0.3">
      <c r="B19" s="1" t="s">
        <v>7</v>
      </c>
      <c r="C19" s="2">
        <f>B6/(B6+C6+D6)</f>
        <v>0.91287734046618263</v>
      </c>
      <c r="D19" s="1"/>
      <c r="E19" s="1"/>
      <c r="F19" s="1"/>
      <c r="G19" s="1" t="s">
        <v>7</v>
      </c>
      <c r="H19" s="2">
        <f>G6/(G6+H6+I6)</f>
        <v>0.61282493453407416</v>
      </c>
      <c r="I19" s="1"/>
      <c r="J19" s="1"/>
      <c r="K19" s="1"/>
      <c r="L19" s="1" t="s">
        <v>7</v>
      </c>
      <c r="M19" s="2">
        <f>L6/(L6+M6+N6)</f>
        <v>0.97167117663525238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0.99087126358695654</v>
      </c>
      <c r="D21" s="1"/>
      <c r="E21" s="1"/>
      <c r="F21" s="1"/>
      <c r="G21" s="1" t="s">
        <v>8</v>
      </c>
      <c r="H21" s="2">
        <f>(H7+G6+I6+I8+G8)/SUM(G6:I8)</f>
        <v>0.98822985197368418</v>
      </c>
      <c r="I21" s="1"/>
      <c r="J21" s="1"/>
      <c r="K21" s="1"/>
      <c r="L21" s="1" t="s">
        <v>8</v>
      </c>
      <c r="M21" s="2">
        <f>(M7+L6+N6+N8+L8)/SUM(L6:N8)</f>
        <v>0.99580128463273199</v>
      </c>
      <c r="N21" s="1"/>
      <c r="O21" s="1"/>
    </row>
    <row r="22" spans="1:15" x14ac:dyDescent="0.3">
      <c r="B22" s="1" t="s">
        <v>10</v>
      </c>
      <c r="C22" s="2">
        <f>C7/(C6+C7+C8)</f>
        <v>0.93142192948469582</v>
      </c>
      <c r="D22" s="1"/>
      <c r="E22" s="1"/>
      <c r="F22" s="1"/>
      <c r="G22" s="1" t="s">
        <v>10</v>
      </c>
      <c r="H22" s="2">
        <f>H7/(H6+H7+H8)</f>
        <v>0.70947947524333477</v>
      </c>
      <c r="I22" s="1"/>
      <c r="J22" s="1"/>
      <c r="K22" s="1"/>
      <c r="L22" s="1" t="s">
        <v>10</v>
      </c>
      <c r="M22" s="2">
        <f>M7/(M6+M7+M8)</f>
        <v>0.97474510934178771</v>
      </c>
      <c r="N22" s="1"/>
      <c r="O22" s="1"/>
    </row>
    <row r="23" spans="1:15" x14ac:dyDescent="0.3">
      <c r="B23" s="1" t="s">
        <v>11</v>
      </c>
      <c r="C23" s="2">
        <f>C7/(B7+C7+D7)</f>
        <v>0.77874959507612573</v>
      </c>
      <c r="D23" s="1"/>
      <c r="E23" s="1"/>
      <c r="F23" s="1"/>
      <c r="G23" s="1" t="s">
        <v>11</v>
      </c>
      <c r="H23" s="2">
        <f>H7/(G7+H7+I7)</f>
        <v>0.39954718779790277</v>
      </c>
      <c r="I23" s="1"/>
      <c r="J23" s="1"/>
      <c r="K23" s="1"/>
      <c r="L23" s="1" t="s">
        <v>11</v>
      </c>
      <c r="M23" s="2">
        <f>M7/(L7+M7+N7)</f>
        <v>0.77980170624855893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0.99532594542572461</v>
      </c>
      <c r="D25" s="1"/>
      <c r="E25" s="1"/>
      <c r="F25" s="1"/>
      <c r="G25" s="1" t="s">
        <v>9</v>
      </c>
      <c r="H25" s="2">
        <f>(I8+SUM(G6:H7))/SUM(G6:I8)</f>
        <v>0.97063887746710531</v>
      </c>
      <c r="I25" s="1"/>
      <c r="J25" s="1"/>
      <c r="K25" s="1"/>
      <c r="L25" s="1" t="s">
        <v>9</v>
      </c>
      <c r="M25" s="2">
        <f>(N8+SUM(L6:M7))/SUM(L6:N8)</f>
        <v>0.99819386275773192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0.99596786676160109</v>
      </c>
      <c r="D26" s="1"/>
      <c r="E26" s="1"/>
      <c r="F26" s="1"/>
      <c r="G26" s="1" t="s">
        <v>12</v>
      </c>
      <c r="H26" s="2">
        <f>I8/(I6+I7+I8)</f>
        <v>0.97065769492086529</v>
      </c>
      <c r="I26" s="1"/>
      <c r="J26" s="1"/>
      <c r="K26" s="1"/>
      <c r="L26" s="1" t="s">
        <v>12</v>
      </c>
      <c r="M26" s="2">
        <f>N8/(N6+N7+N8)</f>
        <v>0.99823503432509142</v>
      </c>
      <c r="N26" s="1"/>
      <c r="O26" s="1"/>
    </row>
    <row r="27" spans="1:15" x14ac:dyDescent="0.3">
      <c r="B27" s="1" t="s">
        <v>13</v>
      </c>
      <c r="C27" s="2">
        <f>D8/(B8+C8+D8)</f>
        <v>0.99891718187851475</v>
      </c>
      <c r="D27" s="1"/>
      <c r="E27" s="1"/>
      <c r="F27" s="1"/>
      <c r="G27" s="1" t="s">
        <v>13</v>
      </c>
      <c r="H27" s="2">
        <f>I8/(G8+H8+I8)</f>
        <v>0.9985150337978308</v>
      </c>
      <c r="I27" s="1"/>
      <c r="J27" s="1"/>
      <c r="K27" s="1"/>
      <c r="L27" s="1" t="s">
        <v>13</v>
      </c>
      <c r="M27" s="2">
        <f>N8/(L8+M8+N8)</f>
        <v>0.9998227348275649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1.77</v>
      </c>
      <c r="G30" s="1"/>
      <c r="L30" s="1"/>
      <c r="M30" s="6"/>
    </row>
    <row r="43" spans="3:13" x14ac:dyDescent="0.3">
      <c r="C43" s="5"/>
      <c r="M4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workbookViewId="0">
      <selection sqref="A1:O36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7623</v>
      </c>
      <c r="C6">
        <v>212</v>
      </c>
      <c r="D6">
        <v>127</v>
      </c>
      <c r="E6" s="1"/>
      <c r="F6" s="1"/>
      <c r="G6">
        <v>11337</v>
      </c>
      <c r="H6">
        <v>868</v>
      </c>
      <c r="I6">
        <v>3619</v>
      </c>
      <c r="J6" s="1"/>
      <c r="K6" s="1"/>
      <c r="L6">
        <v>51939</v>
      </c>
      <c r="M6">
        <v>462</v>
      </c>
      <c r="N6">
        <v>1123</v>
      </c>
      <c r="O6" s="1"/>
    </row>
    <row r="7" spans="2:15" x14ac:dyDescent="0.3">
      <c r="B7">
        <v>1230</v>
      </c>
      <c r="C7">
        <v>3276</v>
      </c>
      <c r="D7">
        <v>83</v>
      </c>
      <c r="E7" s="1"/>
      <c r="F7" s="1"/>
      <c r="G7">
        <v>783</v>
      </c>
      <c r="H7">
        <v>2517</v>
      </c>
      <c r="I7">
        <v>904</v>
      </c>
      <c r="J7" s="1"/>
      <c r="K7" s="1"/>
      <c r="L7">
        <v>2698</v>
      </c>
      <c r="M7">
        <v>14237</v>
      </c>
      <c r="N7">
        <v>375</v>
      </c>
      <c r="O7" s="1"/>
    </row>
    <row r="8" spans="2:15" x14ac:dyDescent="0.3">
      <c r="B8">
        <v>170</v>
      </c>
      <c r="C8">
        <v>14</v>
      </c>
      <c r="D8">
        <v>128577</v>
      </c>
      <c r="E8" s="1"/>
      <c r="F8" s="1"/>
      <c r="G8">
        <v>986</v>
      </c>
      <c r="H8">
        <v>140</v>
      </c>
      <c r="I8">
        <v>251230</v>
      </c>
      <c r="J8" s="1"/>
      <c r="K8" s="1"/>
      <c r="L8">
        <v>144</v>
      </c>
      <c r="M8">
        <v>104</v>
      </c>
      <c r="N8">
        <v>922198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0.83052265783745716</v>
      </c>
      <c r="C12" s="2">
        <f>B6/(B6+B7+B8+C6+D6)</f>
        <v>0.81424909207434304</v>
      </c>
      <c r="D12" s="2">
        <f>C7/(C7+C8+B7+C6+D7)</f>
        <v>0.68037383177570099</v>
      </c>
      <c r="E12" s="2">
        <f>D8/(D8+B8+C8+D7+D6)</f>
        <v>0.99694504966232722</v>
      </c>
      <c r="F12" s="1"/>
      <c r="G12" s="2">
        <f>AVERAGE(H12:J12)</f>
        <v>0.70177904912605493</v>
      </c>
      <c r="H12" s="2">
        <f>G6/(G6+G7+G8+H6+I6)</f>
        <v>0.64440402432785771</v>
      </c>
      <c r="I12" s="2">
        <f>H7/(H7+H8+G7+H6+I7)</f>
        <v>0.48292402148887181</v>
      </c>
      <c r="J12" s="2">
        <f>I8/(I8+G8+H8+I7+I6)</f>
        <v>0.9780091015614355</v>
      </c>
      <c r="K12" s="1"/>
      <c r="L12" s="2">
        <f>AVERAGE(M12:O12)</f>
        <v>0.9053336630716472</v>
      </c>
      <c r="M12" s="2">
        <f>L6/(L6+L7+L8+M6+N6)</f>
        <v>0.9214597452364901</v>
      </c>
      <c r="N12" s="2">
        <f>M7/(M7+M8+L7+M6+N7)</f>
        <v>0.79643096889684495</v>
      </c>
      <c r="O12" s="2">
        <f>N8/(N8+L8+M8+N7+N6)</f>
        <v>0.99811027508160666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0.98700747282608692</v>
      </c>
      <c r="D15" s="1"/>
      <c r="E15" s="1"/>
      <c r="F15" s="1"/>
      <c r="G15" s="1" t="s">
        <v>4</v>
      </c>
      <c r="H15" s="2">
        <f>(G6+H7+I8)/SUM(G6:I8)</f>
        <v>0.97319960056390975</v>
      </c>
      <c r="I15" s="1"/>
      <c r="J15" s="1"/>
      <c r="K15" s="1"/>
      <c r="L15" s="1" t="s">
        <v>4</v>
      </c>
      <c r="M15" s="2">
        <f>(L6+M7+N8)/SUM(L6:N8)</f>
        <v>0.99506080863402058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0.98769389719202894</v>
      </c>
      <c r="D17" s="1"/>
      <c r="E17" s="1"/>
      <c r="F17" s="1"/>
      <c r="G17" s="1" t="s">
        <v>5</v>
      </c>
      <c r="H17" s="2">
        <f>(G6+SUM(H7:I8))/SUM(G6:I8)</f>
        <v>0.97703242481203012</v>
      </c>
      <c r="I17" s="1"/>
      <c r="J17" s="4"/>
      <c r="K17" s="1"/>
      <c r="L17" s="1" t="s">
        <v>5</v>
      </c>
      <c r="M17" s="2">
        <f>(L6+SUM(M7:N8))/SUM(L6:N8)</f>
        <v>0.99554304929123716</v>
      </c>
      <c r="N17" s="1"/>
      <c r="O17" s="1"/>
    </row>
    <row r="18" spans="1:15" x14ac:dyDescent="0.3">
      <c r="B18" s="1" t="s">
        <v>6</v>
      </c>
      <c r="C18" s="2">
        <f>B6/(B6+B7+B8)</f>
        <v>0.84484096198603564</v>
      </c>
      <c r="D18" s="1"/>
      <c r="E18" s="1"/>
      <c r="F18" s="1"/>
      <c r="G18" s="1" t="s">
        <v>6</v>
      </c>
      <c r="H18" s="2">
        <f>G6/(G6+G7+G8)</f>
        <v>0.86502365328857012</v>
      </c>
      <c r="I18" s="1"/>
      <c r="J18" s="1"/>
      <c r="K18" s="1"/>
      <c r="L18" s="1" t="s">
        <v>6</v>
      </c>
      <c r="M18" s="2">
        <f>L6/(L6+L7+L8)</f>
        <v>0.94812069878242455</v>
      </c>
      <c r="N18" s="1"/>
      <c r="O18" s="1"/>
    </row>
    <row r="19" spans="1:15" x14ac:dyDescent="0.3">
      <c r="B19" s="1" t="s">
        <v>7</v>
      </c>
      <c r="C19" s="2">
        <f>B6/(B6+C6+D6)</f>
        <v>0.95742275810097965</v>
      </c>
      <c r="D19" s="1"/>
      <c r="E19" s="1"/>
      <c r="F19" s="1"/>
      <c r="G19" s="1" t="s">
        <v>7</v>
      </c>
      <c r="H19" s="2">
        <f>G6/(G6+H6+I6)</f>
        <v>0.71644337714863493</v>
      </c>
      <c r="I19" s="1"/>
      <c r="J19" s="1"/>
      <c r="K19" s="1"/>
      <c r="L19" s="1" t="s">
        <v>7</v>
      </c>
      <c r="M19" s="2">
        <f>L6/(L6+M6+N6)</f>
        <v>0.97038711606008521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0.98910920516304346</v>
      </c>
      <c r="D21" s="1"/>
      <c r="E21" s="1"/>
      <c r="F21" s="1"/>
      <c r="G21" s="1" t="s">
        <v>8</v>
      </c>
      <c r="H21" s="2">
        <f>(H7+G6+I6+I8+G8)/SUM(G6:I8)</f>
        <v>0.99010587993421051</v>
      </c>
      <c r="I21" s="1"/>
      <c r="J21" s="1"/>
      <c r="K21" s="1"/>
      <c r="L21" s="1" t="s">
        <v>8</v>
      </c>
      <c r="M21" s="2">
        <f>(M7+L6+N6+N8+L8)/SUM(L6:N8)</f>
        <v>0.99633638047680417</v>
      </c>
      <c r="N21" s="1"/>
      <c r="O21" s="1"/>
    </row>
    <row r="22" spans="1:15" x14ac:dyDescent="0.3">
      <c r="B22" s="1" t="s">
        <v>10</v>
      </c>
      <c r="C22" s="2">
        <f>C7/(C6+C7+C8)</f>
        <v>0.93546544831524847</v>
      </c>
      <c r="D22" s="1"/>
      <c r="E22" s="1"/>
      <c r="F22" s="1"/>
      <c r="G22" s="1" t="s">
        <v>10</v>
      </c>
      <c r="H22" s="2">
        <f>H7/(H6+H7+H8)</f>
        <v>0.71404255319148935</v>
      </c>
      <c r="I22" s="1"/>
      <c r="J22" s="1"/>
      <c r="K22" s="1"/>
      <c r="L22" s="1" t="s">
        <v>10</v>
      </c>
      <c r="M22" s="2">
        <f>M7/(M6+M7+M8)</f>
        <v>0.96176450719448758</v>
      </c>
      <c r="N22" s="1"/>
      <c r="O22" s="1"/>
    </row>
    <row r="23" spans="1:15" x14ac:dyDescent="0.3">
      <c r="B23" s="1" t="s">
        <v>11</v>
      </c>
      <c r="C23" s="2">
        <f>C7/(B7+C7+D7)</f>
        <v>0.71388101983002827</v>
      </c>
      <c r="D23" s="1"/>
      <c r="E23" s="1"/>
      <c r="F23" s="1"/>
      <c r="G23" s="1" t="s">
        <v>11</v>
      </c>
      <c r="H23" s="2">
        <f>H7/(G7+H7+I7)</f>
        <v>0.5987155090390105</v>
      </c>
      <c r="I23" s="1"/>
      <c r="J23" s="1"/>
      <c r="K23" s="1"/>
      <c r="L23" s="1" t="s">
        <v>11</v>
      </c>
      <c r="M23" s="2">
        <f>M7/(L7+M7+N7)</f>
        <v>0.82247255921432694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0.99721184329710144</v>
      </c>
      <c r="D25" s="1"/>
      <c r="E25" s="1"/>
      <c r="F25" s="1"/>
      <c r="G25" s="1" t="s">
        <v>9</v>
      </c>
      <c r="H25" s="2">
        <f>(I8+SUM(G6:H7))/SUM(G6:I8)</f>
        <v>0.97926089638157898</v>
      </c>
      <c r="I25" s="1"/>
      <c r="J25" s="1"/>
      <c r="K25" s="1"/>
      <c r="L25" s="1" t="s">
        <v>9</v>
      </c>
      <c r="M25" s="2">
        <f>(N8+SUM(L6:M7))/SUM(L6:N8)</f>
        <v>0.99824218750000004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0.99836940063826318</v>
      </c>
      <c r="D26" s="1"/>
      <c r="E26" s="1"/>
      <c r="F26" s="1"/>
      <c r="G26" s="1" t="s">
        <v>12</v>
      </c>
      <c r="H26" s="2">
        <f>I8/(I6+I7+I8)</f>
        <v>0.98231496795736506</v>
      </c>
      <c r="I26" s="1"/>
      <c r="J26" s="1"/>
      <c r="K26" s="1"/>
      <c r="L26" s="1" t="s">
        <v>12</v>
      </c>
      <c r="M26" s="2">
        <f>N8/(N6+N7+N8)</f>
        <v>0.99837825431743776</v>
      </c>
      <c r="N26" s="1"/>
      <c r="O26" s="1"/>
    </row>
    <row r="27" spans="1:15" x14ac:dyDescent="0.3">
      <c r="B27" s="1" t="s">
        <v>13</v>
      </c>
      <c r="C27" s="2">
        <f>D8/(B8+C8+D8)</f>
        <v>0.99857099587608045</v>
      </c>
      <c r="D27" s="1"/>
      <c r="E27" s="1"/>
      <c r="F27" s="1"/>
      <c r="G27" s="1" t="s">
        <v>13</v>
      </c>
      <c r="H27" s="2">
        <f>I8/(G8+H8+I8)</f>
        <v>0.99553804942224478</v>
      </c>
      <c r="I27" s="1"/>
      <c r="J27" s="1"/>
      <c r="K27" s="1"/>
      <c r="L27" s="1" t="s">
        <v>13</v>
      </c>
      <c r="M27" s="2">
        <f>N8/(L8+M8+N8)</f>
        <v>0.99973114957406717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1.17</v>
      </c>
      <c r="G30" s="1"/>
      <c r="L30" s="1"/>
      <c r="M3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workbookViewId="0">
      <selection activeCell="C31" sqref="C31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3521</v>
      </c>
      <c r="C6">
        <v>162</v>
      </c>
      <c r="D6">
        <v>247</v>
      </c>
      <c r="E6" s="1"/>
      <c r="F6" s="1"/>
      <c r="G6">
        <v>5905</v>
      </c>
      <c r="H6">
        <v>772</v>
      </c>
      <c r="I6">
        <v>1134</v>
      </c>
      <c r="J6" s="1"/>
      <c r="K6" s="1"/>
      <c r="L6">
        <v>24564</v>
      </c>
      <c r="M6">
        <v>490</v>
      </c>
      <c r="N6">
        <v>1582</v>
      </c>
      <c r="O6" s="1"/>
    </row>
    <row r="7" spans="2:15" x14ac:dyDescent="0.3">
      <c r="B7">
        <v>261</v>
      </c>
      <c r="C7">
        <v>1903</v>
      </c>
      <c r="D7">
        <v>140</v>
      </c>
      <c r="E7" s="1"/>
      <c r="F7" s="1"/>
      <c r="G7">
        <v>295</v>
      </c>
      <c r="H7">
        <v>1421</v>
      </c>
      <c r="I7">
        <v>420</v>
      </c>
      <c r="J7" s="1"/>
      <c r="K7" s="1"/>
      <c r="L7">
        <v>909</v>
      </c>
      <c r="M7">
        <v>7223</v>
      </c>
      <c r="N7">
        <v>446</v>
      </c>
      <c r="O7" s="1"/>
    </row>
    <row r="8" spans="2:15" x14ac:dyDescent="0.3">
      <c r="B8">
        <v>55</v>
      </c>
      <c r="C8">
        <v>0</v>
      </c>
      <c r="D8">
        <v>64367</v>
      </c>
      <c r="E8" s="1"/>
      <c r="F8" s="1"/>
      <c r="G8">
        <v>1612</v>
      </c>
      <c r="H8">
        <v>217</v>
      </c>
      <c r="I8">
        <v>124416</v>
      </c>
      <c r="J8" s="1"/>
      <c r="K8" s="1"/>
      <c r="L8">
        <v>5</v>
      </c>
      <c r="M8">
        <v>4</v>
      </c>
      <c r="N8">
        <v>461417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0.86470869070382472</v>
      </c>
      <c r="C12" s="2">
        <f>B6/(B6+B7+B8+C6+D6)</f>
        <v>0.829251059821008</v>
      </c>
      <c r="D12" s="2">
        <f>C7/(C7+C8+B7+C6+D7)</f>
        <v>0.77169505271695049</v>
      </c>
      <c r="E12" s="2">
        <f>D8/(D8+B8+C8+D7+D6)</f>
        <v>0.99317995957351601</v>
      </c>
      <c r="F12" s="1"/>
      <c r="G12" s="2">
        <f>AVERAGE(H12:J12)</f>
        <v>0.67862802008833178</v>
      </c>
      <c r="H12" s="2">
        <f>G6/(G6+G7+G8+H6+I6)</f>
        <v>0.60763531590862319</v>
      </c>
      <c r="I12" s="2">
        <f>H7/(H7+H8+G7+H6+I7)</f>
        <v>0.45472000000000001</v>
      </c>
      <c r="J12" s="2">
        <f>I8/(I8+G8+H8+I7+I6)</f>
        <v>0.97352874435637216</v>
      </c>
      <c r="K12" s="1"/>
      <c r="L12" s="2">
        <f>AVERAGE(M12:O12)</f>
        <v>0.89446868460504858</v>
      </c>
      <c r="M12" s="2">
        <f>L6/(L6+L7+L8+M6+N6)</f>
        <v>0.89161524500907441</v>
      </c>
      <c r="N12" s="2">
        <f>M7/(M7+M8+L7+M6+N7)</f>
        <v>0.79618606701940031</v>
      </c>
      <c r="O12" s="2">
        <f>N8/(N8+L8+M8+N7+N6)</f>
        <v>0.99560474178667135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0.98775758605072461</v>
      </c>
      <c r="D15" s="1"/>
      <c r="E15" s="1"/>
      <c r="F15" s="1"/>
      <c r="G15" s="1" t="s">
        <v>4</v>
      </c>
      <c r="H15" s="2">
        <f>(G6+H7+I8)/SUM(G6:I8)</f>
        <v>0.9673255404135338</v>
      </c>
      <c r="I15" s="1"/>
      <c r="J15" s="1"/>
      <c r="K15" s="1"/>
      <c r="L15" s="1" t="s">
        <v>4</v>
      </c>
      <c r="M15" s="2">
        <f>(L6+M7+N8)/SUM(L6:N8)</f>
        <v>0.9930815077319588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0.9897390172101449</v>
      </c>
      <c r="D17" s="1"/>
      <c r="E17" s="1"/>
      <c r="F17" s="1"/>
      <c r="G17" s="1" t="s">
        <v>5</v>
      </c>
      <c r="H17" s="2">
        <f>(G6+SUM(H7:I8))/SUM(G6:I8)</f>
        <v>0.97200276080827064</v>
      </c>
      <c r="I17" s="1"/>
      <c r="J17" s="4"/>
      <c r="K17" s="1"/>
      <c r="L17" s="1" t="s">
        <v>5</v>
      </c>
      <c r="M17" s="2">
        <f>(L6+SUM(M7:N8))/SUM(L6:N8)</f>
        <v>0.99398759664948455</v>
      </c>
      <c r="N17" s="1"/>
      <c r="O17" s="1"/>
    </row>
    <row r="18" spans="1:15" x14ac:dyDescent="0.3">
      <c r="B18" s="1" t="s">
        <v>6</v>
      </c>
      <c r="C18" s="2">
        <f>B6/(B6+B7+B8)</f>
        <v>0.91764399270263231</v>
      </c>
      <c r="D18" s="1"/>
      <c r="E18" s="1"/>
      <c r="F18" s="1"/>
      <c r="G18" s="1" t="s">
        <v>6</v>
      </c>
      <c r="H18" s="2">
        <f>G6/(G6+G7+G8)</f>
        <v>0.75588837685611876</v>
      </c>
      <c r="I18" s="1"/>
      <c r="J18" s="1"/>
      <c r="K18" s="1"/>
      <c r="L18" s="1" t="s">
        <v>6</v>
      </c>
      <c r="M18" s="2">
        <f>L6/(L6+L7+L8)</f>
        <v>0.96412591255200564</v>
      </c>
      <c r="N18" s="1"/>
      <c r="O18" s="1"/>
    </row>
    <row r="19" spans="1:15" x14ac:dyDescent="0.3">
      <c r="B19" s="1" t="s">
        <v>7</v>
      </c>
      <c r="C19" s="2">
        <f>B6/(B6+C6+D6)</f>
        <v>0.89592875318066156</v>
      </c>
      <c r="D19" s="1"/>
      <c r="E19" s="1"/>
      <c r="F19" s="1"/>
      <c r="G19" s="1" t="s">
        <v>7</v>
      </c>
      <c r="H19" s="2">
        <f>G6/(G6+H6+I6)</f>
        <v>0.75598514914863657</v>
      </c>
      <c r="I19" s="1"/>
      <c r="J19" s="1"/>
      <c r="K19" s="1"/>
      <c r="L19" s="1" t="s">
        <v>7</v>
      </c>
      <c r="M19" s="2">
        <f>L6/(L6+M6+N6)</f>
        <v>0.922210542123442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0.99203181612318836</v>
      </c>
      <c r="D21" s="1"/>
      <c r="E21" s="1"/>
      <c r="F21" s="1"/>
      <c r="G21" s="1" t="s">
        <v>8</v>
      </c>
      <c r="H21" s="2">
        <f>(H7+G6+I6+I8+G8)/SUM(G6:I8)</f>
        <v>0.98748825187969924</v>
      </c>
      <c r="I21" s="1"/>
      <c r="J21" s="1"/>
      <c r="K21" s="1"/>
      <c r="L21" s="1" t="s">
        <v>8</v>
      </c>
      <c r="M21" s="2">
        <f>(M7+L6+N6+N8+L8)/SUM(L6:N8)</f>
        <v>0.99627698131443299</v>
      </c>
      <c r="N21" s="1"/>
      <c r="O21" s="1"/>
    </row>
    <row r="22" spans="1:15" x14ac:dyDescent="0.3">
      <c r="B22" s="1" t="s">
        <v>10</v>
      </c>
      <c r="C22" s="2">
        <f>C7/(C6+C7+C8)</f>
        <v>0.92154963680387414</v>
      </c>
      <c r="D22" s="1"/>
      <c r="E22" s="1"/>
      <c r="F22" s="1"/>
      <c r="G22" s="1" t="s">
        <v>10</v>
      </c>
      <c r="H22" s="2">
        <f>H7/(H6+H7+H8)</f>
        <v>0.58962655601659753</v>
      </c>
      <c r="I22" s="1"/>
      <c r="J22" s="1"/>
      <c r="K22" s="1"/>
      <c r="L22" s="1" t="s">
        <v>10</v>
      </c>
      <c r="M22" s="2">
        <f>M7/(M6+M7+M8)</f>
        <v>0.93598548658805236</v>
      </c>
      <c r="N22" s="1"/>
      <c r="O22" s="1"/>
    </row>
    <row r="23" spans="1:15" x14ac:dyDescent="0.3">
      <c r="B23" s="1" t="s">
        <v>11</v>
      </c>
      <c r="C23" s="2">
        <f>C7/(B7+C7+D7)</f>
        <v>0.82595486111111116</v>
      </c>
      <c r="D23" s="1"/>
      <c r="E23" s="1"/>
      <c r="F23" s="1"/>
      <c r="G23" s="1" t="s">
        <v>11</v>
      </c>
      <c r="H23" s="2">
        <f>H7/(G7+H7+I7)</f>
        <v>0.66526217228464424</v>
      </c>
      <c r="I23" s="1"/>
      <c r="J23" s="1"/>
      <c r="K23" s="1"/>
      <c r="L23" s="1" t="s">
        <v>11</v>
      </c>
      <c r="M23" s="2">
        <f>M7/(L7+M7+N7)</f>
        <v>0.84203777104220101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0.99374433876811596</v>
      </c>
      <c r="D25" s="1"/>
      <c r="E25" s="1"/>
      <c r="F25" s="1"/>
      <c r="G25" s="1" t="s">
        <v>9</v>
      </c>
      <c r="H25" s="2">
        <f>(I8+SUM(G6:H7))/SUM(G6:I8)</f>
        <v>0.97516006813909772</v>
      </c>
      <c r="I25" s="1"/>
      <c r="J25" s="1"/>
      <c r="K25" s="1"/>
      <c r="L25" s="1" t="s">
        <v>9</v>
      </c>
      <c r="M25" s="2">
        <f>(N8+SUM(L6:M7))/SUM(L6:N8)</f>
        <v>0.99589843749999996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0.99402353522562314</v>
      </c>
      <c r="D26" s="1"/>
      <c r="E26" s="1"/>
      <c r="F26" s="1"/>
      <c r="G26" s="1" t="s">
        <v>12</v>
      </c>
      <c r="H26" s="2">
        <f>I8/(I6+I7+I8)</f>
        <v>0.98766372945939507</v>
      </c>
      <c r="I26" s="1"/>
      <c r="J26" s="1"/>
      <c r="K26" s="1"/>
      <c r="L26" s="1" t="s">
        <v>12</v>
      </c>
      <c r="M26" s="2">
        <f>N8/(N6+N7+N8)</f>
        <v>0.99562407621184823</v>
      </c>
      <c r="N26" s="1"/>
      <c r="O26" s="1"/>
    </row>
    <row r="27" spans="1:15" x14ac:dyDescent="0.3">
      <c r="B27" s="1" t="s">
        <v>13</v>
      </c>
      <c r="C27" s="2">
        <f>D8/(B8+C8+D8)</f>
        <v>0.99914625438514792</v>
      </c>
      <c r="D27" s="1"/>
      <c r="E27" s="1"/>
      <c r="F27" s="1"/>
      <c r="G27" s="1" t="s">
        <v>13</v>
      </c>
      <c r="H27" s="2">
        <f>I8/(G8+H8+I8)</f>
        <v>0.9855122975167333</v>
      </c>
      <c r="I27" s="1"/>
      <c r="J27" s="1"/>
      <c r="K27" s="1"/>
      <c r="L27" s="1" t="s">
        <v>13</v>
      </c>
      <c r="M27" s="2">
        <f>N8/(L8+M8+N8)</f>
        <v>0.99998049524734189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0.88</v>
      </c>
      <c r="G30" s="1"/>
      <c r="L30" s="1"/>
      <c r="M3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zoomScaleNormal="100" workbookViewId="0">
      <selection activeCell="G6" sqref="G6:I8"/>
    </sheetView>
  </sheetViews>
  <sheetFormatPr baseColWidth="10" defaultRowHeight="14.4" x14ac:dyDescent="0.3"/>
  <sheetData>
    <row r="3" spans="2:16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  <c r="P3" s="1"/>
    </row>
    <row r="4" spans="2:16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  <c r="P5" s="1"/>
    </row>
    <row r="6" spans="2:16" x14ac:dyDescent="0.3">
      <c r="B6">
        <v>31299</v>
      </c>
      <c r="C6">
        <v>794</v>
      </c>
      <c r="D6">
        <v>811</v>
      </c>
      <c r="E6" s="1"/>
      <c r="F6" s="1"/>
      <c r="G6">
        <v>37041</v>
      </c>
      <c r="H6">
        <v>5807</v>
      </c>
      <c r="I6">
        <v>19227</v>
      </c>
      <c r="J6" s="1"/>
      <c r="K6" s="1"/>
      <c r="L6">
        <v>214198</v>
      </c>
      <c r="M6">
        <v>5491</v>
      </c>
      <c r="N6">
        <v>3868</v>
      </c>
      <c r="O6" s="1"/>
      <c r="P6" s="1"/>
    </row>
    <row r="7" spans="2:16" x14ac:dyDescent="0.3">
      <c r="B7">
        <v>3223</v>
      </c>
      <c r="C7">
        <v>15177</v>
      </c>
      <c r="D7">
        <v>255</v>
      </c>
      <c r="E7" s="1"/>
      <c r="F7" s="1"/>
      <c r="G7">
        <v>4261</v>
      </c>
      <c r="H7">
        <v>9087</v>
      </c>
      <c r="I7">
        <v>7612</v>
      </c>
      <c r="J7" s="1"/>
      <c r="K7" s="1"/>
      <c r="L7">
        <v>15766</v>
      </c>
      <c r="M7">
        <v>48551</v>
      </c>
      <c r="N7">
        <v>634</v>
      </c>
      <c r="O7" s="1"/>
      <c r="P7" s="1"/>
    </row>
    <row r="8" spans="2:16" x14ac:dyDescent="0.3">
      <c r="B8">
        <v>1714</v>
      </c>
      <c r="C8">
        <v>155</v>
      </c>
      <c r="D8">
        <v>667468</v>
      </c>
      <c r="E8" s="1"/>
      <c r="F8" s="1"/>
      <c r="G8">
        <v>7000</v>
      </c>
      <c r="H8">
        <v>365</v>
      </c>
      <c r="I8">
        <v>1089248</v>
      </c>
      <c r="J8" s="1"/>
      <c r="K8" s="1"/>
      <c r="L8">
        <v>2085</v>
      </c>
      <c r="M8">
        <v>212</v>
      </c>
      <c r="N8">
        <v>4575243</v>
      </c>
      <c r="O8" s="1"/>
      <c r="P8" s="1"/>
    </row>
    <row r="9" spans="2:1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  <c r="P10" s="1"/>
    </row>
    <row r="11" spans="2:16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  <c r="P11" s="1"/>
    </row>
    <row r="12" spans="2:16" x14ac:dyDescent="0.3">
      <c r="B12" s="2">
        <f>AVERAGE(C12:E12)</f>
        <v>0.86563983632636943</v>
      </c>
      <c r="C12" s="2">
        <f>B6/(B6+B7+B8+C6+D6)</f>
        <v>0.82711873364868793</v>
      </c>
      <c r="D12" s="2">
        <f>C7/(C7+C8+B7+C6+D7)</f>
        <v>0.77417873903285039</v>
      </c>
      <c r="E12" s="2">
        <f>D8/(D8+B8+C8+D7+D6)</f>
        <v>0.99562203629757029</v>
      </c>
      <c r="F12" s="1"/>
      <c r="G12" s="2">
        <f>AVERAGE(H12:J12)</f>
        <v>0.60318630266305495</v>
      </c>
      <c r="H12" s="2">
        <f>G6/(G6+G7+G8+H6+I6)</f>
        <v>0.50508617868441152</v>
      </c>
      <c r="I12" s="2">
        <f>H7/(H7+H8+G7+H6+I7)</f>
        <v>0.33491817779743477</v>
      </c>
      <c r="J12" s="2">
        <f>I8/(I8+G8+H8+I7+I6)</f>
        <v>0.96955455150731851</v>
      </c>
      <c r="K12" s="1"/>
      <c r="L12" s="2">
        <f>AVERAGE(M12:O12)</f>
        <v>0.85765601391922763</v>
      </c>
      <c r="M12" s="2">
        <f>L6/(L6+L7+L8+M6+N6)</f>
        <v>0.88728625397667016</v>
      </c>
      <c r="N12" s="2">
        <f>M7/(M7+M8+L7+M6+N7)</f>
        <v>0.68716562402694825</v>
      </c>
      <c r="O12" s="2">
        <f>N8/(N8+L8+M8+N7+N6)</f>
        <v>0.99851616375406427</v>
      </c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 t="s">
        <v>4</v>
      </c>
      <c r="C15" s="2">
        <f>(B6+C7+D8)/SUM(B6:D8)</f>
        <v>0.9903564453125</v>
      </c>
      <c r="D15" s="1"/>
      <c r="E15" s="1"/>
      <c r="F15" s="1"/>
      <c r="G15" s="1" t="s">
        <v>4</v>
      </c>
      <c r="H15" s="2">
        <f>(G6+H7+I8)/SUM(G6:I8)</f>
        <v>0.96247016059027779</v>
      </c>
      <c r="I15" s="1"/>
      <c r="J15" s="1"/>
      <c r="K15" s="1"/>
      <c r="L15" s="1" t="s">
        <v>4</v>
      </c>
      <c r="M15" s="2">
        <f>(L6+M7+N8)/SUM(L6:N8)</f>
        <v>0.99423433554292928</v>
      </c>
      <c r="N15" s="1"/>
      <c r="O15" s="1"/>
      <c r="P15" s="1"/>
    </row>
    <row r="16" spans="2:16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  <c r="P16" s="1"/>
    </row>
    <row r="17" spans="1:16" x14ac:dyDescent="0.3">
      <c r="B17" s="1" t="s">
        <v>5</v>
      </c>
      <c r="C17" s="2">
        <f>(B6+SUM(C7:D8))/SUM(B6:D8)</f>
        <v>0.99092518199573865</v>
      </c>
      <c r="D17" s="1"/>
      <c r="E17" s="1"/>
      <c r="F17" s="1"/>
      <c r="G17" s="1" t="s">
        <v>5</v>
      </c>
      <c r="H17" s="2">
        <f>(G6+SUM(H7:I8))/SUM(G6:I8)</f>
        <v>0.96923234727647567</v>
      </c>
      <c r="I17" s="1"/>
      <c r="J17" s="4"/>
      <c r="K17" s="1"/>
      <c r="L17" s="1" t="s">
        <v>5</v>
      </c>
      <c r="M17" s="2">
        <f>(L6+SUM(M7:N8))/SUM(L6:N8)</f>
        <v>0.99440819326073238</v>
      </c>
      <c r="N17" s="1"/>
      <c r="O17" s="1"/>
      <c r="P17" s="1"/>
    </row>
    <row r="18" spans="1:16" x14ac:dyDescent="0.3">
      <c r="B18" s="1" t="s">
        <v>6</v>
      </c>
      <c r="C18" s="2">
        <f>B6/(B6+B7+B8)</f>
        <v>0.86375427751407441</v>
      </c>
      <c r="D18" s="1"/>
      <c r="E18" s="1"/>
      <c r="F18" s="1"/>
      <c r="G18" s="1" t="s">
        <v>6</v>
      </c>
      <c r="H18" s="2">
        <f>G6/(G6+G7+G8)</f>
        <v>0.76686265579065049</v>
      </c>
      <c r="I18" s="1"/>
      <c r="J18" s="1"/>
      <c r="K18" s="1"/>
      <c r="L18" s="1" t="s">
        <v>6</v>
      </c>
      <c r="M18" s="2">
        <f>L6/(L6+L7+L8)</f>
        <v>0.92307228214730508</v>
      </c>
      <c r="N18" s="1"/>
      <c r="O18" s="1"/>
      <c r="P18" s="1"/>
    </row>
    <row r="19" spans="1:16" x14ac:dyDescent="0.3">
      <c r="B19" s="1" t="s">
        <v>7</v>
      </c>
      <c r="C19" s="2">
        <f>B6/(B6+C6+D6)</f>
        <v>0.95122173595915394</v>
      </c>
      <c r="D19" s="1"/>
      <c r="E19" s="1"/>
      <c r="F19" s="1"/>
      <c r="G19" s="1" t="s">
        <v>7</v>
      </c>
      <c r="H19" s="2">
        <f>G6/(G6+H6+I6)</f>
        <v>0.59671365283930733</v>
      </c>
      <c r="I19" s="1"/>
      <c r="J19" s="1"/>
      <c r="K19" s="1"/>
      <c r="L19" s="1" t="s">
        <v>7</v>
      </c>
      <c r="M19" s="2">
        <f>L6/(L6+M6+N6)</f>
        <v>0.95813595637801541</v>
      </c>
      <c r="N19" s="1"/>
      <c r="O19" s="1"/>
      <c r="P19" s="1"/>
    </row>
    <row r="20" spans="1:16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  <c r="P20" s="1"/>
    </row>
    <row r="21" spans="1:16" x14ac:dyDescent="0.3">
      <c r="B21" s="1" t="s">
        <v>8</v>
      </c>
      <c r="C21" s="2">
        <f>(C7+B6+D6+D8+B8)/SUM(B6:D8)</f>
        <v>0.99385903098366479</v>
      </c>
      <c r="D21" s="1"/>
      <c r="E21" s="1"/>
      <c r="F21" s="1"/>
      <c r="G21" s="1" t="s">
        <v>8</v>
      </c>
      <c r="H21" s="2">
        <f>(H7+G6+I6+I8+G8)/SUM(G6:I8)</f>
        <v>0.98470306396484375</v>
      </c>
      <c r="I21" s="1"/>
      <c r="J21" s="1"/>
      <c r="K21" s="1"/>
      <c r="L21" s="1" t="s">
        <v>8</v>
      </c>
      <c r="M21" s="2">
        <f>(M7+L6+N6+N8+L8)/SUM(L6:N8)</f>
        <v>0.99545771024042506</v>
      </c>
      <c r="N21" s="1"/>
      <c r="O21" s="1"/>
      <c r="P21" s="1"/>
    </row>
    <row r="22" spans="1:16" x14ac:dyDescent="0.3">
      <c r="B22" s="1" t="s">
        <v>10</v>
      </c>
      <c r="C22" s="2">
        <f>C7/(C6+C7+C8)</f>
        <v>0.94115093637603875</v>
      </c>
      <c r="D22" s="1"/>
      <c r="E22" s="1"/>
      <c r="F22" s="1"/>
      <c r="G22" s="1" t="s">
        <v>10</v>
      </c>
      <c r="H22" s="2">
        <f>H7/(H6+H7+H8)</f>
        <v>0.59551739956746841</v>
      </c>
      <c r="I22" s="1"/>
      <c r="J22" s="1"/>
      <c r="K22" s="1"/>
      <c r="L22" s="1" t="s">
        <v>10</v>
      </c>
      <c r="M22" s="2">
        <f>M7/(M6+M7+M8)</f>
        <v>0.89488332657499903</v>
      </c>
      <c r="N22" s="1"/>
      <c r="O22" s="1"/>
      <c r="P22" s="1"/>
    </row>
    <row r="23" spans="1:16" x14ac:dyDescent="0.3">
      <c r="B23" s="1" t="s">
        <v>11</v>
      </c>
      <c r="C23" s="2">
        <f>C7/(B7+C7+D7)</f>
        <v>0.81356204770838914</v>
      </c>
      <c r="D23" s="1"/>
      <c r="E23" s="1"/>
      <c r="F23" s="1"/>
      <c r="G23" s="1" t="s">
        <v>11</v>
      </c>
      <c r="H23" s="2">
        <f>H7/(G7+H7+I7)</f>
        <v>0.43354007633587788</v>
      </c>
      <c r="I23" s="1"/>
      <c r="J23" s="1"/>
      <c r="K23" s="1"/>
      <c r="L23" s="1" t="s">
        <v>11</v>
      </c>
      <c r="M23" s="2">
        <f>M7/(L7+M7+N7)</f>
        <v>0.74750196301827532</v>
      </c>
      <c r="N23" s="1"/>
      <c r="O23" s="1"/>
      <c r="P23" s="1"/>
    </row>
    <row r="24" spans="1:16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  <c r="P24" s="1"/>
    </row>
    <row r="25" spans="1:16" x14ac:dyDescent="0.3">
      <c r="B25" s="1" t="s">
        <v>9</v>
      </c>
      <c r="C25" s="2">
        <f>(D8+SUM(B6:C7))/SUM(B6:D8)</f>
        <v>0.99592867764559656</v>
      </c>
      <c r="D25" s="1"/>
      <c r="E25" s="1"/>
      <c r="F25" s="1"/>
      <c r="G25" s="1" t="s">
        <v>9</v>
      </c>
      <c r="H25" s="2">
        <f>(I8+SUM(G6:H7))/SUM(G6:I8)</f>
        <v>0.97100490993923616</v>
      </c>
      <c r="I25" s="1"/>
      <c r="J25" s="1"/>
      <c r="K25" s="1"/>
      <c r="L25" s="1" t="s">
        <v>9</v>
      </c>
      <c r="M25" s="2">
        <f>(N8+SUM(L6:M7))/SUM(L6:N8)</f>
        <v>0.99860276758470112</v>
      </c>
      <c r="N25" s="1"/>
      <c r="O25" s="1"/>
      <c r="P25" s="1"/>
    </row>
    <row r="26" spans="1:16" x14ac:dyDescent="0.3">
      <c r="A26" s="1"/>
      <c r="B26" s="1" t="s">
        <v>12</v>
      </c>
      <c r="C26" s="2">
        <f>D8/(D6+D7+D8)</f>
        <v>0.99840546628892468</v>
      </c>
      <c r="D26" s="1"/>
      <c r="E26" s="1"/>
      <c r="F26" s="1"/>
      <c r="G26" s="1" t="s">
        <v>12</v>
      </c>
      <c r="H26" s="2">
        <f>I8/(I6+I7+I8)</f>
        <v>0.97595259150944325</v>
      </c>
      <c r="I26" s="1"/>
      <c r="J26" s="1"/>
      <c r="K26" s="1"/>
      <c r="L26" s="1" t="s">
        <v>12</v>
      </c>
      <c r="M26" s="2">
        <f>N8/(N6+N7+N8)</f>
        <v>0.99901697583599092</v>
      </c>
      <c r="N26" s="1"/>
      <c r="O26" s="1"/>
      <c r="P26" s="1"/>
    </row>
    <row r="27" spans="1:16" x14ac:dyDescent="0.3">
      <c r="B27" s="1" t="s">
        <v>13</v>
      </c>
      <c r="C27" s="2">
        <f>D8/(B8+C8+D8)</f>
        <v>0.99720768461925757</v>
      </c>
      <c r="D27" s="1"/>
      <c r="E27" s="1"/>
      <c r="F27" s="1"/>
      <c r="G27" s="1" t="s">
        <v>13</v>
      </c>
      <c r="H27" s="2">
        <f>I8/(G8+H8+I8)</f>
        <v>0.99328386586699224</v>
      </c>
      <c r="I27" s="1"/>
      <c r="J27" s="1"/>
      <c r="K27" s="1"/>
      <c r="L27" s="1" t="s">
        <v>13</v>
      </c>
      <c r="M27" s="2">
        <f>N8/(L8+M8+N8)</f>
        <v>0.99949820209107954</v>
      </c>
      <c r="N27" s="1"/>
      <c r="O27" s="1"/>
      <c r="P27" s="1"/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6" x14ac:dyDescent="0.3">
      <c r="B30" s="1" t="s">
        <v>18</v>
      </c>
      <c r="C30">
        <v>3.33</v>
      </c>
      <c r="G30" s="1"/>
      <c r="L30" s="1"/>
      <c r="M3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zoomScaleNormal="100" workbookViewId="0">
      <selection activeCell="C31" sqref="C31"/>
    </sheetView>
  </sheetViews>
  <sheetFormatPr baseColWidth="10" defaultRowHeight="14.4" x14ac:dyDescent="0.3"/>
  <sheetData>
    <row r="3" spans="2:16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  <c r="P3" s="1"/>
    </row>
    <row r="4" spans="2:16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  <c r="P5" s="1"/>
    </row>
    <row r="6" spans="2:16" x14ac:dyDescent="0.3">
      <c r="B6">
        <v>14928</v>
      </c>
      <c r="C6">
        <v>1112</v>
      </c>
      <c r="D6">
        <v>329</v>
      </c>
      <c r="E6" s="1"/>
      <c r="F6" s="1"/>
      <c r="G6">
        <v>14616</v>
      </c>
      <c r="H6">
        <v>11283</v>
      </c>
      <c r="I6">
        <v>5193</v>
      </c>
      <c r="J6" s="1"/>
      <c r="K6" s="1"/>
      <c r="L6">
        <v>104288</v>
      </c>
      <c r="M6">
        <v>3425</v>
      </c>
      <c r="N6">
        <v>4583</v>
      </c>
      <c r="O6" s="1"/>
      <c r="P6" s="1"/>
    </row>
    <row r="7" spans="2:16" x14ac:dyDescent="0.3">
      <c r="B7">
        <v>1525</v>
      </c>
      <c r="C7">
        <v>7477</v>
      </c>
      <c r="D7">
        <v>289</v>
      </c>
      <c r="E7" s="1"/>
      <c r="F7" s="1"/>
      <c r="G7">
        <v>3033</v>
      </c>
      <c r="H7">
        <v>4616</v>
      </c>
      <c r="I7">
        <v>2825</v>
      </c>
      <c r="J7" s="1"/>
      <c r="K7" s="1"/>
      <c r="L7">
        <v>6866</v>
      </c>
      <c r="M7">
        <v>25439</v>
      </c>
      <c r="N7">
        <v>394</v>
      </c>
      <c r="O7" s="1"/>
      <c r="P7" s="1"/>
    </row>
    <row r="8" spans="2:16" x14ac:dyDescent="0.3">
      <c r="B8">
        <v>203</v>
      </c>
      <c r="C8">
        <v>85</v>
      </c>
      <c r="D8">
        <v>334500</v>
      </c>
      <c r="E8" s="1"/>
      <c r="F8" s="1"/>
      <c r="G8">
        <v>1660</v>
      </c>
      <c r="H8">
        <v>1089</v>
      </c>
      <c r="I8">
        <v>545509</v>
      </c>
      <c r="J8" s="1"/>
      <c r="K8" s="1"/>
      <c r="L8">
        <v>125</v>
      </c>
      <c r="M8">
        <v>195</v>
      </c>
      <c r="N8">
        <v>2287709</v>
      </c>
      <c r="O8" s="1"/>
      <c r="P8" s="1"/>
    </row>
    <row r="9" spans="2:1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  <c r="P10" s="1"/>
    </row>
    <row r="11" spans="2:16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  <c r="P11" s="1"/>
    </row>
    <row r="12" spans="2:16" x14ac:dyDescent="0.3">
      <c r="B12" s="2">
        <f>AVERAGE(C12:E12)</f>
        <v>0.84503229715288997</v>
      </c>
      <c r="C12" s="2">
        <f>B6/(B6+B7+B8+C6+D6)</f>
        <v>0.82488810300049731</v>
      </c>
      <c r="D12" s="2">
        <f>C7/(C7+C8+B7+C6+D7)</f>
        <v>0.71290999237223496</v>
      </c>
      <c r="E12" s="2">
        <f>D8/(D8+B8+C8+D7+D6)</f>
        <v>0.99729879608593763</v>
      </c>
      <c r="F12" s="1"/>
      <c r="G12" s="2">
        <f>AVERAGE(H12:J12)</f>
        <v>0.53037742968686896</v>
      </c>
      <c r="H12" s="2">
        <f>G6/(G6+G7+G8+H6+I6)</f>
        <v>0.40843929020539332</v>
      </c>
      <c r="I12" s="2">
        <f>H7/(H7+H8+G7+H6+I7)</f>
        <v>0.20204849864308849</v>
      </c>
      <c r="J12" s="2">
        <f>I8/(I8+G8+H8+I7+I6)</f>
        <v>0.9806445002121249</v>
      </c>
      <c r="K12" s="1"/>
      <c r="L12" s="2">
        <f>AVERAGE(M12:O12)</f>
        <v>0.85746114934602868</v>
      </c>
      <c r="M12" s="2">
        <f>L6/(L6+L7+L8+M6+N6)</f>
        <v>0.87426123550764123</v>
      </c>
      <c r="N12" s="2">
        <f>M7/(M7+M8+L7+M6+N7)</f>
        <v>0.7004322806244665</v>
      </c>
      <c r="O12" s="2">
        <f>N8/(N8+L8+M8+N7+N6)</f>
        <v>0.99768993190597843</v>
      </c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 t="s">
        <v>4</v>
      </c>
      <c r="C15" s="2">
        <f>(B6+C7+D8)/SUM(B6:D8)</f>
        <v>0.99017056551846594</v>
      </c>
      <c r="D15" s="1"/>
      <c r="E15" s="1"/>
      <c r="F15" s="1"/>
      <c r="G15" s="1" t="s">
        <v>4</v>
      </c>
      <c r="H15" s="2">
        <f>(G6+H7+I8)/SUM(G6:I8)</f>
        <v>0.9574737548828125</v>
      </c>
      <c r="I15" s="1"/>
      <c r="J15" s="1"/>
      <c r="K15" s="1"/>
      <c r="L15" s="1" t="s">
        <v>4</v>
      </c>
      <c r="M15" s="2">
        <f>(L6+M7+N8)/SUM(L6:N8)</f>
        <v>0.99359315814393945</v>
      </c>
      <c r="N15" s="1"/>
      <c r="O15" s="1"/>
      <c r="P15" s="1"/>
    </row>
    <row r="16" spans="2:16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  <c r="P16" s="1"/>
    </row>
    <row r="17" spans="1:16" x14ac:dyDescent="0.3">
      <c r="B17" s="1" t="s">
        <v>5</v>
      </c>
      <c r="C17" s="2">
        <f>(B6+SUM(C7:D8))/SUM(B6:D8)</f>
        <v>0.99120816317471594</v>
      </c>
      <c r="D17" s="1"/>
      <c r="E17" s="1"/>
      <c r="F17" s="1"/>
      <c r="G17" s="1" t="s">
        <v>5</v>
      </c>
      <c r="H17" s="2">
        <f>(G6+SUM(H7:I8))/SUM(G6:I8)</f>
        <v>0.96410963270399308</v>
      </c>
      <c r="I17" s="1"/>
      <c r="J17" s="4"/>
      <c r="K17" s="1"/>
      <c r="L17" s="1" t="s">
        <v>5</v>
      </c>
      <c r="M17" s="2">
        <f>(L6+SUM(M7:N8))/SUM(L6:N8)</f>
        <v>0.99383524371317344</v>
      </c>
      <c r="N17" s="1"/>
      <c r="O17" s="1"/>
      <c r="P17" s="1"/>
    </row>
    <row r="18" spans="1:16" x14ac:dyDescent="0.3">
      <c r="B18" s="1" t="s">
        <v>6</v>
      </c>
      <c r="C18" s="2">
        <f>B6/(B6+B7+B8)</f>
        <v>0.89625360230547546</v>
      </c>
      <c r="D18" s="1"/>
      <c r="E18" s="1"/>
      <c r="F18" s="1"/>
      <c r="G18" s="1" t="s">
        <v>6</v>
      </c>
      <c r="H18" s="2">
        <f>G6/(G6+G7+G8)</f>
        <v>0.7569527163498887</v>
      </c>
      <c r="I18" s="1"/>
      <c r="J18" s="1"/>
      <c r="K18" s="1"/>
      <c r="L18" s="1" t="s">
        <v>6</v>
      </c>
      <c r="M18" s="2">
        <f>L6/(L6+L7+L8)</f>
        <v>0.93717592717404008</v>
      </c>
      <c r="N18" s="1"/>
      <c r="O18" s="1"/>
      <c r="P18" s="1"/>
    </row>
    <row r="19" spans="1:16" x14ac:dyDescent="0.3">
      <c r="B19" s="1" t="s">
        <v>7</v>
      </c>
      <c r="C19" s="2">
        <f>B6/(B6+C6+D6)</f>
        <v>0.91196774390616409</v>
      </c>
      <c r="D19" s="1"/>
      <c r="E19" s="1"/>
      <c r="F19" s="1"/>
      <c r="G19" s="1" t="s">
        <v>7</v>
      </c>
      <c r="H19" s="2">
        <f>G6/(G6+H6+I6)</f>
        <v>0.47008876881512929</v>
      </c>
      <c r="I19" s="1"/>
      <c r="J19" s="1"/>
      <c r="K19" s="1"/>
      <c r="L19" s="1" t="s">
        <v>7</v>
      </c>
      <c r="M19" s="2">
        <f>L6/(L6+M6+N6)</f>
        <v>0.92868846619648071</v>
      </c>
      <c r="N19" s="1"/>
      <c r="O19" s="1"/>
      <c r="P19" s="1"/>
    </row>
    <row r="20" spans="1:16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  <c r="P20" s="1"/>
    </row>
    <row r="21" spans="1:16" x14ac:dyDescent="0.3">
      <c r="B21" s="1" t="s">
        <v>8</v>
      </c>
      <c r="C21" s="2">
        <f>(C7+B6+D6+D8+B8)/SUM(B6:D8)</f>
        <v>0.99164650656960229</v>
      </c>
      <c r="D21" s="1"/>
      <c r="E21" s="1"/>
      <c r="F21" s="1"/>
      <c r="G21" s="1" t="s">
        <v>8</v>
      </c>
      <c r="H21" s="2">
        <f>(H7+G6+I6+I8+G8)/SUM(G6:I8)</f>
        <v>0.96909247504340279</v>
      </c>
      <c r="I21" s="1"/>
      <c r="J21" s="1"/>
      <c r="K21" s="1"/>
      <c r="L21" s="1" t="s">
        <v>8</v>
      </c>
      <c r="M21" s="2">
        <f>(M7+L6+N6+N8+L8)/SUM(L6:N8)</f>
        <v>0.99552819865319864</v>
      </c>
      <c r="N21" s="1"/>
      <c r="O21" s="1"/>
      <c r="P21" s="1"/>
    </row>
    <row r="22" spans="1:16" x14ac:dyDescent="0.3">
      <c r="B22" s="1" t="s">
        <v>10</v>
      </c>
      <c r="C22" s="2">
        <f>C7/(C6+C7+C8)</f>
        <v>0.8620013834447775</v>
      </c>
      <c r="D22" s="1"/>
      <c r="E22" s="1"/>
      <c r="F22" s="1"/>
      <c r="G22" s="1" t="s">
        <v>10</v>
      </c>
      <c r="H22" s="2">
        <f>H7/(H6+H7+H8)</f>
        <v>0.27172121497527668</v>
      </c>
      <c r="I22" s="1"/>
      <c r="J22" s="1"/>
      <c r="K22" s="1"/>
      <c r="L22" s="1" t="s">
        <v>10</v>
      </c>
      <c r="M22" s="2">
        <f>M7/(M6+M7+M8)</f>
        <v>0.87542585773770609</v>
      </c>
      <c r="N22" s="1"/>
      <c r="O22" s="1"/>
      <c r="P22" s="1"/>
    </row>
    <row r="23" spans="1:16" x14ac:dyDescent="0.3">
      <c r="B23" s="1" t="s">
        <v>11</v>
      </c>
      <c r="C23" s="2">
        <f>C7/(B7+C7+D7)</f>
        <v>0.80475729200301371</v>
      </c>
      <c r="D23" s="1"/>
      <c r="E23" s="1"/>
      <c r="F23" s="1"/>
      <c r="G23" s="1" t="s">
        <v>11</v>
      </c>
      <c r="H23" s="2">
        <f>H7/(G7+H7+I7)</f>
        <v>0.44071033034179874</v>
      </c>
      <c r="I23" s="1"/>
      <c r="J23" s="1"/>
      <c r="K23" s="1"/>
      <c r="L23" s="1" t="s">
        <v>11</v>
      </c>
      <c r="M23" s="2">
        <f>M7/(L7+M7+N7)</f>
        <v>0.77797486161656315</v>
      </c>
      <c r="N23" s="1"/>
      <c r="O23" s="1"/>
      <c r="P23" s="1"/>
    </row>
    <row r="24" spans="1:16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  <c r="P24" s="1"/>
    </row>
    <row r="25" spans="1:16" x14ac:dyDescent="0.3">
      <c r="B25" s="1" t="s">
        <v>9</v>
      </c>
      <c r="C25" s="2">
        <f>(D8+SUM(B6:C7))/SUM(B6:D8)</f>
        <v>0.99748646129261365</v>
      </c>
      <c r="D25" s="1"/>
      <c r="E25" s="1"/>
      <c r="F25" s="1"/>
      <c r="G25" s="1" t="s">
        <v>9</v>
      </c>
      <c r="H25" s="2">
        <f>(I8+SUM(G6:H7))/SUM(G6:I8)</f>
        <v>0.98174540201822913</v>
      </c>
      <c r="I25" s="1"/>
      <c r="J25" s="1"/>
      <c r="K25" s="1"/>
      <c r="L25" s="1" t="s">
        <v>9</v>
      </c>
      <c r="M25" s="2">
        <f>(N8+SUM(L6:M7))/SUM(L6:N8)</f>
        <v>0.9978228739215067</v>
      </c>
      <c r="N25" s="1"/>
      <c r="O25" s="1"/>
      <c r="P25" s="1"/>
    </row>
    <row r="26" spans="1:16" x14ac:dyDescent="0.3">
      <c r="A26" s="1"/>
      <c r="B26" s="1" t="s">
        <v>12</v>
      </c>
      <c r="C26" s="2">
        <f>D8/(D6+D7+D8)</f>
        <v>0.99815587345352985</v>
      </c>
      <c r="D26" s="1"/>
      <c r="E26" s="1"/>
      <c r="F26" s="1"/>
      <c r="G26" s="1" t="s">
        <v>12</v>
      </c>
      <c r="H26" s="2">
        <f>I8/(I6+I7+I8)</f>
        <v>0.98551470840627464</v>
      </c>
      <c r="I26" s="1"/>
      <c r="J26" s="1"/>
      <c r="K26" s="1"/>
      <c r="L26" s="1" t="s">
        <v>12</v>
      </c>
      <c r="M26" s="2">
        <f>N8/(N6+N7+N8)</f>
        <v>0.99782918376088137</v>
      </c>
      <c r="N26" s="1"/>
      <c r="O26" s="1"/>
      <c r="P26" s="1"/>
    </row>
    <row r="27" spans="1:16" x14ac:dyDescent="0.3">
      <c r="B27" s="1" t="s">
        <v>13</v>
      </c>
      <c r="C27" s="2">
        <f>D8/(B8+C8+D8)</f>
        <v>0.99913975411305067</v>
      </c>
      <c r="D27" s="1"/>
      <c r="E27" s="1"/>
      <c r="F27" s="1"/>
      <c r="G27" s="1" t="s">
        <v>13</v>
      </c>
      <c r="H27" s="2">
        <f>I8/(G8+H8+I8)</f>
        <v>0.99498593727770501</v>
      </c>
      <c r="I27" s="1"/>
      <c r="J27" s="1"/>
      <c r="K27" s="1"/>
      <c r="L27" s="1" t="s">
        <v>13</v>
      </c>
      <c r="M27" s="2">
        <f>N8/(L8+M8+N8)</f>
        <v>0.99986014163282022</v>
      </c>
      <c r="N27" s="1"/>
      <c r="O27" s="1"/>
      <c r="P27" s="1"/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6" x14ac:dyDescent="0.3">
      <c r="B30" s="1" t="s">
        <v>18</v>
      </c>
      <c r="C30">
        <v>1.75</v>
      </c>
      <c r="G30" s="1"/>
      <c r="L30" s="1"/>
      <c r="M30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workbookViewId="0">
      <selection activeCell="C31" sqref="C31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7553</v>
      </c>
      <c r="C6">
        <v>321</v>
      </c>
      <c r="D6">
        <v>415</v>
      </c>
      <c r="E6" s="1"/>
      <c r="F6" s="1"/>
      <c r="G6">
        <v>10333</v>
      </c>
      <c r="H6">
        <v>1203</v>
      </c>
      <c r="I6">
        <v>3918</v>
      </c>
      <c r="J6" s="1"/>
      <c r="K6" s="1"/>
      <c r="L6">
        <v>53600</v>
      </c>
      <c r="M6">
        <v>765</v>
      </c>
      <c r="N6">
        <v>1870</v>
      </c>
      <c r="O6" s="1"/>
    </row>
    <row r="7" spans="2:15" x14ac:dyDescent="0.3">
      <c r="B7">
        <v>974</v>
      </c>
      <c r="C7">
        <v>3597</v>
      </c>
      <c r="D7">
        <v>72</v>
      </c>
      <c r="E7" s="1"/>
      <c r="F7" s="1"/>
      <c r="G7">
        <v>1061</v>
      </c>
      <c r="H7">
        <v>2074</v>
      </c>
      <c r="I7">
        <v>2119</v>
      </c>
      <c r="J7" s="1"/>
      <c r="K7" s="1"/>
      <c r="L7">
        <v>3176</v>
      </c>
      <c r="M7">
        <v>12921</v>
      </c>
      <c r="N7">
        <v>222</v>
      </c>
      <c r="O7" s="1"/>
    </row>
    <row r="8" spans="2:15" x14ac:dyDescent="0.3">
      <c r="B8">
        <v>89</v>
      </c>
      <c r="C8">
        <v>47</v>
      </c>
      <c r="D8">
        <v>167156</v>
      </c>
      <c r="E8" s="1"/>
      <c r="F8" s="1"/>
      <c r="G8">
        <v>710</v>
      </c>
      <c r="H8">
        <v>125</v>
      </c>
      <c r="I8">
        <v>273369</v>
      </c>
      <c r="J8" s="1"/>
      <c r="K8" s="1"/>
      <c r="L8">
        <v>126</v>
      </c>
      <c r="M8">
        <v>64</v>
      </c>
      <c r="N8">
        <v>1143768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0.84058076893612876</v>
      </c>
      <c r="C12" s="2">
        <f>B6/(B6+B7+B8+C6+D6)</f>
        <v>0.80763473053892221</v>
      </c>
      <c r="D12" s="2">
        <f>C7/(C7+C8+B7+C6+D7)</f>
        <v>0.71782079425264422</v>
      </c>
      <c r="E12" s="2">
        <f>D8/(D8+B8+C8+D7+D6)</f>
        <v>0.99628678201681975</v>
      </c>
      <c r="F12" s="1"/>
      <c r="G12" s="2">
        <f>AVERAGE(H12:J12)</f>
        <v>0.63015464384727926</v>
      </c>
      <c r="H12" s="2">
        <f>G6/(G6+G7+G8+H6+I6)</f>
        <v>0.59988388969521045</v>
      </c>
      <c r="I12" s="2">
        <f>H7/(H7+H8+G7+H6+I7)</f>
        <v>0.31510179276815559</v>
      </c>
      <c r="J12" s="2">
        <f>I8/(I8+G8+H8+I7+I6)</f>
        <v>0.97547824907847169</v>
      </c>
      <c r="K12" s="1"/>
      <c r="L12" s="2">
        <f>AVERAGE(M12:O12)</f>
        <v>0.88392942034520106</v>
      </c>
      <c r="M12" s="2">
        <f>L6/(L6+L7+L8+M6+N6)</f>
        <v>0.9002804978416783</v>
      </c>
      <c r="N12" s="2">
        <f>M7/(M7+M8+L7+M6+N7)</f>
        <v>0.75349895031490555</v>
      </c>
      <c r="O12" s="2">
        <f>N8/(N8+L8+M8+N7+N6)</f>
        <v>0.99800881287901921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0.98935768821022729</v>
      </c>
      <c r="D15" s="1"/>
      <c r="E15" s="1"/>
      <c r="F15" s="1"/>
      <c r="G15" s="1" t="s">
        <v>4</v>
      </c>
      <c r="H15" s="2">
        <f>(G6+H7+I8)/SUM(G6:I8)</f>
        <v>0.96902126736111116</v>
      </c>
      <c r="I15" s="1"/>
      <c r="J15" s="1"/>
      <c r="K15" s="1"/>
      <c r="L15" s="1" t="s">
        <v>4</v>
      </c>
      <c r="M15" s="2">
        <f>(L6+M7+N8)/SUM(L6:N8)</f>
        <v>0.99488455518728958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0.99001797762784094</v>
      </c>
      <c r="D17" s="1"/>
      <c r="E17" s="1"/>
      <c r="F17" s="1"/>
      <c r="G17" s="1" t="s">
        <v>5</v>
      </c>
      <c r="H17" s="2">
        <f>(G6+SUM(H7:I8))/SUM(G6:I8)</f>
        <v>0.97663031684027779</v>
      </c>
      <c r="I17" s="1"/>
      <c r="J17" s="4"/>
      <c r="K17" s="1"/>
      <c r="L17" s="1" t="s">
        <v>5</v>
      </c>
      <c r="M17" s="2">
        <f>(L6+SUM(M7:N8))/SUM(L6:N8)</f>
        <v>0.99511965356691923</v>
      </c>
      <c r="N17" s="1"/>
      <c r="O17" s="1"/>
    </row>
    <row r="18" spans="1:15" x14ac:dyDescent="0.3">
      <c r="B18" s="1" t="s">
        <v>6</v>
      </c>
      <c r="C18" s="2">
        <f>B6/(B6+B7+B8)</f>
        <v>0.87662488393686167</v>
      </c>
      <c r="D18" s="1"/>
      <c r="E18" s="1"/>
      <c r="F18" s="1"/>
      <c r="G18" s="1" t="s">
        <v>6</v>
      </c>
      <c r="H18" s="2">
        <f>G6/(G6+G7+G8)</f>
        <v>0.85368473231989428</v>
      </c>
      <c r="I18" s="1"/>
      <c r="J18" s="1"/>
      <c r="K18" s="1"/>
      <c r="L18" s="1" t="s">
        <v>6</v>
      </c>
      <c r="M18" s="2">
        <f>L6/(L6+L7+L8)</f>
        <v>0.94197040525816311</v>
      </c>
      <c r="N18" s="1"/>
      <c r="O18" s="1"/>
    </row>
    <row r="19" spans="1:15" x14ac:dyDescent="0.3">
      <c r="B19" s="1" t="s">
        <v>7</v>
      </c>
      <c r="C19" s="2">
        <f>B6/(B6+C6+D6)</f>
        <v>0.91120762456267346</v>
      </c>
      <c r="D19" s="1"/>
      <c r="E19" s="1"/>
      <c r="F19" s="1"/>
      <c r="G19" s="1" t="s">
        <v>7</v>
      </c>
      <c r="H19" s="2">
        <f>G6/(G6+H6+I6)</f>
        <v>0.66862948104050735</v>
      </c>
      <c r="I19" s="1"/>
      <c r="J19" s="1"/>
      <c r="K19" s="1"/>
      <c r="L19" s="1" t="s">
        <v>7</v>
      </c>
      <c r="M19" s="2">
        <f>L6/(L6+M6+N6)</f>
        <v>0.95314306037165464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0.99215420809659094</v>
      </c>
      <c r="D21" s="1"/>
      <c r="E21" s="1"/>
      <c r="F21" s="1"/>
      <c r="G21" s="1" t="s">
        <v>8</v>
      </c>
      <c r="H21" s="2">
        <f>(H7+G6+I6+I8+G8)/SUM(G6:I8)</f>
        <v>0.98471408420138884</v>
      </c>
      <c r="I21" s="1"/>
      <c r="J21" s="1"/>
      <c r="K21" s="1"/>
      <c r="L21" s="1" t="s">
        <v>8</v>
      </c>
      <c r="M21" s="2">
        <f>(M7+L6+N6+N8+L8)/SUM(L6:N8)</f>
        <v>0.99652531171085856</v>
      </c>
      <c r="N21" s="1"/>
      <c r="O21" s="1"/>
    </row>
    <row r="22" spans="1:15" x14ac:dyDescent="0.3">
      <c r="B22" s="1" t="s">
        <v>10</v>
      </c>
      <c r="C22" s="2">
        <f>C7/(C6+C7+C8)</f>
        <v>0.90718789407313993</v>
      </c>
      <c r="D22" s="1"/>
      <c r="E22" s="1"/>
      <c r="F22" s="1"/>
      <c r="G22" s="1" t="s">
        <v>10</v>
      </c>
      <c r="H22" s="2">
        <f>H7/(H6+H7+H8)</f>
        <v>0.60964138741916518</v>
      </c>
      <c r="I22" s="1"/>
      <c r="J22" s="1"/>
      <c r="K22" s="1"/>
      <c r="L22" s="1" t="s">
        <v>10</v>
      </c>
      <c r="M22" s="2">
        <f>M7/(M6+M7+M8)</f>
        <v>0.93970909090909094</v>
      </c>
      <c r="N22" s="1"/>
      <c r="O22" s="1"/>
    </row>
    <row r="23" spans="1:15" x14ac:dyDescent="0.3">
      <c r="B23" s="1" t="s">
        <v>11</v>
      </c>
      <c r="C23" s="2">
        <f>C7/(B7+C7+D7)</f>
        <v>0.77471462416541026</v>
      </c>
      <c r="D23" s="1"/>
      <c r="E23" s="1"/>
      <c r="F23" s="1"/>
      <c r="G23" s="1" t="s">
        <v>11</v>
      </c>
      <c r="H23" s="2">
        <f>H7/(G7+H7+I7)</f>
        <v>0.39474685953559191</v>
      </c>
      <c r="I23" s="1"/>
      <c r="J23" s="1"/>
      <c r="K23" s="1"/>
      <c r="L23" s="1" t="s">
        <v>11</v>
      </c>
      <c r="M23" s="2">
        <f>M7/(L7+M7+N7)</f>
        <v>0.79177645689074083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0.99654319069602271</v>
      </c>
      <c r="D25" s="1"/>
      <c r="E25" s="1"/>
      <c r="F25" s="1"/>
      <c r="G25" s="1" t="s">
        <v>9</v>
      </c>
      <c r="H25" s="2">
        <f>(I8+SUM(G6:H7))/SUM(G6:I8)</f>
        <v>0.97669813368055558</v>
      </c>
      <c r="I25" s="1"/>
      <c r="J25" s="1"/>
      <c r="K25" s="1"/>
      <c r="L25" s="1" t="s">
        <v>9</v>
      </c>
      <c r="M25" s="2">
        <f>(N8+SUM(L6:M7))/SUM(L6:N8)</f>
        <v>0.99812414509680136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0.99709501738814033</v>
      </c>
      <c r="D26" s="1"/>
      <c r="E26" s="1"/>
      <c r="F26" s="1"/>
      <c r="G26" s="1" t="s">
        <v>12</v>
      </c>
      <c r="H26" s="2">
        <f>I8/(I6+I7+I8)</f>
        <v>0.97839344895957858</v>
      </c>
      <c r="I26" s="1"/>
      <c r="J26" s="1"/>
      <c r="K26" s="1"/>
      <c r="L26" s="1" t="s">
        <v>12</v>
      </c>
      <c r="M26" s="2">
        <f>N8/(N6+N7+N8)</f>
        <v>0.99817429703454175</v>
      </c>
      <c r="N26" s="1"/>
      <c r="O26" s="1"/>
    </row>
    <row r="27" spans="1:15" x14ac:dyDescent="0.3">
      <c r="B27" s="1" t="s">
        <v>13</v>
      </c>
      <c r="C27" s="2">
        <f>D8/(B8+C8+D8)</f>
        <v>0.99918705018769571</v>
      </c>
      <c r="D27" s="1"/>
      <c r="E27" s="1"/>
      <c r="F27" s="1"/>
      <c r="G27" s="1" t="s">
        <v>13</v>
      </c>
      <c r="H27" s="2">
        <f>I8/(G8+H8+I8)</f>
        <v>0.99695482195737484</v>
      </c>
      <c r="I27" s="1"/>
      <c r="J27" s="1"/>
      <c r="K27" s="1"/>
      <c r="L27" s="1" t="s">
        <v>13</v>
      </c>
      <c r="M27" s="2">
        <f>N8/(L8+M8+N8)</f>
        <v>0.9998339099862058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1.03</v>
      </c>
      <c r="G30" s="1"/>
      <c r="L30" s="1"/>
      <c r="M3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workbookViewId="0">
      <selection activeCell="C31" sqref="C31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3763</v>
      </c>
      <c r="C6">
        <v>125</v>
      </c>
      <c r="D6">
        <v>269</v>
      </c>
      <c r="E6" s="1"/>
      <c r="F6" s="1"/>
      <c r="G6">
        <v>3603</v>
      </c>
      <c r="H6">
        <v>1664</v>
      </c>
      <c r="I6">
        <v>2561</v>
      </c>
      <c r="J6" s="1"/>
      <c r="K6" s="1"/>
      <c r="L6">
        <v>26615</v>
      </c>
      <c r="M6">
        <v>593</v>
      </c>
      <c r="N6">
        <v>1001</v>
      </c>
      <c r="O6" s="1"/>
    </row>
    <row r="7" spans="2:15" x14ac:dyDescent="0.3">
      <c r="B7">
        <v>417</v>
      </c>
      <c r="C7">
        <v>1867</v>
      </c>
      <c r="D7">
        <v>71</v>
      </c>
      <c r="E7" s="1"/>
      <c r="F7" s="1"/>
      <c r="G7">
        <v>387</v>
      </c>
      <c r="H7">
        <v>988</v>
      </c>
      <c r="I7">
        <v>1250</v>
      </c>
      <c r="J7" s="1"/>
      <c r="K7" s="1"/>
      <c r="L7">
        <v>1372</v>
      </c>
      <c r="M7">
        <v>6278</v>
      </c>
      <c r="N7">
        <v>482</v>
      </c>
      <c r="O7" s="1"/>
    </row>
    <row r="8" spans="2:15" x14ac:dyDescent="0.3">
      <c r="B8">
        <v>86</v>
      </c>
      <c r="C8">
        <v>18</v>
      </c>
      <c r="D8">
        <v>83496</v>
      </c>
      <c r="E8" s="1"/>
      <c r="F8" s="1"/>
      <c r="G8">
        <v>252</v>
      </c>
      <c r="H8">
        <v>197</v>
      </c>
      <c r="I8">
        <v>136554</v>
      </c>
      <c r="J8" s="1"/>
      <c r="K8" s="1"/>
      <c r="L8">
        <v>76</v>
      </c>
      <c r="M8">
        <v>24</v>
      </c>
      <c r="N8">
        <v>571815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0.84987305181792083</v>
      </c>
      <c r="C12" s="2">
        <f>B6/(B6+B7+B8+C6+D6)</f>
        <v>0.80751072961373394</v>
      </c>
      <c r="D12" s="2">
        <f>C7/(C7+C8+B7+C6+D7)</f>
        <v>0.74739791833466773</v>
      </c>
      <c r="E12" s="2">
        <f>D8/(D8+B8+C8+D7+D6)</f>
        <v>0.99471050750536094</v>
      </c>
      <c r="F12" s="1"/>
      <c r="G12" s="2">
        <f>AVERAGE(H12:J12)</f>
        <v>0.53850750101182865</v>
      </c>
      <c r="H12" s="2">
        <f>G6/(G6+G7+G8+H6+I6)</f>
        <v>0.42553442777843392</v>
      </c>
      <c r="I12" s="2">
        <f>H7/(H7+H8+G7+H6+I7)</f>
        <v>0.22024074899687918</v>
      </c>
      <c r="J12" s="2">
        <f>I8/(I8+G8+H8+I7+I6)</f>
        <v>0.96974732626017301</v>
      </c>
      <c r="K12" s="1"/>
      <c r="L12" s="2">
        <f>AVERAGE(M12:O12)</f>
        <v>0.87074474615844799</v>
      </c>
      <c r="M12" s="2">
        <f>L6/(L6+L7+L8+M6+N6)</f>
        <v>0.89742725157635639</v>
      </c>
      <c r="N12" s="2">
        <f>M7/(M7+M8+L7+M6+N7)</f>
        <v>0.71756772202537433</v>
      </c>
      <c r="O12" s="2">
        <f>N8/(N8+L8+M8+N7+N6)</f>
        <v>0.99723926487361314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0.98905806107954541</v>
      </c>
      <c r="D15" s="1"/>
      <c r="E15" s="1"/>
      <c r="F15" s="1"/>
      <c r="G15" s="1" t="s">
        <v>4</v>
      </c>
      <c r="H15" s="2">
        <f>(G6+H7+I8)/SUM(G6:I8)</f>
        <v>0.95720079210069442</v>
      </c>
      <c r="I15" s="1"/>
      <c r="J15" s="1"/>
      <c r="K15" s="1"/>
      <c r="L15" s="1" t="s">
        <v>4</v>
      </c>
      <c r="M15" s="2">
        <f>(L6+M7+N8)/SUM(L6:N8)</f>
        <v>0.99416692971380471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0.99004572088068177</v>
      </c>
      <c r="D17" s="1"/>
      <c r="E17" s="1"/>
      <c r="F17" s="1"/>
      <c r="G17" s="1" t="s">
        <v>5</v>
      </c>
      <c r="H17" s="2">
        <f>(G6+SUM(H7:I8))/SUM(G6:I8)</f>
        <v>0.96701388888888884</v>
      </c>
      <c r="I17" s="1"/>
      <c r="J17" s="4"/>
      <c r="K17" s="1"/>
      <c r="L17" s="1" t="s">
        <v>5</v>
      </c>
      <c r="M17" s="2">
        <f>(L6+SUM(M7:N8))/SUM(L6:N8)</f>
        <v>0.99499881628787878</v>
      </c>
      <c r="N17" s="1"/>
      <c r="O17" s="1"/>
    </row>
    <row r="18" spans="1:15" x14ac:dyDescent="0.3">
      <c r="B18" s="1" t="s">
        <v>6</v>
      </c>
      <c r="C18" s="2">
        <f>B6/(B6+B7+B8)</f>
        <v>0.88209095171120488</v>
      </c>
      <c r="D18" s="1"/>
      <c r="E18" s="1"/>
      <c r="F18" s="1"/>
      <c r="G18" s="1" t="s">
        <v>6</v>
      </c>
      <c r="H18" s="2">
        <f>G6/(G6+G7+G8)</f>
        <v>0.84936350777934932</v>
      </c>
      <c r="I18" s="1"/>
      <c r="J18" s="1"/>
      <c r="K18" s="1"/>
      <c r="L18" s="1" t="s">
        <v>6</v>
      </c>
      <c r="M18" s="2">
        <f>L6/(L6+L7+L8)</f>
        <v>0.94840181021273562</v>
      </c>
      <c r="N18" s="1"/>
      <c r="O18" s="1"/>
    </row>
    <row r="19" spans="1:15" x14ac:dyDescent="0.3">
      <c r="B19" s="1" t="s">
        <v>7</v>
      </c>
      <c r="C19" s="2">
        <f>B6/(B6+C6+D6)</f>
        <v>0.90522011065672359</v>
      </c>
      <c r="D19" s="1"/>
      <c r="E19" s="1"/>
      <c r="F19" s="1"/>
      <c r="G19" s="1" t="s">
        <v>7</v>
      </c>
      <c r="H19" s="2">
        <f>G6/(G6+H6+I6)</f>
        <v>0.46027082268778741</v>
      </c>
      <c r="I19" s="1"/>
      <c r="J19" s="1"/>
      <c r="K19" s="1"/>
      <c r="L19" s="1" t="s">
        <v>7</v>
      </c>
      <c r="M19" s="2">
        <f>L6/(L6+M6+N6)</f>
        <v>0.94349321138643694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0.99299760298295459</v>
      </c>
      <c r="D21" s="1"/>
      <c r="E21" s="1"/>
      <c r="F21" s="1"/>
      <c r="G21" s="1" t="s">
        <v>8</v>
      </c>
      <c r="H21" s="2">
        <f>(H7+G6+I6+I8+G8)/SUM(G6:I8)</f>
        <v>0.97627766927083337</v>
      </c>
      <c r="I21" s="1"/>
      <c r="J21" s="1"/>
      <c r="K21" s="1"/>
      <c r="L21" s="1" t="s">
        <v>8</v>
      </c>
      <c r="M21" s="2">
        <f>(M7+L6+N6+N8+L8)/SUM(L6:N8)</f>
        <v>0.99593756576178449</v>
      </c>
      <c r="N21" s="1"/>
      <c r="O21" s="1"/>
    </row>
    <row r="22" spans="1:15" x14ac:dyDescent="0.3">
      <c r="B22" s="1" t="s">
        <v>10</v>
      </c>
      <c r="C22" s="2">
        <f>C7/(C6+C7+C8)</f>
        <v>0.92885572139303485</v>
      </c>
      <c r="D22" s="1"/>
      <c r="E22" s="1"/>
      <c r="F22" s="1"/>
      <c r="G22" s="1" t="s">
        <v>10</v>
      </c>
      <c r="H22" s="2">
        <f>H7/(H6+H7+H8)</f>
        <v>0.3467883467883468</v>
      </c>
      <c r="I22" s="1"/>
      <c r="J22" s="1"/>
      <c r="K22" s="1"/>
      <c r="L22" s="1" t="s">
        <v>10</v>
      </c>
      <c r="M22" s="2">
        <f>M7/(M6+M7+M8)</f>
        <v>0.91051486584481511</v>
      </c>
      <c r="N22" s="1"/>
      <c r="O22" s="1"/>
    </row>
    <row r="23" spans="1:15" x14ac:dyDescent="0.3">
      <c r="B23" s="1" t="s">
        <v>11</v>
      </c>
      <c r="C23" s="2">
        <f>C7/(B7+C7+D7)</f>
        <v>0.79278131634819538</v>
      </c>
      <c r="D23" s="1"/>
      <c r="E23" s="1"/>
      <c r="F23" s="1"/>
      <c r="G23" s="1" t="s">
        <v>11</v>
      </c>
      <c r="H23" s="2">
        <f>H7/(G7+H7+I7)</f>
        <v>0.37638095238095237</v>
      </c>
      <c r="I23" s="1"/>
      <c r="J23" s="1"/>
      <c r="K23" s="1"/>
      <c r="L23" s="1" t="s">
        <v>11</v>
      </c>
      <c r="M23" s="2">
        <f>M7/(L7+M7+N7)</f>
        <v>0.7720118052139695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0.99507279829545459</v>
      </c>
      <c r="D25" s="1"/>
      <c r="E25" s="1"/>
      <c r="F25" s="1"/>
      <c r="G25" s="1" t="s">
        <v>9</v>
      </c>
      <c r="H25" s="2">
        <f>(I8+SUM(G6:H7))/SUM(G6:I8)</f>
        <v>0.97111002604166663</v>
      </c>
      <c r="I25" s="1"/>
      <c r="J25" s="1"/>
      <c r="K25" s="1"/>
      <c r="L25" s="1" t="s">
        <v>9</v>
      </c>
      <c r="M25" s="2">
        <f>(N8+SUM(L6:M7))/SUM(L6:N8)</f>
        <v>0.99739747737794615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0.99594446299918893</v>
      </c>
      <c r="D26" s="1"/>
      <c r="E26" s="1"/>
      <c r="F26" s="1"/>
      <c r="G26" s="1" t="s">
        <v>12</v>
      </c>
      <c r="H26" s="2">
        <f>I8/(I6+I7+I8)</f>
        <v>0.97284935703344855</v>
      </c>
      <c r="I26" s="1"/>
      <c r="J26" s="1"/>
      <c r="K26" s="1"/>
      <c r="L26" s="1" t="s">
        <v>12</v>
      </c>
      <c r="M26" s="2">
        <f>N8/(N6+N7+N8)</f>
        <v>0.99741321267473459</v>
      </c>
      <c r="N26" s="1"/>
      <c r="O26" s="1"/>
    </row>
    <row r="27" spans="1:15" x14ac:dyDescent="0.3">
      <c r="B27" s="1" t="s">
        <v>13</v>
      </c>
      <c r="C27" s="2">
        <f>D8/(B8+C8+D8)</f>
        <v>0.99875598086124406</v>
      </c>
      <c r="D27" s="1"/>
      <c r="E27" s="1"/>
      <c r="F27" s="1"/>
      <c r="G27" s="1" t="s">
        <v>13</v>
      </c>
      <c r="H27" s="2">
        <f>I8/(G8+H8+I8)</f>
        <v>0.99672269950293058</v>
      </c>
      <c r="I27" s="1"/>
      <c r="J27" s="1"/>
      <c r="K27" s="1"/>
      <c r="L27" s="1" t="s">
        <v>13</v>
      </c>
      <c r="M27" s="2">
        <f>N8/(L8+M8+N8)</f>
        <v>0.99982514884204821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0.73</v>
      </c>
      <c r="G30" s="1"/>
      <c r="L30" s="1"/>
      <c r="M3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workbookViewId="0">
      <selection sqref="A1:O32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1873</v>
      </c>
      <c r="C6">
        <v>85</v>
      </c>
      <c r="D6">
        <v>82</v>
      </c>
      <c r="E6" s="1"/>
      <c r="F6" s="1"/>
      <c r="G6">
        <v>2174</v>
      </c>
      <c r="H6">
        <v>662</v>
      </c>
      <c r="I6">
        <v>1081</v>
      </c>
      <c r="J6" s="1"/>
      <c r="K6" s="1"/>
      <c r="L6">
        <v>12778</v>
      </c>
      <c r="M6">
        <v>948</v>
      </c>
      <c r="N6">
        <v>468</v>
      </c>
      <c r="O6" s="1"/>
    </row>
    <row r="7" spans="2:15" x14ac:dyDescent="0.3">
      <c r="B7">
        <v>254</v>
      </c>
      <c r="C7">
        <v>918</v>
      </c>
      <c r="D7">
        <v>30</v>
      </c>
      <c r="E7" s="1"/>
      <c r="F7" s="1"/>
      <c r="G7">
        <v>34</v>
      </c>
      <c r="H7">
        <v>448</v>
      </c>
      <c r="I7">
        <v>817</v>
      </c>
      <c r="J7" s="1"/>
      <c r="K7" s="1"/>
      <c r="L7">
        <v>518</v>
      </c>
      <c r="M7">
        <v>3567</v>
      </c>
      <c r="N7">
        <v>36</v>
      </c>
      <c r="O7" s="1"/>
    </row>
    <row r="8" spans="2:15" x14ac:dyDescent="0.3">
      <c r="B8">
        <v>28</v>
      </c>
      <c r="C8">
        <v>2</v>
      </c>
      <c r="D8">
        <v>41784</v>
      </c>
      <c r="E8" s="1"/>
      <c r="F8" s="1"/>
      <c r="G8">
        <v>142</v>
      </c>
      <c r="H8">
        <v>66</v>
      </c>
      <c r="I8">
        <v>68304</v>
      </c>
      <c r="J8" s="1"/>
      <c r="K8" s="1"/>
      <c r="L8">
        <v>104</v>
      </c>
      <c r="M8">
        <v>15</v>
      </c>
      <c r="N8">
        <v>285694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0.8384750927606528</v>
      </c>
      <c r="C12" s="2">
        <f>B6/(B6+B7+B8+C6+D6)</f>
        <v>0.80663221360895776</v>
      </c>
      <c r="D12" s="2">
        <f>C7/(C7+C8+B7+C6+D7)</f>
        <v>0.71217998448409625</v>
      </c>
      <c r="E12" s="2">
        <f>D8/(D8+B8+C8+D7+D6)</f>
        <v>0.99661308018890427</v>
      </c>
      <c r="F12" s="1"/>
      <c r="G12" s="2">
        <f>AVERAGE(H12:J12)</f>
        <v>0.57408550043949103</v>
      </c>
      <c r="H12" s="2">
        <f>G6/(G6+G7+G8+H6+I6)</f>
        <v>0.53115074517468852</v>
      </c>
      <c r="I12" s="2">
        <f>H7/(H7+H8+G7+H6+I7)</f>
        <v>0.22101628021706957</v>
      </c>
      <c r="J12" s="2">
        <f>I8/(I8+G8+H8+I7+I6)</f>
        <v>0.97008947592671491</v>
      </c>
      <c r="K12" s="1"/>
      <c r="L12" s="2">
        <f>AVERAGE(M12:O12)</f>
        <v>0.85396099920914426</v>
      </c>
      <c r="M12" s="2">
        <f>L6/(L6+L7+L8+M6+N6)</f>
        <v>0.86244600431965446</v>
      </c>
      <c r="N12" s="2">
        <f>M7/(M7+M8+L7+M6+N7)</f>
        <v>0.70161290322580649</v>
      </c>
      <c r="O12" s="2">
        <f>N8/(N8+L8+M8+N7+N6)</f>
        <v>0.99782409008197204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0.98932439630681823</v>
      </c>
      <c r="D15" s="1"/>
      <c r="E15" s="1"/>
      <c r="F15" s="1"/>
      <c r="G15" s="1" t="s">
        <v>4</v>
      </c>
      <c r="H15" s="2">
        <f>(G6+H7+I8)/SUM(G6:I8)</f>
        <v>0.96199544270833337</v>
      </c>
      <c r="I15" s="1"/>
      <c r="J15" s="1"/>
      <c r="K15" s="1"/>
      <c r="L15" s="1" t="s">
        <v>4</v>
      </c>
      <c r="M15" s="2">
        <f>(L6+M7+N8)/SUM(L6:N8)</f>
        <v>0.99313118160774416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0.99003462357954541</v>
      </c>
      <c r="D17" s="1"/>
      <c r="E17" s="1"/>
      <c r="F17" s="1"/>
      <c r="G17" s="1" t="s">
        <v>5</v>
      </c>
      <c r="H17" s="2">
        <f>(G6+SUM(H7:I8))/SUM(G6:I8)</f>
        <v>0.97397189670138884</v>
      </c>
      <c r="I17" s="1"/>
      <c r="J17" s="4"/>
      <c r="K17" s="1"/>
      <c r="L17" s="1" t="s">
        <v>5</v>
      </c>
      <c r="M17" s="2">
        <f>(L6+SUM(M7:N8))/SUM(L6:N8)</f>
        <v>0.99329887415824913</v>
      </c>
      <c r="N17" s="1"/>
      <c r="O17" s="1"/>
    </row>
    <row r="18" spans="1:15" x14ac:dyDescent="0.3">
      <c r="B18" s="1" t="s">
        <v>6</v>
      </c>
      <c r="C18" s="2">
        <f>B6/(B6+B7+B8)</f>
        <v>0.86914153132250582</v>
      </c>
      <c r="D18" s="1"/>
      <c r="E18" s="1"/>
      <c r="F18" s="1"/>
      <c r="G18" s="1" t="s">
        <v>6</v>
      </c>
      <c r="H18" s="2">
        <f>G6/(G6+G7+G8)</f>
        <v>0.92510638297872338</v>
      </c>
      <c r="I18" s="1"/>
      <c r="J18" s="1"/>
      <c r="K18" s="1"/>
      <c r="L18" s="1" t="s">
        <v>6</v>
      </c>
      <c r="M18" s="2">
        <f>L6/(L6+L7+L8)</f>
        <v>0.95358208955223878</v>
      </c>
      <c r="N18" s="1"/>
      <c r="O18" s="1"/>
    </row>
    <row r="19" spans="1:15" x14ac:dyDescent="0.3">
      <c r="B19" s="1" t="s">
        <v>7</v>
      </c>
      <c r="C19" s="2">
        <f>B6/(B6+C6+D6)</f>
        <v>0.91813725490196074</v>
      </c>
      <c r="D19" s="1"/>
      <c r="E19" s="1"/>
      <c r="F19" s="1"/>
      <c r="G19" s="1" t="s">
        <v>7</v>
      </c>
      <c r="H19" s="2">
        <f>G6/(G6+H6+I6)</f>
        <v>0.55501659433239725</v>
      </c>
      <c r="I19" s="1"/>
      <c r="J19" s="1"/>
      <c r="K19" s="1"/>
      <c r="L19" s="1" t="s">
        <v>7</v>
      </c>
      <c r="M19" s="2">
        <f>L6/(L6+M6+N6)</f>
        <v>0.90023953783288713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0.99176580255681823</v>
      </c>
      <c r="D21" s="1"/>
      <c r="E21" s="1"/>
      <c r="F21" s="1"/>
      <c r="G21" s="1" t="s">
        <v>8</v>
      </c>
      <c r="H21" s="2">
        <f>(H7+G6+I6+I8+G8)/SUM(G6:I8)</f>
        <v>0.97858344184027779</v>
      </c>
      <c r="I21" s="1"/>
      <c r="J21" s="1"/>
      <c r="K21" s="1"/>
      <c r="L21" s="1" t="s">
        <v>8</v>
      </c>
      <c r="M21" s="2">
        <f>(M7+L6+N6+N8+L8)/SUM(L6:N8)</f>
        <v>0.99501196864478114</v>
      </c>
      <c r="N21" s="1"/>
      <c r="O21" s="1"/>
    </row>
    <row r="22" spans="1:15" x14ac:dyDescent="0.3">
      <c r="B22" s="1" t="s">
        <v>10</v>
      </c>
      <c r="C22" s="2">
        <f>C7/(C6+C7+C8)</f>
        <v>0.91343283582089552</v>
      </c>
      <c r="D22" s="1"/>
      <c r="E22" s="1"/>
      <c r="F22" s="1"/>
      <c r="G22" s="1" t="s">
        <v>10</v>
      </c>
      <c r="H22" s="2">
        <f>H7/(H6+H7+H8)</f>
        <v>0.38095238095238093</v>
      </c>
      <c r="I22" s="1"/>
      <c r="J22" s="1"/>
      <c r="K22" s="1"/>
      <c r="L22" s="1" t="s">
        <v>10</v>
      </c>
      <c r="M22" s="2">
        <f>M7/(M6+M7+M8)</f>
        <v>0.78741721854304636</v>
      </c>
      <c r="N22" s="1"/>
      <c r="O22" s="1"/>
    </row>
    <row r="23" spans="1:15" x14ac:dyDescent="0.3">
      <c r="B23" s="1" t="s">
        <v>11</v>
      </c>
      <c r="C23" s="2">
        <f>C7/(B7+C7+D7)</f>
        <v>0.76372712146422628</v>
      </c>
      <c r="D23" s="1"/>
      <c r="E23" s="1"/>
      <c r="F23" s="1"/>
      <c r="G23" s="1" t="s">
        <v>11</v>
      </c>
      <c r="H23" s="2">
        <f>H7/(G7+H7+I7)</f>
        <v>0.34488067744418782</v>
      </c>
      <c r="I23" s="1"/>
      <c r="J23" s="1"/>
      <c r="K23" s="1"/>
      <c r="L23" s="1" t="s">
        <v>11</v>
      </c>
      <c r="M23" s="2">
        <f>M7/(L7+M7+N7)</f>
        <v>0.86556661004610536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0.99684836647727271</v>
      </c>
      <c r="D25" s="1"/>
      <c r="E25" s="1"/>
      <c r="F25" s="1"/>
      <c r="G25" s="1" t="s">
        <v>9</v>
      </c>
      <c r="H25" s="2">
        <f>(I8+SUM(G6:H7))/SUM(G6:I8)</f>
        <v>0.971435546875</v>
      </c>
      <c r="I25" s="1"/>
      <c r="J25" s="1"/>
      <c r="K25" s="1"/>
      <c r="L25" s="1" t="s">
        <v>9</v>
      </c>
      <c r="M25" s="2">
        <f>(N8+SUM(L6:M7))/SUM(L6:N8)</f>
        <v>0.99795152041245794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0.9973267137674241</v>
      </c>
      <c r="D26" s="1"/>
      <c r="E26" s="1"/>
      <c r="F26" s="1"/>
      <c r="G26" s="1" t="s">
        <v>12</v>
      </c>
      <c r="H26" s="2">
        <f>I8/(I6+I7+I8)</f>
        <v>0.9729637332269736</v>
      </c>
      <c r="I26" s="1"/>
      <c r="J26" s="1"/>
      <c r="K26" s="1"/>
      <c r="L26" s="1" t="s">
        <v>12</v>
      </c>
      <c r="M26" s="2">
        <f>N8/(N6+N7+N8)</f>
        <v>0.9982389814044822</v>
      </c>
      <c r="N26" s="1"/>
      <c r="O26" s="1"/>
    </row>
    <row r="27" spans="1:15" x14ac:dyDescent="0.3">
      <c r="B27" s="1" t="s">
        <v>13</v>
      </c>
      <c r="C27" s="2">
        <f>D8/(B8+C8+D8)</f>
        <v>0.9992825369493471</v>
      </c>
      <c r="D27" s="1"/>
      <c r="E27" s="1"/>
      <c r="F27" s="1"/>
      <c r="G27" s="1" t="s">
        <v>13</v>
      </c>
      <c r="H27" s="2">
        <f>I8/(G8+H8+I8)</f>
        <v>0.99696403549743107</v>
      </c>
      <c r="I27" s="1"/>
      <c r="J27" s="1"/>
      <c r="K27" s="1"/>
      <c r="L27" s="1" t="s">
        <v>13</v>
      </c>
      <c r="M27" s="2">
        <f>N8/(L8+M8+N8)</f>
        <v>0.99958364385104947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0.54</v>
      </c>
      <c r="G30" s="1"/>
      <c r="L30" s="1"/>
      <c r="M3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tabSelected="1" workbookViewId="0">
      <selection activeCell="C31" sqref="C31"/>
    </sheetView>
  </sheetViews>
  <sheetFormatPr baseColWidth="10" defaultRowHeight="14.4" x14ac:dyDescent="0.3"/>
  <sheetData>
    <row r="3" spans="2:15" x14ac:dyDescent="0.3">
      <c r="B3" s="1" t="s">
        <v>0</v>
      </c>
      <c r="C3" s="1"/>
      <c r="D3" s="1"/>
      <c r="E3" s="1"/>
      <c r="F3" s="1"/>
      <c r="G3" s="1" t="s">
        <v>16</v>
      </c>
      <c r="H3" s="1"/>
      <c r="I3" s="1"/>
      <c r="J3" s="1"/>
      <c r="K3" s="1"/>
      <c r="L3" s="1" t="s">
        <v>17</v>
      </c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s="1" t="s">
        <v>1</v>
      </c>
      <c r="C5" s="1" t="s">
        <v>2</v>
      </c>
      <c r="D5" s="1" t="s">
        <v>3</v>
      </c>
      <c r="E5" s="1"/>
      <c r="F5" s="1"/>
      <c r="G5" s="1" t="s">
        <v>1</v>
      </c>
      <c r="H5" s="1" t="s">
        <v>2</v>
      </c>
      <c r="I5" s="1" t="s">
        <v>3</v>
      </c>
      <c r="J5" s="1"/>
      <c r="K5" s="1"/>
      <c r="L5" s="1" t="s">
        <v>1</v>
      </c>
      <c r="M5" s="1" t="s">
        <v>2</v>
      </c>
      <c r="N5" s="1" t="s">
        <v>3</v>
      </c>
      <c r="O5" s="1"/>
    </row>
    <row r="6" spans="2:15" x14ac:dyDescent="0.3">
      <c r="B6">
        <v>985</v>
      </c>
      <c r="C6">
        <v>22</v>
      </c>
      <c r="D6">
        <v>35</v>
      </c>
      <c r="E6" s="1"/>
      <c r="F6" s="1"/>
      <c r="G6">
        <v>1373</v>
      </c>
      <c r="H6">
        <v>197</v>
      </c>
      <c r="I6">
        <v>382</v>
      </c>
      <c r="J6" s="1"/>
      <c r="K6" s="1"/>
      <c r="L6">
        <v>6661</v>
      </c>
      <c r="M6">
        <v>75</v>
      </c>
      <c r="N6">
        <v>257</v>
      </c>
      <c r="O6" s="1"/>
    </row>
    <row r="7" spans="2:15" x14ac:dyDescent="0.3">
      <c r="B7">
        <v>132</v>
      </c>
      <c r="C7">
        <v>456</v>
      </c>
      <c r="D7">
        <v>18</v>
      </c>
      <c r="E7" s="1"/>
      <c r="F7" s="1"/>
      <c r="G7">
        <v>109</v>
      </c>
      <c r="H7">
        <v>205</v>
      </c>
      <c r="I7">
        <v>326</v>
      </c>
      <c r="J7" s="1"/>
      <c r="K7" s="1"/>
      <c r="L7">
        <v>368</v>
      </c>
      <c r="M7">
        <v>1636</v>
      </c>
      <c r="N7">
        <v>36</v>
      </c>
      <c r="O7" s="1"/>
    </row>
    <row r="8" spans="2:15" x14ac:dyDescent="0.3">
      <c r="B8">
        <v>17</v>
      </c>
      <c r="C8">
        <v>1</v>
      </c>
      <c r="D8">
        <v>20862</v>
      </c>
      <c r="E8" s="1"/>
      <c r="F8" s="1"/>
      <c r="G8">
        <v>204</v>
      </c>
      <c r="H8">
        <v>36</v>
      </c>
      <c r="I8">
        <v>34032</v>
      </c>
      <c r="J8" s="1"/>
      <c r="K8" s="1"/>
      <c r="L8">
        <v>11</v>
      </c>
      <c r="M8">
        <v>1</v>
      </c>
      <c r="N8">
        <v>143019</v>
      </c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 t="s">
        <v>15</v>
      </c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15</v>
      </c>
      <c r="M10" s="1"/>
      <c r="N10" s="1"/>
      <c r="O10" s="1"/>
    </row>
    <row r="11" spans="2:15" x14ac:dyDescent="0.3">
      <c r="B11" s="1" t="s">
        <v>14</v>
      </c>
      <c r="C11" s="1" t="s">
        <v>1</v>
      </c>
      <c r="D11" s="1" t="s">
        <v>2</v>
      </c>
      <c r="E11" s="1" t="s">
        <v>3</v>
      </c>
      <c r="F11" s="1"/>
      <c r="G11" s="1" t="s">
        <v>14</v>
      </c>
      <c r="H11" s="1" t="s">
        <v>1</v>
      </c>
      <c r="I11" s="1" t="s">
        <v>2</v>
      </c>
      <c r="J11" s="1" t="s">
        <v>3</v>
      </c>
      <c r="K11" s="1"/>
      <c r="L11" s="1" t="s">
        <v>14</v>
      </c>
      <c r="M11" s="1" t="s">
        <v>1</v>
      </c>
      <c r="N11" s="1" t="s">
        <v>2</v>
      </c>
      <c r="O11" s="1" t="s">
        <v>3</v>
      </c>
    </row>
    <row r="12" spans="2:15" x14ac:dyDescent="0.3">
      <c r="B12" s="2">
        <f>AVERAGE(C12:E12)</f>
        <v>0.8495348615772832</v>
      </c>
      <c r="C12" s="2">
        <f>B6/(B6+B7+B8+C6+D6)</f>
        <v>0.82703610411418971</v>
      </c>
      <c r="D12" s="2">
        <f>C7/(C7+C8+B7+C6+D7)</f>
        <v>0.72496025437201905</v>
      </c>
      <c r="E12" s="2">
        <f>D8/(D8+B8+C8+D7+D6)</f>
        <v>0.99660822624564083</v>
      </c>
      <c r="F12" s="1"/>
      <c r="G12" s="2">
        <f>AVERAGE(H12:J12)</f>
        <v>0.60463408869457635</v>
      </c>
      <c r="H12" s="2">
        <f>G6/(G6+G7+G8+H6+I6)</f>
        <v>0.60618101545253866</v>
      </c>
      <c r="I12" s="2">
        <f>H7/(H7+H8+G7+H6+I7)</f>
        <v>0.23482245131729668</v>
      </c>
      <c r="J12" s="2">
        <f>I8/(I8+G8+H8+I7+I6)</f>
        <v>0.97289879931389367</v>
      </c>
      <c r="K12" s="1"/>
      <c r="L12" s="2">
        <f>AVERAGE(M12:O12)</f>
        <v>0.89152761410891779</v>
      </c>
      <c r="M12" s="2">
        <f>L6/(L6+L7+L8+M6+N6)</f>
        <v>0.90355398806294085</v>
      </c>
      <c r="N12" s="2">
        <f>M7/(M7+M8+L7+M6+N7)</f>
        <v>0.77315689981096414</v>
      </c>
      <c r="O12" s="2">
        <f>N8/(N8+L8+M8+N7+N6)</f>
        <v>0.99787195445284804</v>
      </c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4</v>
      </c>
      <c r="C15" s="2">
        <f>(B6+C7+D8)/SUM(B6:D8)</f>
        <v>0.99001242897727271</v>
      </c>
      <c r="D15" s="1"/>
      <c r="E15" s="1"/>
      <c r="F15" s="1"/>
      <c r="G15" s="1" t="s">
        <v>4</v>
      </c>
      <c r="H15" s="2">
        <f>(G6+H7+I8)/SUM(G6:I8)</f>
        <v>0.96598307291666663</v>
      </c>
      <c r="I15" s="1"/>
      <c r="J15" s="1"/>
      <c r="K15" s="1"/>
      <c r="L15" s="1" t="s">
        <v>4</v>
      </c>
      <c r="M15" s="2">
        <f>(L6+M7+N8)/SUM(L6:N8)</f>
        <v>0.99508101851851849</v>
      </c>
      <c r="N15" s="1"/>
      <c r="O15" s="1"/>
    </row>
    <row r="16" spans="2:15" x14ac:dyDescent="0.3">
      <c r="B16" s="1"/>
      <c r="C16" s="2"/>
      <c r="D16" s="1"/>
      <c r="E16" s="1"/>
      <c r="F16" s="1"/>
      <c r="G16" s="1"/>
      <c r="H16" s="2"/>
      <c r="I16" s="1"/>
      <c r="J16" s="1"/>
      <c r="K16" s="1"/>
      <c r="L16" s="1"/>
      <c r="M16" s="2"/>
      <c r="N16" s="1"/>
      <c r="O16" s="1"/>
    </row>
    <row r="17" spans="1:15" x14ac:dyDescent="0.3">
      <c r="B17" s="1" t="s">
        <v>5</v>
      </c>
      <c r="C17" s="2">
        <f>(B6+SUM(C7:D8))/SUM(B6:D8)</f>
        <v>0.99085582386363635</v>
      </c>
      <c r="D17" s="1"/>
      <c r="E17" s="1"/>
      <c r="F17" s="1"/>
      <c r="G17" s="1" t="s">
        <v>5</v>
      </c>
      <c r="H17" s="2">
        <f>(G6+SUM(H7:I8))/SUM(G6:I8)</f>
        <v>0.97580295138888884</v>
      </c>
      <c r="I17" s="1"/>
      <c r="J17" s="4"/>
      <c r="K17" s="1"/>
      <c r="L17" s="1" t="s">
        <v>5</v>
      </c>
      <c r="M17" s="2">
        <f>(L6+SUM(M7:N8))/SUM(L6:N8)</f>
        <v>0.99532433712121215</v>
      </c>
      <c r="N17" s="1"/>
      <c r="O17" s="1"/>
    </row>
    <row r="18" spans="1:15" x14ac:dyDescent="0.3">
      <c r="B18" s="1" t="s">
        <v>6</v>
      </c>
      <c r="C18" s="2">
        <f>B6/(B6+B7+B8)</f>
        <v>0.86860670194003531</v>
      </c>
      <c r="D18" s="1"/>
      <c r="E18" s="1"/>
      <c r="F18" s="1"/>
      <c r="G18" s="1" t="s">
        <v>6</v>
      </c>
      <c r="H18" s="2">
        <f>G6/(G6+G7+G8)</f>
        <v>0.81435349940688018</v>
      </c>
      <c r="I18" s="1"/>
      <c r="J18" s="1"/>
      <c r="K18" s="1"/>
      <c r="L18" s="1" t="s">
        <v>6</v>
      </c>
      <c r="M18" s="2">
        <f>L6/(L6+L7+L8)</f>
        <v>0.94616477272727273</v>
      </c>
      <c r="N18" s="1"/>
      <c r="O18" s="1"/>
    </row>
    <row r="19" spans="1:15" x14ac:dyDescent="0.3">
      <c r="B19" s="1" t="s">
        <v>7</v>
      </c>
      <c r="C19" s="2">
        <f>B6/(B6+C6+D6)</f>
        <v>0.94529750479846453</v>
      </c>
      <c r="D19" s="1"/>
      <c r="E19" s="1"/>
      <c r="F19" s="1"/>
      <c r="G19" s="1" t="s">
        <v>7</v>
      </c>
      <c r="H19" s="2">
        <f>G6/(G6+H6+I6)</f>
        <v>0.70338114754098358</v>
      </c>
      <c r="I19" s="1"/>
      <c r="J19" s="1"/>
      <c r="K19" s="1"/>
      <c r="L19" s="1" t="s">
        <v>7</v>
      </c>
      <c r="M19" s="2">
        <f>L6/(L6+M6+N6)</f>
        <v>0.9525239525239525</v>
      </c>
      <c r="N19" s="1"/>
      <c r="O19" s="1"/>
    </row>
    <row r="20" spans="1:15" x14ac:dyDescent="0.3">
      <c r="B20" s="1"/>
      <c r="C20" s="2"/>
      <c r="D20" s="1"/>
      <c r="E20" s="1"/>
      <c r="F20" s="1"/>
      <c r="G20" s="1"/>
      <c r="H20" s="2"/>
      <c r="I20" s="1"/>
      <c r="J20" s="1"/>
      <c r="K20" s="1"/>
      <c r="L20" s="1"/>
      <c r="M20" s="2"/>
      <c r="N20" s="1"/>
      <c r="O20" s="1"/>
    </row>
    <row r="21" spans="1:15" x14ac:dyDescent="0.3">
      <c r="B21" s="1" t="s">
        <v>8</v>
      </c>
      <c r="C21" s="2">
        <f>(C7+B6+D6+D8+B8)/SUM(B6:D8)</f>
        <v>0.99232066761363635</v>
      </c>
      <c r="D21" s="1"/>
      <c r="E21" s="1"/>
      <c r="F21" s="1"/>
      <c r="G21" s="1" t="s">
        <v>8</v>
      </c>
      <c r="H21" s="2">
        <f>(H7+G6+I6+I8+G8)/SUM(G6:I8)</f>
        <v>0.98187934027777779</v>
      </c>
      <c r="I21" s="1"/>
      <c r="J21" s="1"/>
      <c r="K21" s="1"/>
      <c r="L21" s="1" t="s">
        <v>8</v>
      </c>
      <c r="M21" s="2">
        <f>(M7+L6+N6+N8+L8)/SUM(L6:N8)</f>
        <v>0.99684343434343436</v>
      </c>
      <c r="N21" s="1"/>
      <c r="O21" s="1"/>
    </row>
    <row r="22" spans="1:15" x14ac:dyDescent="0.3">
      <c r="B22" s="1" t="s">
        <v>10</v>
      </c>
      <c r="C22" s="2">
        <f>C7/(C6+C7+C8)</f>
        <v>0.95198329853862218</v>
      </c>
      <c r="D22" s="1"/>
      <c r="E22" s="1"/>
      <c r="F22" s="1"/>
      <c r="G22" s="1" t="s">
        <v>10</v>
      </c>
      <c r="H22" s="2">
        <f>H7/(H6+H7+H8)</f>
        <v>0.4680365296803653</v>
      </c>
      <c r="I22" s="1"/>
      <c r="J22" s="1"/>
      <c r="K22" s="1"/>
      <c r="L22" s="1" t="s">
        <v>10</v>
      </c>
      <c r="M22" s="2">
        <f>M7/(M6+M7+M8)</f>
        <v>0.95560747663551404</v>
      </c>
      <c r="N22" s="1"/>
      <c r="O22" s="1"/>
    </row>
    <row r="23" spans="1:15" x14ac:dyDescent="0.3">
      <c r="B23" s="1" t="s">
        <v>11</v>
      </c>
      <c r="C23" s="2">
        <f>C7/(B7+C7+D7)</f>
        <v>0.75247524752475248</v>
      </c>
      <c r="D23" s="1"/>
      <c r="E23" s="1"/>
      <c r="F23" s="1"/>
      <c r="G23" s="1" t="s">
        <v>11</v>
      </c>
      <c r="H23" s="2">
        <f>H7/(G7+H7+I7)</f>
        <v>0.3203125</v>
      </c>
      <c r="I23" s="1"/>
      <c r="J23" s="1"/>
      <c r="K23" s="1"/>
      <c r="L23" s="1" t="s">
        <v>11</v>
      </c>
      <c r="M23" s="2">
        <f>M7/(L7+M7+N7)</f>
        <v>0.80196078431372553</v>
      </c>
      <c r="N23" s="1"/>
      <c r="O23" s="1"/>
    </row>
    <row r="24" spans="1:15" x14ac:dyDescent="0.3">
      <c r="B24" s="1"/>
      <c r="C24" s="2"/>
      <c r="D24" s="1"/>
      <c r="E24" s="1"/>
      <c r="F24" s="1"/>
      <c r="G24" s="1"/>
      <c r="H24" s="2"/>
      <c r="I24" s="1"/>
      <c r="J24" s="1"/>
      <c r="K24" s="1"/>
      <c r="L24" s="1"/>
      <c r="M24" s="2"/>
      <c r="N24" s="1"/>
      <c r="O24" s="1"/>
    </row>
    <row r="25" spans="1:15" x14ac:dyDescent="0.3">
      <c r="B25" s="1" t="s">
        <v>9</v>
      </c>
      <c r="C25" s="2">
        <f>(D8+SUM(B6:C7))/SUM(B6:D8)</f>
        <v>0.99684836647727271</v>
      </c>
      <c r="D25" s="1"/>
      <c r="E25" s="1"/>
      <c r="F25" s="1"/>
      <c r="G25" s="1" t="s">
        <v>9</v>
      </c>
      <c r="H25" s="2">
        <f>(I8+SUM(G6:H7))/SUM(G6:I8)</f>
        <v>0.97428385416666663</v>
      </c>
      <c r="I25" s="1"/>
      <c r="J25" s="1"/>
      <c r="K25" s="1"/>
      <c r="L25" s="1" t="s">
        <v>9</v>
      </c>
      <c r="M25" s="2">
        <f>(N8+SUM(L6:M7))/SUM(L6:N8)</f>
        <v>0.99799426557239057</v>
      </c>
      <c r="N25" s="1"/>
      <c r="O25" s="1"/>
    </row>
    <row r="26" spans="1:15" x14ac:dyDescent="0.3">
      <c r="A26" s="1"/>
      <c r="B26" s="1" t="s">
        <v>12</v>
      </c>
      <c r="C26" s="2">
        <f>D8/(D6+D7+D8)</f>
        <v>0.99746593354052115</v>
      </c>
      <c r="D26" s="1"/>
      <c r="E26" s="1"/>
      <c r="F26" s="1"/>
      <c r="G26" s="1" t="s">
        <v>12</v>
      </c>
      <c r="H26" s="2">
        <f>I8/(I6+I7+I8)</f>
        <v>0.97962003454231439</v>
      </c>
      <c r="I26" s="1"/>
      <c r="J26" s="1"/>
      <c r="K26" s="1"/>
      <c r="L26" s="1" t="s">
        <v>12</v>
      </c>
      <c r="M26" s="2">
        <f>N8/(N6+N7+N8)</f>
        <v>0.99795550965725133</v>
      </c>
      <c r="N26" s="1"/>
      <c r="O26" s="1"/>
    </row>
    <row r="27" spans="1:15" x14ac:dyDescent="0.3">
      <c r="B27" s="1" t="s">
        <v>13</v>
      </c>
      <c r="C27" s="2">
        <f>D8/(B8+C8+D8)</f>
        <v>0.99913793103448278</v>
      </c>
      <c r="D27" s="1"/>
      <c r="E27" s="1"/>
      <c r="F27" s="1"/>
      <c r="G27" s="1" t="s">
        <v>13</v>
      </c>
      <c r="H27" s="2">
        <f>I8/(G8+H8+I8)</f>
        <v>0.99299719887955185</v>
      </c>
      <c r="I27" s="1"/>
      <c r="J27" s="1"/>
      <c r="K27" s="1"/>
      <c r="L27" s="1" t="s">
        <v>13</v>
      </c>
      <c r="M27" s="2">
        <f>N8/(L8+M8+N8)</f>
        <v>0.99991610210373971</v>
      </c>
      <c r="N27" s="1"/>
      <c r="O27" s="1"/>
    </row>
    <row r="28" spans="1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 x14ac:dyDescent="0.3">
      <c r="B30" s="1" t="s">
        <v>18</v>
      </c>
      <c r="C30">
        <v>0.44</v>
      </c>
      <c r="G30" s="1"/>
      <c r="L30" s="1"/>
      <c r="M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4096_11</vt:lpstr>
      <vt:lpstr>2048_11</vt:lpstr>
      <vt:lpstr>1024_11</vt:lpstr>
      <vt:lpstr>512_11</vt:lpstr>
      <vt:lpstr>256_11</vt:lpstr>
      <vt:lpstr>128_11</vt:lpstr>
      <vt:lpstr>4096_22</vt:lpstr>
      <vt:lpstr>2048_22</vt:lpstr>
      <vt:lpstr>1024_22</vt:lpstr>
      <vt:lpstr>512_22</vt:lpstr>
      <vt:lpstr>256_22</vt:lpstr>
      <vt:lpstr>128_22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2021-01-26T22:50:42Z</dcterms:modified>
</cp:coreProperties>
</file>