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4240" windowHeight="12135" activeTab="1"/>
  </bookViews>
  <sheets>
    <sheet name="CALC" sheetId="1" r:id="rId1"/>
    <sheet name="Graph" sheetId="6" r:id="rId2"/>
    <sheet name="Sheet2" sheetId="4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/>
  <c r="I37" s="1"/>
  <c r="H43"/>
  <c r="I29" s="1"/>
  <c r="I26" l="1"/>
  <c r="I25"/>
  <c r="I24"/>
  <c r="I23"/>
  <c r="I18"/>
  <c r="I19"/>
  <c r="I20"/>
  <c r="I21"/>
  <c r="I22"/>
  <c r="I17"/>
  <c r="H14"/>
  <c r="G14"/>
  <c r="I14" s="1"/>
  <c r="H13"/>
  <c r="G13"/>
  <c r="I13" s="1"/>
  <c r="H12"/>
  <c r="H27" s="1"/>
  <c r="G12"/>
  <c r="I12" s="1"/>
  <c r="H30" l="1"/>
  <c r="H33" s="1"/>
  <c r="H36"/>
  <c r="H38" s="1"/>
  <c r="I27" l="1"/>
  <c r="I30" l="1"/>
  <c r="I33" s="1"/>
  <c r="F33" s="1"/>
  <c r="F27"/>
  <c r="I36"/>
  <c r="I38" s="1"/>
  <c r="F38" s="1"/>
</calcChain>
</file>

<file path=xl/sharedStrings.xml><?xml version="1.0" encoding="utf-8"?>
<sst xmlns="http://schemas.openxmlformats.org/spreadsheetml/2006/main" count="80" uniqueCount="69">
  <si>
    <t>MOMENT</t>
  </si>
  <si>
    <t>Basic Empty Weight</t>
  </si>
  <si>
    <t>Zero Fuel Weight</t>
  </si>
  <si>
    <t>SimmSamm Airways Pvt. Ltd.</t>
  </si>
  <si>
    <t>Load &amp; Trim Sheet</t>
  </si>
  <si>
    <t>S/N</t>
  </si>
  <si>
    <t>Item</t>
  </si>
  <si>
    <t>Weight</t>
  </si>
  <si>
    <t>Arm</t>
  </si>
  <si>
    <t>To be filled by PIC</t>
  </si>
  <si>
    <t>(lbs)</t>
  </si>
  <si>
    <t>(lbs.in)</t>
  </si>
  <si>
    <t>(in)</t>
  </si>
  <si>
    <t>Wt (lbs)</t>
  </si>
  <si>
    <t>Mom/100</t>
  </si>
  <si>
    <t>Landing Weight Determination</t>
  </si>
  <si>
    <t>Pilot</t>
  </si>
  <si>
    <t>Co-Pilot</t>
  </si>
  <si>
    <t>Provisions / Misc.</t>
  </si>
  <si>
    <t>Seat 1 (LH Row 1, Aft Facing)</t>
  </si>
  <si>
    <t>Seat 2 (RH Row 1, Aft Facing)</t>
  </si>
  <si>
    <t>Seat 3 (LH Row 2, Fwd Facing)</t>
  </si>
  <si>
    <t>Seat 4 (LH Row 2, Fwd Facing)</t>
  </si>
  <si>
    <t>Seat 5 (LH Row 3, Fwd Facing)</t>
  </si>
  <si>
    <t>Seat 6 (RH Row 3, Fwd Facing)</t>
  </si>
  <si>
    <t>165/77/22</t>
  </si>
  <si>
    <t>380/177/51</t>
  </si>
  <si>
    <t>376/176/50</t>
  </si>
  <si>
    <t>464/216/62</t>
  </si>
  <si>
    <t>510/238/68</t>
  </si>
  <si>
    <t>Baggage (Nose) Max 150 lbs</t>
  </si>
  <si>
    <t>Baggage (AFT Cabin) Max 140 lbs</t>
  </si>
  <si>
    <t>Aft Fuselage Baggage-Forward (Max 200 lbs)</t>
  </si>
  <si>
    <t>Aft Fuselage Baggage-Aft (Max 200 lbs)</t>
  </si>
  <si>
    <t>(Do Not Exceed 10,000 lbs)</t>
  </si>
  <si>
    <t>(Do Not Exceed 12,591 lbs)</t>
  </si>
  <si>
    <t>Less Fuel for Start and Taxi</t>
  </si>
  <si>
    <t>Total Take Off Weight</t>
  </si>
  <si>
    <t>(Do Not Exceed 12,500 lbs)</t>
  </si>
  <si>
    <t>Zero Fuel Weight from Line 16</t>
  </si>
  <si>
    <t>Total Anticipated Landing Fuel Remaining</t>
  </si>
  <si>
    <t>(Do Not Exceed 11,600 lbs)</t>
  </si>
  <si>
    <t>Ramp Weight</t>
  </si>
  <si>
    <t>Total Landing Weight</t>
  </si>
  <si>
    <t># For C.G. Limit Ref C.G. envelope on AFM, Section 6 - Weight &amp; Balance, Page 6-16 on reverse</t>
  </si>
  <si>
    <t>C.G. of Flight  =</t>
  </si>
  <si>
    <t>Total Moment</t>
  </si>
  <si>
    <t>Total Weight</t>
  </si>
  <si>
    <t>Allowable Fwd C.G. up to 12,500 lbs = 294.37 inch ; AFT CG up to 10,000 lbs = 303.97 inch ; Aft C.G. up to</t>
  </si>
  <si>
    <t>12,500 lbs = 300.14 inch</t>
  </si>
  <si>
    <t>It is certified that C.G. falls within the limits.</t>
  </si>
  <si>
    <t>License No. :</t>
  </si>
  <si>
    <t>Signature of PIC :</t>
  </si>
  <si>
    <t>Approved vide DDG, Mumbai. Letter No. A-7/SSF/1800                                         Dated : 01-07-2013</t>
  </si>
  <si>
    <t>Empty Operating Weight</t>
  </si>
  <si>
    <t>---------------  x 100  =                        inch</t>
  </si>
  <si>
    <r>
      <t xml:space="preserve">Aircraft Type : </t>
    </r>
    <r>
      <rPr>
        <b/>
        <sz val="11"/>
        <rFont val="PT Sans"/>
        <family val="2"/>
      </rPr>
      <t xml:space="preserve">Hawker Beechcraft Corp. 390 (Premier 1A)                                   </t>
    </r>
    <r>
      <rPr>
        <sz val="11"/>
        <rFont val="PT Sans"/>
        <family val="2"/>
      </rPr>
      <t>Regn. No. :</t>
    </r>
    <r>
      <rPr>
        <b/>
        <sz val="11"/>
        <rFont val="PT Sans"/>
        <family val="2"/>
      </rPr>
      <t xml:space="preserve">   VT-SSF</t>
    </r>
  </si>
  <si>
    <r>
      <rPr>
        <sz val="10"/>
        <rFont val="PT Sans"/>
        <family val="2"/>
      </rPr>
      <t>Take Off Fuel</t>
    </r>
    <r>
      <rPr>
        <b/>
        <sz val="10"/>
        <rFont val="PT Sans"/>
        <family val="2"/>
      </rPr>
      <t xml:space="preserve"> </t>
    </r>
    <r>
      <rPr>
        <b/>
        <sz val="9"/>
        <rFont val="PT Sans"/>
        <family val="2"/>
      </rPr>
      <t>(Max Usable 3670 lbs)</t>
    </r>
  </si>
  <si>
    <t>FUEL</t>
  </si>
  <si>
    <t>Date: 27-AUG-2016</t>
  </si>
  <si>
    <t>C.G. ENVELOPE</t>
  </si>
  <si>
    <t>Date:</t>
  </si>
  <si>
    <t>Sector:</t>
  </si>
  <si>
    <t>CENTER OF GRAVITY - % MAC</t>
  </si>
  <si>
    <t>CENTER OF GRAVITY F.S. (inches)</t>
  </si>
  <si>
    <t>Capt :SAURABH SAINI                                                   | Co-Pilot :  RANJI SARNA</t>
  </si>
  <si>
    <t>From : VABP</t>
  </si>
  <si>
    <t>To :  VOGO</t>
  </si>
  <si>
    <t>VABP-VOGO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</si>
</sst>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PT Sans"/>
      <family val="2"/>
    </font>
    <font>
      <b/>
      <sz val="11"/>
      <color theme="1"/>
      <name val="Calibri"/>
      <family val="2"/>
      <scheme val="minor"/>
    </font>
    <font>
      <b/>
      <sz val="10.5"/>
      <name val="PT Sans"/>
      <family val="2"/>
    </font>
    <font>
      <b/>
      <sz val="10"/>
      <name val="PT Sans"/>
      <family val="2"/>
    </font>
    <font>
      <b/>
      <sz val="12"/>
      <name val="PT Sans"/>
      <family val="2"/>
    </font>
    <font>
      <i/>
      <sz val="10"/>
      <name val="PT Sans"/>
      <family val="2"/>
    </font>
    <font>
      <sz val="10"/>
      <name val="PT Sans"/>
      <family val="2"/>
    </font>
    <font>
      <sz val="11"/>
      <name val="PT Sans"/>
      <family val="2"/>
    </font>
    <font>
      <b/>
      <sz val="9"/>
      <name val="PT Sans"/>
      <family val="2"/>
    </font>
    <font>
      <sz val="12"/>
      <name val="PT Sans"/>
      <family val="2"/>
    </font>
    <font>
      <b/>
      <sz val="11"/>
      <name val="PT Sans"/>
      <family val="2"/>
    </font>
    <font>
      <sz val="10.5"/>
      <name val="PT Sans"/>
      <family val="2"/>
    </font>
    <font>
      <sz val="9"/>
      <name val="PT Sans"/>
      <family val="2"/>
    </font>
    <font>
      <sz val="5"/>
      <color theme="0"/>
      <name val="PT Sans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/>
      <right style="thin">
        <color indexed="64"/>
      </right>
      <top style="thin">
        <color theme="1" tint="0.249977111117893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77111117893"/>
      </top>
      <bottom/>
      <diagonal/>
    </border>
    <border>
      <left style="thin">
        <color indexed="64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249977111117893"/>
      </right>
      <top/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1" tint="0.249977111117893"/>
      </right>
      <top style="thin">
        <color indexed="64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/>
      <right style="thin">
        <color indexed="64"/>
      </right>
      <top/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0.249977111117893"/>
      </right>
      <top/>
      <bottom style="thin">
        <color theme="1" tint="0.249977111117893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quotePrefix="1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4" fillId="0" borderId="0" xfId="0" applyFont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3" fontId="15" fillId="0" borderId="0" xfId="0" applyNumberFormat="1" applyFont="1" applyAlignment="1">
      <alignment vertical="top"/>
    </xf>
    <xf numFmtId="0" fontId="15" fillId="0" borderId="16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21" xfId="0" applyFont="1" applyBorder="1"/>
    <xf numFmtId="0" fontId="15" fillId="0" borderId="22" xfId="0" applyFont="1" applyBorder="1"/>
    <xf numFmtId="0" fontId="15" fillId="0" borderId="7" xfId="0" applyFont="1" applyBorder="1"/>
    <xf numFmtId="0" fontId="15" fillId="0" borderId="9" xfId="0" applyFont="1" applyBorder="1"/>
    <xf numFmtId="0" fontId="15" fillId="0" borderId="23" xfId="0" applyFont="1" applyBorder="1"/>
    <xf numFmtId="3" fontId="15" fillId="0" borderId="0" xfId="0" applyNumberFormat="1" applyFont="1"/>
    <xf numFmtId="0" fontId="15" fillId="0" borderId="24" xfId="0" applyFont="1" applyBorder="1"/>
    <xf numFmtId="0" fontId="15" fillId="0" borderId="25" xfId="0" applyFont="1" applyBorder="1"/>
    <xf numFmtId="0" fontId="15" fillId="0" borderId="26" xfId="0" applyFont="1" applyBorder="1"/>
    <xf numFmtId="0" fontId="15" fillId="0" borderId="27" xfId="0" applyFont="1" applyBorder="1"/>
    <xf numFmtId="2" fontId="15" fillId="0" borderId="0" xfId="0" applyNumberFormat="1" applyFont="1" applyAlignment="1">
      <alignment vertical="top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" fontId="7" fillId="3" borderId="9" xfId="0" applyNumberFormat="1" applyFont="1" applyFill="1" applyBorder="1" applyAlignment="1">
      <alignment horizontal="center" vertical="center"/>
    </xf>
    <xf numFmtId="1" fontId="7" fillId="3" borderId="10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164" fontId="3" fillId="3" borderId="9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1" fontId="7" fillId="4" borderId="9" xfId="0" applyNumberFormat="1" applyFont="1" applyFill="1" applyBorder="1" applyAlignment="1">
      <alignment horizontal="center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0" fontId="9" fillId="4" borderId="14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15" fontId="3" fillId="0" borderId="5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15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38101</xdr:rowOff>
    </xdr:from>
    <xdr:to>
      <xdr:col>2</xdr:col>
      <xdr:colOff>295451</xdr:colOff>
      <xdr:row>3</xdr:row>
      <xdr:rowOff>85647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100" y="38101"/>
          <a:ext cx="1257476" cy="628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8</xdr:row>
      <xdr:rowOff>161925</xdr:rowOff>
    </xdr:from>
    <xdr:to>
      <xdr:col>4</xdr:col>
      <xdr:colOff>85725</xdr:colOff>
      <xdr:row>31</xdr:row>
      <xdr:rowOff>19050</xdr:rowOff>
    </xdr:to>
    <xdr:cxnSp macro="">
      <xdr:nvCxnSpPr>
        <xdr:cNvPr id="2" name="Straight Connector 1"/>
        <xdr:cNvCxnSpPr/>
      </xdr:nvCxnSpPr>
      <xdr:spPr>
        <a:xfrm>
          <a:off x="1905000" y="1876425"/>
          <a:ext cx="0" cy="51149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19</xdr:row>
      <xdr:rowOff>19050</xdr:rowOff>
    </xdr:from>
    <xdr:to>
      <xdr:col>9</xdr:col>
      <xdr:colOff>9525</xdr:colOff>
      <xdr:row>31</xdr:row>
      <xdr:rowOff>9525</xdr:rowOff>
    </xdr:to>
    <xdr:cxnSp macro="">
      <xdr:nvCxnSpPr>
        <xdr:cNvPr id="3" name="Straight Connector 2"/>
        <xdr:cNvCxnSpPr/>
      </xdr:nvCxnSpPr>
      <xdr:spPr>
        <a:xfrm flipH="1">
          <a:off x="4391025" y="4248150"/>
          <a:ext cx="9525" cy="273367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76201</xdr:colOff>
      <xdr:row>8</xdr:row>
      <xdr:rowOff>161925</xdr:rowOff>
    </xdr:from>
    <xdr:to>
      <xdr:col>7</xdr:col>
      <xdr:colOff>0</xdr:colOff>
      <xdr:row>8</xdr:row>
      <xdr:rowOff>171450</xdr:rowOff>
    </xdr:to>
    <xdr:cxnSp macro="">
      <xdr:nvCxnSpPr>
        <xdr:cNvPr id="4" name="Straight Connector 3"/>
        <xdr:cNvCxnSpPr/>
      </xdr:nvCxnSpPr>
      <xdr:spPr>
        <a:xfrm flipH="1" flipV="1">
          <a:off x="1895476" y="1876425"/>
          <a:ext cx="1466849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</xdr:row>
      <xdr:rowOff>161925</xdr:rowOff>
    </xdr:from>
    <xdr:to>
      <xdr:col>9</xdr:col>
      <xdr:colOff>9525</xdr:colOff>
      <xdr:row>19</xdr:row>
      <xdr:rowOff>19050</xdr:rowOff>
    </xdr:to>
    <xdr:cxnSp macro="">
      <xdr:nvCxnSpPr>
        <xdr:cNvPr id="5" name="Straight Connector 4"/>
        <xdr:cNvCxnSpPr/>
      </xdr:nvCxnSpPr>
      <xdr:spPr>
        <a:xfrm>
          <a:off x="3362325" y="1876425"/>
          <a:ext cx="1038225" cy="23717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95252</xdr:colOff>
      <xdr:row>12</xdr:row>
      <xdr:rowOff>161925</xdr:rowOff>
    </xdr:from>
    <xdr:to>
      <xdr:col>7</xdr:col>
      <xdr:colOff>419100</xdr:colOff>
      <xdr:row>12</xdr:row>
      <xdr:rowOff>161926</xdr:rowOff>
    </xdr:to>
    <xdr:cxnSp macro="">
      <xdr:nvCxnSpPr>
        <xdr:cNvPr id="6" name="Straight Connector 5"/>
        <xdr:cNvCxnSpPr/>
      </xdr:nvCxnSpPr>
      <xdr:spPr>
        <a:xfrm flipH="1">
          <a:off x="1914527" y="2790825"/>
          <a:ext cx="1866898" cy="1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552450</xdr:colOff>
      <xdr:row>7</xdr:row>
      <xdr:rowOff>66675</xdr:rowOff>
    </xdr:from>
    <xdr:ext cx="1400175" cy="390525"/>
    <xdr:sp macro="" textlink="">
      <xdr:nvSpPr>
        <xdr:cNvPr id="7" name="TextBox 6"/>
        <xdr:cNvSpPr txBox="1"/>
      </xdr:nvSpPr>
      <xdr:spPr>
        <a:xfrm>
          <a:off x="733425" y="1552575"/>
          <a:ext cx="1400175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MAX RAMP</a:t>
          </a:r>
        </a:p>
        <a:p>
          <a:r>
            <a:rPr lang="en-IN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WEIGHT</a:t>
          </a:r>
          <a:r>
            <a:rPr lang="en-IN" sz="8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= 12,591 LBS</a:t>
          </a:r>
          <a:endParaRPr lang="en-IN" sz="8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7</xdr:col>
      <xdr:colOff>342900</xdr:colOff>
      <xdr:row>8</xdr:row>
      <xdr:rowOff>180975</xdr:rowOff>
    </xdr:from>
    <xdr:ext cx="1400175" cy="390525"/>
    <xdr:sp macro="" textlink="">
      <xdr:nvSpPr>
        <xdr:cNvPr id="8" name="TextBox 7"/>
        <xdr:cNvSpPr txBox="1"/>
      </xdr:nvSpPr>
      <xdr:spPr>
        <a:xfrm>
          <a:off x="3705225" y="1895475"/>
          <a:ext cx="1400175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MAX TAKE OFF</a:t>
          </a:r>
        </a:p>
        <a:p>
          <a:r>
            <a:rPr lang="en-IN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WEIGHT</a:t>
          </a:r>
          <a:r>
            <a:rPr lang="en-IN" sz="8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= 12,500 LBS</a:t>
          </a:r>
          <a:endParaRPr lang="en-IN" sz="8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</xdr:col>
      <xdr:colOff>76201</xdr:colOff>
      <xdr:row>9</xdr:row>
      <xdr:rowOff>0</xdr:rowOff>
    </xdr:from>
    <xdr:to>
      <xdr:col>7</xdr:col>
      <xdr:colOff>0</xdr:colOff>
      <xdr:row>9</xdr:row>
      <xdr:rowOff>9525</xdr:rowOff>
    </xdr:to>
    <xdr:cxnSp macro="">
      <xdr:nvCxnSpPr>
        <xdr:cNvPr id="9" name="Straight Connector 8"/>
        <xdr:cNvCxnSpPr/>
      </xdr:nvCxnSpPr>
      <xdr:spPr>
        <a:xfrm flipH="1" flipV="1">
          <a:off x="1895476" y="1943100"/>
          <a:ext cx="1466849" cy="9525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323850</xdr:colOff>
      <xdr:row>11</xdr:row>
      <xdr:rowOff>133350</xdr:rowOff>
    </xdr:from>
    <xdr:ext cx="1400175" cy="390525"/>
    <xdr:sp macro="" textlink="">
      <xdr:nvSpPr>
        <xdr:cNvPr id="10" name="TextBox 9"/>
        <xdr:cNvSpPr txBox="1"/>
      </xdr:nvSpPr>
      <xdr:spPr>
        <a:xfrm>
          <a:off x="3686175" y="2533650"/>
          <a:ext cx="1400175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MAX LANDING</a:t>
          </a:r>
        </a:p>
        <a:p>
          <a:r>
            <a:rPr lang="en-IN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WEIGHT</a:t>
          </a:r>
          <a:r>
            <a:rPr lang="en-IN" sz="8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= 11,600 LBS</a:t>
          </a:r>
          <a:endParaRPr lang="en-IN" sz="8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552450</xdr:colOff>
      <xdr:row>17</xdr:row>
      <xdr:rowOff>133350</xdr:rowOff>
    </xdr:from>
    <xdr:ext cx="1400175" cy="390525"/>
    <xdr:sp macro="" textlink="">
      <xdr:nvSpPr>
        <xdr:cNvPr id="11" name="TextBox 10"/>
        <xdr:cNvSpPr txBox="1"/>
      </xdr:nvSpPr>
      <xdr:spPr>
        <a:xfrm>
          <a:off x="733425" y="3905250"/>
          <a:ext cx="1400175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MAX ZERO FUEL</a:t>
          </a:r>
        </a:p>
        <a:p>
          <a:r>
            <a:rPr lang="en-IN" sz="8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WEIGHT</a:t>
          </a:r>
          <a:r>
            <a:rPr lang="en-IN" sz="8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= 10,000 LBS</a:t>
          </a:r>
          <a:endParaRPr lang="en-IN" sz="800" b="1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</xdr:col>
      <xdr:colOff>76202</xdr:colOff>
      <xdr:row>19</xdr:row>
      <xdr:rowOff>1</xdr:rowOff>
    </xdr:from>
    <xdr:to>
      <xdr:col>8</xdr:col>
      <xdr:colOff>495300</xdr:colOff>
      <xdr:row>19</xdr:row>
      <xdr:rowOff>9525</xdr:rowOff>
    </xdr:to>
    <xdr:cxnSp macro="">
      <xdr:nvCxnSpPr>
        <xdr:cNvPr id="12" name="Straight Connector 11"/>
        <xdr:cNvCxnSpPr/>
      </xdr:nvCxnSpPr>
      <xdr:spPr>
        <a:xfrm flipH="1" flipV="1">
          <a:off x="1895477" y="4229101"/>
          <a:ext cx="2476498" cy="952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485775</xdr:colOff>
      <xdr:row>7</xdr:row>
      <xdr:rowOff>85725</xdr:rowOff>
    </xdr:from>
    <xdr:ext cx="1400175" cy="390525"/>
    <xdr:sp macro="" textlink="">
      <xdr:nvSpPr>
        <xdr:cNvPr id="13" name="TextBox 12"/>
        <xdr:cNvSpPr txBox="1"/>
      </xdr:nvSpPr>
      <xdr:spPr>
        <a:xfrm>
          <a:off x="3848100" y="1571625"/>
          <a:ext cx="1400175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800" b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L.E. MAC = 278.471"</a:t>
          </a:r>
        </a:p>
        <a:p>
          <a:r>
            <a:rPr lang="en-IN" sz="800" b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MAC "L"</a:t>
          </a:r>
          <a:r>
            <a:rPr lang="en-IN" sz="800" b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= 66.24"</a:t>
          </a:r>
          <a:endParaRPr lang="en-IN" sz="8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0</xdr:col>
      <xdr:colOff>161925</xdr:colOff>
      <xdr:row>17</xdr:row>
      <xdr:rowOff>133350</xdr:rowOff>
    </xdr:from>
    <xdr:to>
      <xdr:col>1</xdr:col>
      <xdr:colOff>190500</xdr:colOff>
      <xdr:row>21</xdr:row>
      <xdr:rowOff>171450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" y="3905250"/>
          <a:ext cx="2095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0</xdr:row>
      <xdr:rowOff>66675</xdr:rowOff>
    </xdr:from>
    <xdr:to>
      <xdr:col>3</xdr:col>
      <xdr:colOff>9701</xdr:colOff>
      <xdr:row>3</xdr:row>
      <xdr:rowOff>9446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1257476" cy="628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266701</xdr:colOff>
      <xdr:row>15</xdr:row>
      <xdr:rowOff>200025</xdr:rowOff>
    </xdr:from>
    <xdr:to>
      <xdr:col>5</xdr:col>
      <xdr:colOff>314326</xdr:colOff>
      <xdr:row>16</xdr:row>
      <xdr:rowOff>47625</xdr:rowOff>
    </xdr:to>
    <xdr:sp macro="" textlink="">
      <xdr:nvSpPr>
        <xdr:cNvPr id="17" name="Isosceles Triangle 16"/>
        <xdr:cNvSpPr/>
      </xdr:nvSpPr>
      <xdr:spPr>
        <a:xfrm>
          <a:off x="2600326" y="3514725"/>
          <a:ext cx="47625" cy="7620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142876</xdr:colOff>
      <xdr:row>9</xdr:row>
      <xdr:rowOff>171450</xdr:rowOff>
    </xdr:from>
    <xdr:to>
      <xdr:col>5</xdr:col>
      <xdr:colOff>190501</xdr:colOff>
      <xdr:row>10</xdr:row>
      <xdr:rowOff>9525</xdr:rowOff>
    </xdr:to>
    <xdr:sp macro="" textlink="">
      <xdr:nvSpPr>
        <xdr:cNvPr id="18" name="Oval 17"/>
        <xdr:cNvSpPr/>
      </xdr:nvSpPr>
      <xdr:spPr>
        <a:xfrm>
          <a:off x="2476501" y="2114550"/>
          <a:ext cx="47625" cy="66675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504826</xdr:colOff>
      <xdr:row>22</xdr:row>
      <xdr:rowOff>38100</xdr:rowOff>
    </xdr:from>
    <xdr:to>
      <xdr:col>7</xdr:col>
      <xdr:colOff>57151</xdr:colOff>
      <xdr:row>22</xdr:row>
      <xdr:rowOff>83819</xdr:rowOff>
    </xdr:to>
    <xdr:sp macro="" textlink="">
      <xdr:nvSpPr>
        <xdr:cNvPr id="19" name="Rounded Rectangle 18"/>
        <xdr:cNvSpPr/>
      </xdr:nvSpPr>
      <xdr:spPr>
        <a:xfrm>
          <a:off x="3352801" y="4953000"/>
          <a:ext cx="66675" cy="4571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4</xdr:col>
      <xdr:colOff>38100</xdr:colOff>
      <xdr:row>7</xdr:row>
      <xdr:rowOff>171451</xdr:rowOff>
    </xdr:from>
    <xdr:ext cx="1800225" cy="342900"/>
    <xdr:sp macro="" textlink="">
      <xdr:nvSpPr>
        <xdr:cNvPr id="20" name="TextBox 19"/>
        <xdr:cNvSpPr txBox="1"/>
      </xdr:nvSpPr>
      <xdr:spPr>
        <a:xfrm>
          <a:off x="1857375" y="1657351"/>
          <a:ext cx="1800225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900" b="1">
              <a:latin typeface="Arial" panose="020B0604020202020204" pitchFamily="34" charset="0"/>
              <a:cs typeface="Arial" panose="020B0604020202020204" pitchFamily="34" charset="0"/>
            </a:rPr>
            <a:t>T. OFF C.G (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296.6</a:t>
          </a:r>
          <a:r>
            <a:rPr lang="en-US" sz="900"/>
            <a:t> </a:t>
          </a:r>
          <a:r>
            <a:rPr lang="en-IN" sz="900" b="1" baseline="0">
              <a:latin typeface="Arial" panose="020B0604020202020204" pitchFamily="34" charset="0"/>
              <a:cs typeface="Arial" panose="020B0604020202020204" pitchFamily="34" charset="0"/>
            </a:rPr>
            <a:t> /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12311</a:t>
          </a:r>
          <a:r>
            <a:rPr lang="en-US" sz="900"/>
            <a:t> </a:t>
          </a:r>
          <a:r>
            <a:rPr lang="en-IN" sz="900" b="1" baseline="0">
              <a:latin typeface="Arial" panose="020B0604020202020204" pitchFamily="34" charset="0"/>
              <a:cs typeface="Arial" panose="020B0604020202020204" pitchFamily="34" charset="0"/>
            </a:rPr>
            <a:t>)</a:t>
          </a:r>
          <a:endParaRPr lang="en-IN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3</xdr:col>
      <xdr:colOff>200025</xdr:colOff>
      <xdr:row>16</xdr:row>
      <xdr:rowOff>171450</xdr:rowOff>
    </xdr:from>
    <xdr:ext cx="2333625" cy="2000249"/>
    <xdr:sp macro="" textlink="">
      <xdr:nvSpPr>
        <xdr:cNvPr id="21" name="TextBox 20"/>
        <xdr:cNvSpPr txBox="1"/>
      </xdr:nvSpPr>
      <xdr:spPr>
        <a:xfrm>
          <a:off x="1504950" y="3714750"/>
          <a:ext cx="2333625" cy="20002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900" b="1">
              <a:latin typeface="Arial" panose="020B0604020202020204" pitchFamily="34" charset="0"/>
              <a:cs typeface="Arial" panose="020B0604020202020204" pitchFamily="34" charset="0"/>
            </a:rPr>
            <a:t>       LAND C.G. (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297.1</a:t>
          </a:r>
          <a:r>
            <a:rPr lang="en-US" sz="900"/>
            <a:t> </a:t>
          </a:r>
          <a:r>
            <a:rPr lang="en-IN" sz="900" b="1">
              <a:latin typeface="Arial" panose="020B0604020202020204" pitchFamily="34" charset="0"/>
              <a:cs typeface="Arial" panose="020B0604020202020204" pitchFamily="34" charset="0"/>
            </a:rPr>
            <a:t> /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10752</a:t>
          </a:r>
          <a:r>
            <a:rPr lang="en-US" sz="900"/>
            <a:t> </a:t>
          </a:r>
          <a:r>
            <a:rPr lang="en-IN" sz="900" b="1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oneCellAnchor>
  <xdr:oneCellAnchor>
    <xdr:from>
      <xdr:col>5</xdr:col>
      <xdr:colOff>457200</xdr:colOff>
      <xdr:row>23</xdr:row>
      <xdr:rowOff>133350</xdr:rowOff>
    </xdr:from>
    <xdr:ext cx="1600200" cy="264560"/>
    <xdr:sp macro="" textlink="">
      <xdr:nvSpPr>
        <xdr:cNvPr id="22" name="TextBox 21"/>
        <xdr:cNvSpPr txBox="1"/>
      </xdr:nvSpPr>
      <xdr:spPr>
        <a:xfrm>
          <a:off x="2790825" y="5276850"/>
          <a:ext cx="16002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900" b="1">
              <a:latin typeface="Arial" panose="020B0604020202020204" pitchFamily="34" charset="0"/>
              <a:cs typeface="Arial" panose="020B0604020202020204" pitchFamily="34" charset="0"/>
            </a:rPr>
            <a:t>ZFW C.G. (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300.2</a:t>
          </a:r>
          <a:r>
            <a:rPr lang="en-US" sz="900"/>
            <a:t> </a:t>
          </a:r>
          <a:r>
            <a:rPr lang="en-IN" sz="900" b="1">
              <a:latin typeface="Arial" panose="020B0604020202020204" pitchFamily="34" charset="0"/>
              <a:cs typeface="Arial" panose="020B0604020202020204" pitchFamily="34" charset="0"/>
            </a:rPr>
            <a:t>/ </a:t>
          </a:r>
          <a:r>
            <a:rPr lang="en-US" sz="1100" b="1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9202</a:t>
          </a:r>
          <a:r>
            <a:rPr lang="en-US" sz="900"/>
            <a:t> </a:t>
          </a:r>
          <a:r>
            <a:rPr lang="en-IN" sz="900" b="1">
              <a:latin typeface="Arial" panose="020B0604020202020204" pitchFamily="34" charset="0"/>
              <a:cs typeface="Arial" panose="020B0604020202020204" pitchFamily="34" charset="0"/>
            </a:rPr>
            <a:t>)</a:t>
          </a:r>
        </a:p>
      </xdr:txBody>
    </xdr:sp>
    <xdr:clientData/>
  </xdr:oneCellAnchor>
  <xdr:twoCellAnchor editAs="oneCell">
    <xdr:from>
      <xdr:col>2</xdr:col>
      <xdr:colOff>323850</xdr:colOff>
      <xdr:row>31</xdr:row>
      <xdr:rowOff>28575</xdr:rowOff>
    </xdr:from>
    <xdr:to>
      <xdr:col>10</xdr:col>
      <xdr:colOff>161925</xdr:colOff>
      <xdr:row>31</xdr:row>
      <xdr:rowOff>152400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14425" y="7000875"/>
          <a:ext cx="39528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247650</xdr:colOff>
      <xdr:row>6</xdr:row>
      <xdr:rowOff>171450</xdr:rowOff>
    </xdr:from>
    <xdr:to>
      <xdr:col>1</xdr:col>
      <xdr:colOff>600075</xdr:colOff>
      <xdr:row>29</xdr:row>
      <xdr:rowOff>95250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8625" y="1428750"/>
          <a:ext cx="352425" cy="518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30</xdr:row>
      <xdr:rowOff>104775</xdr:rowOff>
    </xdr:from>
    <xdr:to>
      <xdr:col>1</xdr:col>
      <xdr:colOff>581025</xdr:colOff>
      <xdr:row>31</xdr:row>
      <xdr:rowOff>85725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66725" y="6848475"/>
          <a:ext cx="2952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O23" sqref="O23"/>
    </sheetView>
  </sheetViews>
  <sheetFormatPr defaultColWidth="9.140625" defaultRowHeight="14.25"/>
  <cols>
    <col min="1" max="1" width="5.85546875" style="9" customWidth="1"/>
    <col min="2" max="3" width="9.140625" style="9"/>
    <col min="4" max="4" width="16.42578125" style="9" customWidth="1"/>
    <col min="5" max="5" width="10.7109375" style="9" customWidth="1"/>
    <col min="6" max="6" width="8.7109375" style="9" customWidth="1"/>
    <col min="7" max="7" width="10.7109375" style="9" customWidth="1"/>
    <col min="8" max="8" width="9.140625" style="9"/>
    <col min="9" max="9" width="10.5703125" style="9" customWidth="1"/>
    <col min="10" max="16384" width="9.140625" style="9"/>
  </cols>
  <sheetData>
    <row r="3" spans="1:9" ht="15.75">
      <c r="E3" s="11"/>
      <c r="F3" s="10" t="s">
        <v>3</v>
      </c>
      <c r="G3" s="10"/>
    </row>
    <row r="4" spans="1:9" ht="15.75">
      <c r="F4" s="10" t="s">
        <v>4</v>
      </c>
      <c r="G4" s="10"/>
    </row>
    <row r="5" spans="1:9" ht="8.1" customHeight="1">
      <c r="D5" s="10"/>
      <c r="E5" s="10"/>
      <c r="F5" s="10"/>
      <c r="G5" s="13"/>
      <c r="H5" s="13"/>
    </row>
    <row r="6" spans="1:9" ht="15" customHeight="1">
      <c r="A6" s="9" t="s">
        <v>56</v>
      </c>
    </row>
    <row r="7" spans="1:9" ht="8.1" customHeight="1">
      <c r="D7" s="10"/>
      <c r="E7" s="10"/>
      <c r="F7" s="10"/>
      <c r="G7" s="13"/>
      <c r="H7" s="13"/>
    </row>
    <row r="8" spans="1:9" s="15" customFormat="1" ht="15" customHeight="1">
      <c r="A8" s="101">
        <v>42828</v>
      </c>
      <c r="B8" s="102"/>
      <c r="C8" s="103"/>
      <c r="D8" s="14"/>
      <c r="E8" s="104" t="s">
        <v>66</v>
      </c>
      <c r="F8" s="103"/>
      <c r="G8" s="14"/>
      <c r="H8" s="104" t="s">
        <v>67</v>
      </c>
      <c r="I8" s="103"/>
    </row>
    <row r="9" spans="1:9" s="15" customFormat="1" ht="15" customHeight="1">
      <c r="A9" s="105" t="s">
        <v>65</v>
      </c>
      <c r="B9" s="106"/>
      <c r="C9" s="106"/>
      <c r="D9" s="106"/>
      <c r="E9" s="106"/>
      <c r="F9" s="106"/>
      <c r="G9" s="106"/>
      <c r="H9" s="106"/>
      <c r="I9" s="107"/>
    </row>
    <row r="10" spans="1:9" s="18" customFormat="1" ht="15" customHeight="1">
      <c r="A10" s="16" t="s">
        <v>5</v>
      </c>
      <c r="B10" s="110" t="s">
        <v>6</v>
      </c>
      <c r="C10" s="111"/>
      <c r="D10" s="112"/>
      <c r="E10" s="17" t="s">
        <v>7</v>
      </c>
      <c r="F10" s="17" t="s">
        <v>8</v>
      </c>
      <c r="G10" s="17" t="s">
        <v>14</v>
      </c>
      <c r="H10" s="108" t="s">
        <v>9</v>
      </c>
      <c r="I10" s="109"/>
    </row>
    <row r="11" spans="1:9" s="23" customFormat="1" ht="15" customHeight="1">
      <c r="A11" s="19"/>
      <c r="B11" s="20"/>
      <c r="C11" s="21"/>
      <c r="D11" s="22"/>
      <c r="E11" s="19" t="s">
        <v>10</v>
      </c>
      <c r="F11" s="19" t="s">
        <v>12</v>
      </c>
      <c r="G11" s="19" t="s">
        <v>11</v>
      </c>
      <c r="H11" s="17" t="s">
        <v>13</v>
      </c>
      <c r="I11" s="17" t="s">
        <v>14</v>
      </c>
    </row>
    <row r="12" spans="1:9" s="15" customFormat="1" ht="15" customHeight="1">
      <c r="A12" s="24">
        <v>1</v>
      </c>
      <c r="B12" s="91" t="s">
        <v>1</v>
      </c>
      <c r="C12" s="92"/>
      <c r="D12" s="93"/>
      <c r="E12" s="25">
        <v>8428</v>
      </c>
      <c r="F12" s="8">
        <v>306.49</v>
      </c>
      <c r="G12" s="26">
        <f>+F12*E12/100</f>
        <v>25830.977200000001</v>
      </c>
      <c r="H12" s="8">
        <f>E12</f>
        <v>8428</v>
      </c>
      <c r="I12" s="26">
        <f>G12</f>
        <v>25830.977200000001</v>
      </c>
    </row>
    <row r="13" spans="1:9" s="15" customFormat="1" ht="15" customHeight="1">
      <c r="A13" s="24">
        <v>2</v>
      </c>
      <c r="B13" s="91" t="s">
        <v>16</v>
      </c>
      <c r="C13" s="92"/>
      <c r="D13" s="93"/>
      <c r="E13" s="25">
        <v>187</v>
      </c>
      <c r="F13" s="8">
        <v>167</v>
      </c>
      <c r="G13" s="26">
        <f t="shared" ref="G13:G14" si="0">+F13*E13/100</f>
        <v>312.29000000000002</v>
      </c>
      <c r="H13" s="8">
        <f t="shared" ref="H13:H14" si="1">E13</f>
        <v>187</v>
      </c>
      <c r="I13" s="26">
        <f t="shared" ref="I13:I14" si="2">G13</f>
        <v>312.29000000000002</v>
      </c>
    </row>
    <row r="14" spans="1:9" s="15" customFormat="1" ht="15" customHeight="1">
      <c r="A14" s="24">
        <v>3</v>
      </c>
      <c r="B14" s="91" t="s">
        <v>17</v>
      </c>
      <c r="C14" s="92"/>
      <c r="D14" s="93"/>
      <c r="E14" s="25">
        <v>187</v>
      </c>
      <c r="F14" s="8">
        <v>167</v>
      </c>
      <c r="G14" s="26">
        <f t="shared" si="0"/>
        <v>312.29000000000002</v>
      </c>
      <c r="H14" s="8">
        <f t="shared" si="1"/>
        <v>187</v>
      </c>
      <c r="I14" s="26">
        <f t="shared" si="2"/>
        <v>312.29000000000002</v>
      </c>
    </row>
    <row r="15" spans="1:9" s="15" customFormat="1" ht="15" customHeight="1">
      <c r="A15" s="24">
        <v>4</v>
      </c>
      <c r="B15" s="91" t="s">
        <v>18</v>
      </c>
      <c r="C15" s="92"/>
      <c r="D15" s="93"/>
      <c r="E15" s="25"/>
      <c r="F15" s="8"/>
      <c r="G15" s="26">
        <v>201</v>
      </c>
      <c r="H15" s="8"/>
      <c r="I15" s="26"/>
    </row>
    <row r="16" spans="1:9" s="15" customFormat="1" ht="15" customHeight="1">
      <c r="A16" s="24">
        <v>5</v>
      </c>
      <c r="B16" s="98" t="s">
        <v>54</v>
      </c>
      <c r="C16" s="99"/>
      <c r="D16" s="100"/>
      <c r="E16" s="27"/>
      <c r="F16" s="28"/>
      <c r="G16" s="29"/>
      <c r="H16" s="30">
        <v>8802</v>
      </c>
      <c r="I16" s="31">
        <v>26455</v>
      </c>
    </row>
    <row r="17" spans="1:13" s="15" customFormat="1" ht="15" customHeight="1">
      <c r="A17" s="24">
        <v>6</v>
      </c>
      <c r="B17" s="91" t="s">
        <v>19</v>
      </c>
      <c r="C17" s="92"/>
      <c r="D17" s="93"/>
      <c r="E17" s="25" t="s">
        <v>25</v>
      </c>
      <c r="F17" s="8">
        <v>230</v>
      </c>
      <c r="G17" s="26" t="s">
        <v>26</v>
      </c>
      <c r="H17" s="8"/>
      <c r="I17" s="26">
        <f>+(H17*F17)/100</f>
        <v>0</v>
      </c>
    </row>
    <row r="18" spans="1:13" s="15" customFormat="1" ht="15" customHeight="1">
      <c r="A18" s="24">
        <v>7</v>
      </c>
      <c r="B18" s="91" t="s">
        <v>20</v>
      </c>
      <c r="C18" s="92"/>
      <c r="D18" s="93"/>
      <c r="E18" s="25" t="s">
        <v>25</v>
      </c>
      <c r="F18" s="8">
        <v>228</v>
      </c>
      <c r="G18" s="26" t="s">
        <v>27</v>
      </c>
      <c r="H18" s="8"/>
      <c r="I18" s="26">
        <f t="shared" ref="I18:I26" si="3">+(H18*F18)/100</f>
        <v>0</v>
      </c>
    </row>
    <row r="19" spans="1:13" s="15" customFormat="1" ht="15" customHeight="1">
      <c r="A19" s="24">
        <v>8</v>
      </c>
      <c r="B19" s="91" t="s">
        <v>21</v>
      </c>
      <c r="C19" s="92"/>
      <c r="D19" s="93"/>
      <c r="E19" s="25" t="s">
        <v>25</v>
      </c>
      <c r="F19" s="8">
        <v>281</v>
      </c>
      <c r="G19" s="26" t="s">
        <v>28</v>
      </c>
      <c r="H19" s="8">
        <v>165</v>
      </c>
      <c r="I19" s="26">
        <f t="shared" si="3"/>
        <v>463.65</v>
      </c>
    </row>
    <row r="20" spans="1:13" s="15" customFormat="1" ht="15" customHeight="1">
      <c r="A20" s="24">
        <v>9</v>
      </c>
      <c r="B20" s="91" t="s">
        <v>22</v>
      </c>
      <c r="C20" s="92"/>
      <c r="D20" s="93"/>
      <c r="E20" s="25" t="s">
        <v>25</v>
      </c>
      <c r="F20" s="8">
        <v>281</v>
      </c>
      <c r="G20" s="26" t="s">
        <v>28</v>
      </c>
      <c r="H20" s="8">
        <v>165</v>
      </c>
      <c r="I20" s="26">
        <f t="shared" si="3"/>
        <v>463.65</v>
      </c>
    </row>
    <row r="21" spans="1:13" s="15" customFormat="1" ht="15" customHeight="1">
      <c r="A21" s="24">
        <v>10</v>
      </c>
      <c r="B21" s="91" t="s">
        <v>23</v>
      </c>
      <c r="C21" s="92"/>
      <c r="D21" s="93"/>
      <c r="E21" s="25" t="s">
        <v>25</v>
      </c>
      <c r="F21" s="8">
        <v>309</v>
      </c>
      <c r="G21" s="26" t="s">
        <v>29</v>
      </c>
      <c r="H21" s="8"/>
      <c r="I21" s="26">
        <f t="shared" si="3"/>
        <v>0</v>
      </c>
    </row>
    <row r="22" spans="1:13" s="15" customFormat="1" ht="15" customHeight="1">
      <c r="A22" s="24">
        <v>11</v>
      </c>
      <c r="B22" s="91" t="s">
        <v>24</v>
      </c>
      <c r="C22" s="92"/>
      <c r="D22" s="93"/>
      <c r="E22" s="25" t="s">
        <v>25</v>
      </c>
      <c r="F22" s="8">
        <v>309</v>
      </c>
      <c r="G22" s="26" t="s">
        <v>29</v>
      </c>
      <c r="H22" s="8"/>
      <c r="I22" s="26">
        <f t="shared" si="3"/>
        <v>0</v>
      </c>
    </row>
    <row r="23" spans="1:13" s="15" customFormat="1" ht="15" customHeight="1">
      <c r="A23" s="24">
        <v>12</v>
      </c>
      <c r="B23" s="91" t="s">
        <v>30</v>
      </c>
      <c r="C23" s="92"/>
      <c r="D23" s="93"/>
      <c r="E23" s="25"/>
      <c r="F23" s="8">
        <v>100</v>
      </c>
      <c r="G23" s="26"/>
      <c r="H23" s="8">
        <v>10</v>
      </c>
      <c r="I23" s="8">
        <f t="shared" si="3"/>
        <v>10</v>
      </c>
    </row>
    <row r="24" spans="1:13" ht="15" customHeight="1">
      <c r="A24" s="24">
        <v>13</v>
      </c>
      <c r="B24" s="91" t="s">
        <v>31</v>
      </c>
      <c r="C24" s="92"/>
      <c r="D24" s="93"/>
      <c r="E24" s="8"/>
      <c r="F24" s="8">
        <v>330</v>
      </c>
      <c r="G24" s="8"/>
      <c r="H24" s="8">
        <v>10</v>
      </c>
      <c r="I24" s="8">
        <f t="shared" si="3"/>
        <v>33</v>
      </c>
    </row>
    <row r="25" spans="1:13">
      <c r="A25" s="24">
        <v>14</v>
      </c>
      <c r="B25" s="91" t="s">
        <v>32</v>
      </c>
      <c r="C25" s="92"/>
      <c r="D25" s="93"/>
      <c r="E25" s="8"/>
      <c r="F25" s="8">
        <v>371</v>
      </c>
      <c r="G25" s="8"/>
      <c r="H25" s="8">
        <v>10</v>
      </c>
      <c r="I25" s="26">
        <f t="shared" si="3"/>
        <v>37.1</v>
      </c>
      <c r="K25" s="12"/>
      <c r="L25" s="12"/>
      <c r="M25" s="12"/>
    </row>
    <row r="26" spans="1:13">
      <c r="A26" s="32">
        <v>15</v>
      </c>
      <c r="B26" s="91" t="s">
        <v>33</v>
      </c>
      <c r="C26" s="92"/>
      <c r="D26" s="93"/>
      <c r="E26" s="8"/>
      <c r="F26" s="8">
        <v>413</v>
      </c>
      <c r="G26" s="8"/>
      <c r="H26" s="8">
        <v>40</v>
      </c>
      <c r="I26" s="26">
        <f t="shared" si="3"/>
        <v>165.2</v>
      </c>
      <c r="K26" s="12"/>
      <c r="L26" s="12"/>
      <c r="M26" s="12"/>
    </row>
    <row r="27" spans="1:13" ht="12.95" customHeight="1">
      <c r="A27" s="33">
        <v>16</v>
      </c>
      <c r="B27" s="78" t="s">
        <v>2</v>
      </c>
      <c r="C27" s="79"/>
      <c r="D27" s="80"/>
      <c r="E27" s="34"/>
      <c r="F27" s="77">
        <f>+(I27/H27)*100</f>
        <v>300.23473158009131</v>
      </c>
      <c r="G27" s="34"/>
      <c r="H27" s="70">
        <f>SUM(H16:H26)</f>
        <v>9202</v>
      </c>
      <c r="I27" s="72">
        <f>SUM(I16:I26)</f>
        <v>27627.600000000002</v>
      </c>
      <c r="K27" s="12"/>
      <c r="L27" s="12"/>
      <c r="M27" s="12"/>
    </row>
    <row r="28" spans="1:13" ht="12.95" customHeight="1">
      <c r="A28" s="35"/>
      <c r="B28" s="116" t="s">
        <v>34</v>
      </c>
      <c r="C28" s="117"/>
      <c r="D28" s="118"/>
      <c r="E28" s="36"/>
      <c r="F28" s="69"/>
      <c r="G28" s="36"/>
      <c r="H28" s="71"/>
      <c r="I28" s="73"/>
      <c r="K28" s="12"/>
      <c r="L28" s="12"/>
      <c r="M28" s="12"/>
    </row>
    <row r="29" spans="1:13" s="13" customFormat="1" ht="15">
      <c r="A29" s="24">
        <v>17</v>
      </c>
      <c r="B29" s="113" t="s">
        <v>57</v>
      </c>
      <c r="C29" s="114"/>
      <c r="D29" s="115"/>
      <c r="E29" s="8"/>
      <c r="F29" s="8"/>
      <c r="G29" s="8"/>
      <c r="H29" s="6">
        <v>3200</v>
      </c>
      <c r="I29" s="26">
        <f>H43</f>
        <v>9145.2058823529405</v>
      </c>
    </row>
    <row r="30" spans="1:13" ht="12.95" customHeight="1">
      <c r="A30" s="33">
        <v>18</v>
      </c>
      <c r="B30" s="81" t="s">
        <v>42</v>
      </c>
      <c r="C30" s="82"/>
      <c r="D30" s="83"/>
      <c r="E30" s="34"/>
      <c r="F30" s="34"/>
      <c r="G30" s="34"/>
      <c r="H30" s="84">
        <f>+H29+H27</f>
        <v>12402</v>
      </c>
      <c r="I30" s="86">
        <f>+I29+I27</f>
        <v>36772.805882352943</v>
      </c>
      <c r="K30" s="12"/>
      <c r="L30" s="12"/>
      <c r="M30" s="12"/>
    </row>
    <row r="31" spans="1:13" ht="12.95" customHeight="1">
      <c r="A31" s="35"/>
      <c r="B31" s="88" t="s">
        <v>35</v>
      </c>
      <c r="C31" s="89"/>
      <c r="D31" s="90"/>
      <c r="E31" s="36"/>
      <c r="F31" s="36"/>
      <c r="G31" s="36"/>
      <c r="H31" s="85"/>
      <c r="I31" s="87"/>
      <c r="K31" s="12"/>
      <c r="L31" s="12"/>
      <c r="M31" s="12"/>
    </row>
    <row r="32" spans="1:13">
      <c r="A32" s="24">
        <v>19</v>
      </c>
      <c r="B32" s="91" t="s">
        <v>36</v>
      </c>
      <c r="C32" s="92"/>
      <c r="D32" s="93"/>
      <c r="E32" s="37">
        <v>-91</v>
      </c>
      <c r="F32" s="8"/>
      <c r="G32" s="37">
        <v>-264</v>
      </c>
      <c r="H32" s="8">
        <v>-91</v>
      </c>
      <c r="I32" s="26">
        <v>-264</v>
      </c>
      <c r="K32" s="12"/>
      <c r="L32" s="12"/>
      <c r="M32" s="12"/>
    </row>
    <row r="33" spans="1:13" ht="12.95" customHeight="1">
      <c r="A33" s="33">
        <v>20</v>
      </c>
      <c r="B33" s="78" t="s">
        <v>37</v>
      </c>
      <c r="C33" s="79"/>
      <c r="D33" s="80"/>
      <c r="E33" s="34"/>
      <c r="F33" s="77">
        <f>+(I33/H33)*100</f>
        <v>296.5543488128742</v>
      </c>
      <c r="G33" s="34"/>
      <c r="H33" s="70">
        <f>+H32+H30</f>
        <v>12311</v>
      </c>
      <c r="I33" s="72">
        <f>+I32+I30</f>
        <v>36508.805882352943</v>
      </c>
      <c r="K33" s="12"/>
      <c r="L33" s="12"/>
      <c r="M33" s="12"/>
    </row>
    <row r="34" spans="1:13" ht="12.95" customHeight="1">
      <c r="A34" s="35"/>
      <c r="B34" s="74" t="s">
        <v>38</v>
      </c>
      <c r="C34" s="75"/>
      <c r="D34" s="76"/>
      <c r="E34" s="36"/>
      <c r="F34" s="69"/>
      <c r="G34" s="36"/>
      <c r="H34" s="71"/>
      <c r="I34" s="73"/>
      <c r="K34" s="12"/>
      <c r="L34" s="12"/>
      <c r="M34" s="12"/>
    </row>
    <row r="35" spans="1:13">
      <c r="A35" s="38"/>
      <c r="B35" s="94" t="s">
        <v>15</v>
      </c>
      <c r="C35" s="95"/>
      <c r="D35" s="95"/>
      <c r="E35" s="96"/>
      <c r="F35" s="96"/>
      <c r="G35" s="96"/>
      <c r="H35" s="96"/>
      <c r="I35" s="97"/>
      <c r="K35" s="12"/>
      <c r="L35" s="12"/>
      <c r="M35" s="12"/>
    </row>
    <row r="36" spans="1:13">
      <c r="A36" s="24">
        <v>21</v>
      </c>
      <c r="B36" s="91" t="s">
        <v>39</v>
      </c>
      <c r="C36" s="92"/>
      <c r="D36" s="93"/>
      <c r="E36" s="39"/>
      <c r="F36" s="38"/>
      <c r="G36" s="38"/>
      <c r="H36" s="8">
        <f>H27</f>
        <v>9202</v>
      </c>
      <c r="I36" s="26">
        <f>I27</f>
        <v>27627.600000000002</v>
      </c>
      <c r="K36" s="12"/>
      <c r="L36" s="12"/>
      <c r="M36" s="12"/>
    </row>
    <row r="37" spans="1:13">
      <c r="A37" s="32">
        <v>22</v>
      </c>
      <c r="B37" s="91" t="s">
        <v>40</v>
      </c>
      <c r="C37" s="92"/>
      <c r="D37" s="93"/>
      <c r="E37" s="39"/>
      <c r="F37" s="38"/>
      <c r="G37" s="38"/>
      <c r="H37" s="7">
        <v>1550</v>
      </c>
      <c r="I37" s="45">
        <f>H44</f>
        <v>4318.898550724638</v>
      </c>
      <c r="K37" s="12"/>
      <c r="L37" s="12"/>
      <c r="M37" s="12"/>
    </row>
    <row r="38" spans="1:13" ht="12.95" customHeight="1">
      <c r="A38" s="33">
        <v>23</v>
      </c>
      <c r="B38" s="78" t="s">
        <v>43</v>
      </c>
      <c r="C38" s="79"/>
      <c r="D38" s="80"/>
      <c r="E38" s="34"/>
      <c r="F38" s="68">
        <f>+(I38/H38)*100</f>
        <v>297.12145229468598</v>
      </c>
      <c r="G38" s="34"/>
      <c r="H38" s="70">
        <f>+H37+H36</f>
        <v>10752</v>
      </c>
      <c r="I38" s="72">
        <f>+I37+I36</f>
        <v>31946.498550724638</v>
      </c>
      <c r="K38" s="12"/>
      <c r="L38" s="12"/>
      <c r="M38" s="12"/>
    </row>
    <row r="39" spans="1:13" ht="12.95" customHeight="1">
      <c r="A39" s="35"/>
      <c r="B39" s="74" t="s">
        <v>41</v>
      </c>
      <c r="C39" s="75"/>
      <c r="D39" s="76"/>
      <c r="E39" s="36"/>
      <c r="F39" s="69"/>
      <c r="G39" s="36"/>
      <c r="H39" s="71"/>
      <c r="I39" s="73"/>
      <c r="K39" s="12"/>
      <c r="L39" s="12"/>
      <c r="M39" s="12"/>
    </row>
    <row r="40" spans="1:13" ht="9.9499999999999993" customHeight="1">
      <c r="K40" s="12"/>
      <c r="L40" s="12"/>
      <c r="M40" s="12"/>
    </row>
    <row r="41" spans="1:13">
      <c r="A41" s="4" t="s">
        <v>44</v>
      </c>
      <c r="B41" s="4"/>
      <c r="C41" s="4"/>
      <c r="D41" s="4"/>
      <c r="E41" s="4"/>
      <c r="F41" s="4"/>
      <c r="G41" s="4"/>
      <c r="H41" s="4"/>
      <c r="I41" s="4"/>
      <c r="K41" s="12"/>
      <c r="L41" s="12"/>
      <c r="M41" s="12"/>
    </row>
    <row r="42" spans="1:13" ht="9.9499999999999993" customHeight="1">
      <c r="A42" s="4"/>
      <c r="B42" s="4"/>
      <c r="C42" s="4"/>
      <c r="D42" s="4"/>
      <c r="E42" s="4"/>
      <c r="F42" s="4"/>
      <c r="G42" s="4"/>
      <c r="H42" s="4"/>
      <c r="I42" s="4"/>
      <c r="K42" s="12"/>
      <c r="L42" s="12"/>
      <c r="M42" s="12"/>
    </row>
    <row r="43" spans="1:13">
      <c r="A43" s="4"/>
      <c r="B43" s="4"/>
      <c r="C43" s="4" t="s">
        <v>46</v>
      </c>
      <c r="D43" s="4"/>
      <c r="E43" s="4"/>
      <c r="F43" s="4"/>
      <c r="G43" s="4"/>
      <c r="H43" s="44">
        <f>IF(ISNA(VLOOKUP(H29,Sheet2!A2:B151,2,FALSE)),"Error",VLOOKUP(H29,Sheet2!A2:B151,2))</f>
        <v>9145.2058823529405</v>
      </c>
      <c r="I43" s="4"/>
      <c r="K43" s="12"/>
      <c r="L43" s="12"/>
      <c r="M43" s="12"/>
    </row>
    <row r="44" spans="1:13" ht="12.95" customHeight="1">
      <c r="A44" s="4" t="s">
        <v>45</v>
      </c>
      <c r="B44" s="4"/>
      <c r="C44" s="5" t="s">
        <v>55</v>
      </c>
      <c r="D44" s="4"/>
      <c r="E44" s="4"/>
      <c r="F44" s="4"/>
      <c r="G44" s="4"/>
      <c r="H44" s="44">
        <f>IF(ISNA(VLOOKUP(H37,Sheet2!A2:B151,2,FALSE)),"Error",VLOOKUP(H37,Sheet2!A2:B151,2))</f>
        <v>4318.898550724638</v>
      </c>
      <c r="I44" s="4"/>
      <c r="K44" s="12"/>
      <c r="L44" s="12"/>
      <c r="M44" s="12"/>
    </row>
    <row r="45" spans="1:13">
      <c r="A45" s="4"/>
      <c r="B45" s="4"/>
      <c r="C45" s="4" t="s">
        <v>47</v>
      </c>
      <c r="D45" s="4"/>
      <c r="E45" s="4"/>
      <c r="F45" s="4"/>
      <c r="G45" s="4"/>
      <c r="H45" s="4"/>
      <c r="I45" s="4"/>
      <c r="K45" s="12"/>
      <c r="L45" s="12"/>
      <c r="M45" s="12"/>
    </row>
    <row r="46" spans="1:13" ht="9.9499999999999993" customHeight="1">
      <c r="A46" s="4"/>
      <c r="B46" s="4"/>
      <c r="C46" s="4"/>
      <c r="D46" s="4"/>
      <c r="E46" s="4"/>
      <c r="F46" s="4"/>
      <c r="G46" s="4"/>
      <c r="H46" s="4"/>
      <c r="I46" s="4"/>
      <c r="K46" s="12"/>
      <c r="L46" s="12"/>
      <c r="M46" s="12"/>
    </row>
    <row r="47" spans="1:13">
      <c r="A47" s="4" t="s">
        <v>48</v>
      </c>
      <c r="B47" s="4"/>
      <c r="C47" s="4"/>
      <c r="D47" s="4"/>
      <c r="E47" s="4"/>
      <c r="F47" s="4"/>
      <c r="G47" s="4"/>
      <c r="H47" s="4"/>
      <c r="I47" s="4"/>
      <c r="K47" s="12"/>
      <c r="L47" s="12"/>
      <c r="M47" s="12"/>
    </row>
    <row r="48" spans="1:13" ht="15" customHeight="1">
      <c r="A48" s="4" t="s">
        <v>49</v>
      </c>
      <c r="B48" s="4"/>
      <c r="C48" s="4"/>
      <c r="D48" s="4"/>
      <c r="E48" s="4"/>
      <c r="F48" s="4"/>
      <c r="G48" s="4"/>
      <c r="H48" s="4"/>
      <c r="I48" s="4"/>
      <c r="K48" s="12"/>
      <c r="L48" s="12"/>
      <c r="M48" s="12"/>
    </row>
    <row r="49" spans="1:13" ht="9.9499999999999993" customHeight="1">
      <c r="A49" s="4"/>
      <c r="B49" s="4"/>
      <c r="C49" s="4"/>
      <c r="D49" s="4"/>
      <c r="E49" s="4"/>
      <c r="F49" s="4"/>
      <c r="G49" s="4"/>
      <c r="H49" s="4"/>
      <c r="I49" s="4"/>
      <c r="K49" s="12"/>
      <c r="L49" s="12"/>
      <c r="M49" s="12"/>
    </row>
    <row r="50" spans="1:13">
      <c r="A50" s="15" t="s">
        <v>50</v>
      </c>
      <c r="B50" s="4"/>
      <c r="C50" s="4"/>
      <c r="D50" s="4"/>
      <c r="E50" s="4"/>
      <c r="F50" s="4"/>
      <c r="H50" s="4"/>
      <c r="I50" s="4"/>
      <c r="K50" s="12"/>
      <c r="L50" s="12"/>
      <c r="M50" s="12"/>
    </row>
    <row r="51" spans="1:13" ht="9.9499999999999993" customHeight="1">
      <c r="A51" s="15"/>
      <c r="B51" s="4"/>
      <c r="C51" s="4"/>
      <c r="D51" s="4"/>
      <c r="E51" s="4"/>
      <c r="F51" s="4"/>
      <c r="G51" s="4"/>
      <c r="H51" s="4"/>
      <c r="I51" s="4"/>
      <c r="K51" s="12"/>
      <c r="L51" s="12"/>
      <c r="M51" s="12"/>
    </row>
    <row r="52" spans="1:13">
      <c r="A52" s="40" t="s">
        <v>59</v>
      </c>
      <c r="B52" s="4"/>
      <c r="C52" s="4"/>
      <c r="D52" s="4"/>
      <c r="E52" s="4"/>
      <c r="F52" s="4"/>
      <c r="G52" s="40" t="s">
        <v>52</v>
      </c>
      <c r="H52" s="4"/>
      <c r="I52" s="4"/>
      <c r="K52" s="12"/>
      <c r="L52" s="12"/>
      <c r="M52" s="12"/>
    </row>
    <row r="53" spans="1:13">
      <c r="A53" s="4"/>
      <c r="B53" s="4"/>
      <c r="C53" s="4"/>
      <c r="D53" s="4"/>
      <c r="E53" s="4"/>
      <c r="F53" s="4"/>
      <c r="G53" s="40" t="s">
        <v>51</v>
      </c>
      <c r="H53" s="4"/>
      <c r="I53" s="4"/>
      <c r="K53" s="12"/>
      <c r="L53" s="12"/>
      <c r="M53" s="12"/>
    </row>
    <row r="54" spans="1:13">
      <c r="A54" s="15" t="s">
        <v>53</v>
      </c>
      <c r="K54" s="12"/>
      <c r="L54" s="12"/>
      <c r="M54" s="12"/>
    </row>
    <row r="55" spans="1:13" ht="6" customHeight="1">
      <c r="K55" s="12"/>
      <c r="L55" s="12"/>
      <c r="M55" s="12"/>
    </row>
    <row r="56" spans="1:13">
      <c r="K56" s="12"/>
      <c r="L56" s="12"/>
      <c r="M56" s="12"/>
    </row>
    <row r="57" spans="1:13">
      <c r="K57" s="12"/>
      <c r="L57" s="12"/>
      <c r="M57" s="12"/>
    </row>
    <row r="58" spans="1:13">
      <c r="K58" s="12"/>
      <c r="L58" s="12"/>
      <c r="M58" s="12"/>
    </row>
    <row r="59" spans="1:13">
      <c r="K59" s="12"/>
      <c r="L59" s="12"/>
      <c r="M59" s="12"/>
    </row>
    <row r="60" spans="1:13">
      <c r="K60" s="12"/>
      <c r="L60" s="12"/>
      <c r="M60" s="12"/>
    </row>
    <row r="61" spans="1:13">
      <c r="K61" s="12"/>
      <c r="L61" s="12"/>
      <c r="M61" s="12"/>
    </row>
    <row r="62" spans="1:13">
      <c r="K62" s="12"/>
      <c r="L62" s="12"/>
      <c r="M62" s="12"/>
    </row>
    <row r="63" spans="1:13">
      <c r="K63" s="12"/>
      <c r="L63" s="12"/>
      <c r="M63" s="12"/>
    </row>
    <row r="64" spans="1:13">
      <c r="K64" s="12"/>
      <c r="L64" s="12"/>
      <c r="M64" s="12"/>
    </row>
    <row r="65" spans="1:13">
      <c r="K65" s="12"/>
      <c r="L65" s="12"/>
      <c r="M65" s="12"/>
    </row>
    <row r="66" spans="1:13">
      <c r="K66" s="12"/>
      <c r="L66" s="12"/>
      <c r="M66" s="12"/>
    </row>
    <row r="67" spans="1:13">
      <c r="K67" s="12"/>
      <c r="L67" s="12"/>
      <c r="M67" s="12"/>
    </row>
    <row r="78" spans="1:13" s="41" customFormat="1">
      <c r="A78" s="9"/>
      <c r="B78" s="9"/>
      <c r="C78" s="9"/>
      <c r="D78" s="9"/>
      <c r="E78" s="9"/>
      <c r="F78" s="9"/>
      <c r="G78" s="9"/>
      <c r="H78" s="9"/>
      <c r="I78" s="9"/>
    </row>
    <row r="79" spans="1:13">
      <c r="A79" s="41"/>
      <c r="B79" s="41"/>
      <c r="C79" s="41"/>
      <c r="D79" s="41"/>
      <c r="E79" s="41"/>
      <c r="F79" s="41"/>
      <c r="G79" s="41"/>
      <c r="H79" s="41"/>
      <c r="I79" s="41"/>
    </row>
  </sheetData>
  <mergeCells count="45">
    <mergeCell ref="H27:H28"/>
    <mergeCell ref="B26:D26"/>
    <mergeCell ref="B27:D27"/>
    <mergeCell ref="B29:D29"/>
    <mergeCell ref="B32:D32"/>
    <mergeCell ref="B28:D28"/>
    <mergeCell ref="B25:D25"/>
    <mergeCell ref="A8:C8"/>
    <mergeCell ref="E8:F8"/>
    <mergeCell ref="H8:I8"/>
    <mergeCell ref="A9:I9"/>
    <mergeCell ref="H10:I10"/>
    <mergeCell ref="B10:D10"/>
    <mergeCell ref="B37:D37"/>
    <mergeCell ref="B38:D38"/>
    <mergeCell ref="B35:I35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F38:F39"/>
    <mergeCell ref="H38:H39"/>
    <mergeCell ref="I38:I39"/>
    <mergeCell ref="B39:D39"/>
    <mergeCell ref="F27:F28"/>
    <mergeCell ref="B33:D33"/>
    <mergeCell ref="H33:H34"/>
    <mergeCell ref="I33:I34"/>
    <mergeCell ref="B34:D34"/>
    <mergeCell ref="F33:F34"/>
    <mergeCell ref="I27:I28"/>
    <mergeCell ref="B30:D30"/>
    <mergeCell ref="H30:H31"/>
    <mergeCell ref="I30:I31"/>
    <mergeCell ref="B31:D31"/>
    <mergeCell ref="B36:D36"/>
  </mergeCells>
  <pageMargins left="0.68" right="0.65" top="0.35" bottom="0.3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K37"/>
  <sheetViews>
    <sheetView showGridLines="0" tabSelected="1" workbookViewId="0">
      <selection activeCell="N18" sqref="N18"/>
    </sheetView>
  </sheetViews>
  <sheetFormatPr defaultColWidth="9.140625" defaultRowHeight="18" customHeight="1"/>
  <cols>
    <col min="1" max="1" width="2.7109375" style="46" customWidth="1"/>
    <col min="2" max="2" width="9.140625" style="46"/>
    <col min="3" max="10" width="7.7109375" style="46" customWidth="1"/>
    <col min="11" max="16384" width="9.140625" style="46"/>
  </cols>
  <sheetData>
    <row r="2" spans="2:10" ht="18" customHeight="1">
      <c r="E2" s="122" t="s">
        <v>3</v>
      </c>
      <c r="F2" s="122"/>
      <c r="G2" s="122"/>
      <c r="H2" s="122"/>
    </row>
    <row r="3" spans="2:10" ht="18" customHeight="1">
      <c r="E3" s="119" t="s">
        <v>60</v>
      </c>
      <c r="F3" s="119"/>
      <c r="G3" s="119"/>
      <c r="H3" s="119"/>
      <c r="I3" s="47"/>
    </row>
    <row r="4" spans="2:10" ht="15.75" customHeight="1"/>
    <row r="5" spans="2:10" ht="11.25" customHeight="1">
      <c r="B5" s="48" t="s">
        <v>61</v>
      </c>
      <c r="C5" s="120">
        <v>42798</v>
      </c>
      <c r="D5" s="120"/>
      <c r="H5" s="48" t="s">
        <v>62</v>
      </c>
      <c r="I5" s="121" t="s">
        <v>68</v>
      </c>
      <c r="J5" s="121"/>
    </row>
    <row r="7" spans="2:10" ht="18" customHeight="1">
      <c r="E7" s="119" t="s">
        <v>63</v>
      </c>
      <c r="F7" s="119"/>
      <c r="G7" s="119"/>
      <c r="H7" s="119"/>
    </row>
    <row r="8" spans="2:10" ht="18" customHeight="1">
      <c r="B8" s="49"/>
      <c r="C8" s="50"/>
      <c r="D8" s="51"/>
      <c r="E8" s="52"/>
      <c r="F8" s="52"/>
      <c r="G8" s="52"/>
      <c r="H8" s="52"/>
      <c r="I8" s="52"/>
      <c r="J8" s="53"/>
    </row>
    <row r="9" spans="2:10" ht="18" customHeight="1">
      <c r="C9" s="54"/>
      <c r="D9" s="55"/>
      <c r="E9" s="56"/>
      <c r="F9" s="56"/>
      <c r="G9" s="56"/>
      <c r="H9" s="56"/>
      <c r="I9" s="56"/>
      <c r="J9" s="57"/>
    </row>
    <row r="10" spans="2:10" ht="18" customHeight="1">
      <c r="B10" s="49"/>
      <c r="C10" s="58"/>
      <c r="D10" s="59"/>
      <c r="E10" s="60"/>
      <c r="F10" s="60"/>
      <c r="G10" s="60"/>
      <c r="H10" s="60"/>
      <c r="I10" s="60"/>
      <c r="J10" s="61"/>
    </row>
    <row r="11" spans="2:10" ht="18" customHeight="1">
      <c r="B11" s="49"/>
      <c r="C11" s="54"/>
      <c r="D11" s="55"/>
      <c r="E11" s="56"/>
      <c r="F11" s="56"/>
      <c r="G11" s="56"/>
      <c r="H11" s="56"/>
      <c r="I11" s="56"/>
      <c r="J11" s="57"/>
    </row>
    <row r="12" spans="2:10" ht="18" customHeight="1">
      <c r="B12" s="49"/>
      <c r="C12" s="58"/>
      <c r="D12" s="59"/>
      <c r="E12" s="60"/>
      <c r="F12" s="60"/>
      <c r="G12" s="60"/>
      <c r="H12" s="60"/>
      <c r="I12" s="60"/>
      <c r="J12" s="61"/>
    </row>
    <row r="13" spans="2:10" ht="18" customHeight="1">
      <c r="B13" s="49"/>
      <c r="C13" s="54"/>
      <c r="D13" s="55"/>
      <c r="E13" s="56"/>
      <c r="F13" s="56"/>
      <c r="G13" s="56"/>
      <c r="H13" s="56"/>
      <c r="I13" s="56"/>
      <c r="J13" s="57"/>
    </row>
    <row r="14" spans="2:10" ht="18" customHeight="1">
      <c r="B14" s="49"/>
      <c r="C14" s="58"/>
      <c r="D14" s="59"/>
      <c r="E14" s="60"/>
      <c r="F14" s="60"/>
      <c r="G14" s="60"/>
      <c r="H14" s="60"/>
      <c r="I14" s="60"/>
      <c r="J14" s="61"/>
    </row>
    <row r="15" spans="2:10" ht="18" customHeight="1">
      <c r="B15" s="49"/>
      <c r="C15" s="54"/>
      <c r="D15" s="55"/>
      <c r="E15" s="56"/>
      <c r="F15" s="56"/>
      <c r="G15" s="56"/>
      <c r="H15" s="56"/>
      <c r="I15" s="56"/>
      <c r="J15" s="57"/>
    </row>
    <row r="16" spans="2:10" ht="18" customHeight="1">
      <c r="B16" s="49"/>
      <c r="C16" s="58"/>
      <c r="D16" s="59"/>
      <c r="E16" s="60"/>
      <c r="F16" s="60"/>
      <c r="G16" s="60"/>
      <c r="H16" s="60"/>
      <c r="I16" s="60"/>
      <c r="J16" s="61"/>
    </row>
    <row r="17" spans="2:11" ht="18" customHeight="1">
      <c r="B17" s="49"/>
      <c r="C17" s="54"/>
      <c r="D17" s="55"/>
      <c r="E17" s="56"/>
      <c r="F17" s="56"/>
      <c r="G17" s="56"/>
      <c r="H17" s="56"/>
      <c r="I17" s="56"/>
      <c r="J17" s="57"/>
    </row>
    <row r="18" spans="2:11" ht="18" customHeight="1">
      <c r="B18" s="49"/>
      <c r="C18" s="58"/>
      <c r="D18" s="59"/>
      <c r="E18" s="60"/>
      <c r="F18" s="60"/>
      <c r="G18" s="60"/>
      <c r="H18" s="60"/>
      <c r="I18" s="60"/>
      <c r="J18" s="61"/>
    </row>
    <row r="19" spans="2:11" ht="18" customHeight="1">
      <c r="B19" s="49"/>
      <c r="C19" s="54"/>
      <c r="D19" s="55"/>
      <c r="E19" s="56"/>
      <c r="F19" s="56"/>
      <c r="G19" s="56"/>
      <c r="H19" s="56"/>
      <c r="I19" s="56"/>
      <c r="J19" s="57"/>
    </row>
    <row r="20" spans="2:11" ht="18" customHeight="1">
      <c r="B20" s="49"/>
      <c r="C20" s="58"/>
      <c r="D20" s="59"/>
      <c r="E20" s="60"/>
      <c r="F20" s="60"/>
      <c r="G20" s="60"/>
      <c r="H20" s="60"/>
      <c r="I20" s="60"/>
      <c r="J20" s="61"/>
    </row>
    <row r="21" spans="2:11" ht="18" customHeight="1">
      <c r="B21" s="49"/>
      <c r="C21" s="54"/>
      <c r="D21" s="55"/>
      <c r="E21" s="56"/>
      <c r="F21" s="56"/>
      <c r="G21" s="56"/>
      <c r="H21" s="56"/>
      <c r="I21" s="56"/>
      <c r="J21" s="57"/>
    </row>
    <row r="22" spans="2:11" ht="18" customHeight="1">
      <c r="B22" s="49"/>
      <c r="C22" s="58"/>
      <c r="D22" s="59"/>
      <c r="E22" s="60"/>
      <c r="F22" s="60"/>
      <c r="G22" s="60"/>
      <c r="H22" s="60"/>
      <c r="I22" s="60"/>
      <c r="J22" s="61"/>
    </row>
    <row r="23" spans="2:11" ht="18" customHeight="1">
      <c r="B23" s="49"/>
      <c r="C23" s="54"/>
      <c r="D23" s="55"/>
      <c r="E23" s="56"/>
      <c r="F23" s="56"/>
      <c r="G23" s="56"/>
      <c r="H23" s="56"/>
      <c r="I23" s="56"/>
      <c r="J23" s="57"/>
    </row>
    <row r="24" spans="2:11" ht="18" customHeight="1">
      <c r="B24" s="49"/>
      <c r="C24" s="58"/>
      <c r="D24" s="59"/>
      <c r="E24" s="60"/>
      <c r="F24" s="60"/>
      <c r="G24" s="60"/>
      <c r="H24" s="60"/>
      <c r="I24" s="60"/>
      <c r="J24" s="61"/>
    </row>
    <row r="25" spans="2:11" ht="18" customHeight="1">
      <c r="B25" s="49"/>
      <c r="C25" s="54"/>
      <c r="D25" s="55"/>
      <c r="E25" s="56"/>
      <c r="F25" s="56"/>
      <c r="G25" s="56"/>
      <c r="H25" s="56"/>
      <c r="I25" s="56"/>
      <c r="J25" s="57"/>
    </row>
    <row r="26" spans="2:11" ht="18" customHeight="1">
      <c r="B26" s="49"/>
      <c r="C26" s="58"/>
      <c r="D26" s="59"/>
      <c r="E26" s="60"/>
      <c r="F26" s="60"/>
      <c r="G26" s="60"/>
      <c r="H26" s="60"/>
      <c r="I26" s="60"/>
      <c r="J26" s="61"/>
    </row>
    <row r="27" spans="2:11" ht="18" customHeight="1">
      <c r="B27" s="49"/>
      <c r="C27" s="54"/>
      <c r="D27" s="55"/>
      <c r="E27" s="56"/>
      <c r="F27" s="56"/>
      <c r="G27" s="56"/>
      <c r="H27" s="56"/>
      <c r="I27" s="56"/>
      <c r="J27" s="57"/>
    </row>
    <row r="28" spans="2:11" ht="18" customHeight="1">
      <c r="B28" s="49"/>
      <c r="C28" s="58"/>
      <c r="D28" s="59"/>
      <c r="E28" s="60"/>
      <c r="F28" s="60"/>
      <c r="G28" s="60"/>
      <c r="H28" s="60"/>
      <c r="I28" s="60"/>
      <c r="J28" s="61"/>
    </row>
    <row r="29" spans="2:11" ht="18" customHeight="1">
      <c r="B29" s="49"/>
      <c r="C29" s="54"/>
      <c r="D29" s="55"/>
      <c r="E29" s="56"/>
      <c r="F29" s="56"/>
      <c r="G29" s="56"/>
      <c r="H29" s="56"/>
      <c r="I29" s="56"/>
      <c r="J29" s="57"/>
    </row>
    <row r="30" spans="2:11" ht="18" customHeight="1">
      <c r="B30" s="49"/>
      <c r="C30" s="58"/>
      <c r="D30" s="59"/>
      <c r="E30" s="60"/>
      <c r="F30" s="60"/>
      <c r="G30" s="60"/>
      <c r="H30" s="60"/>
      <c r="I30" s="60"/>
      <c r="J30" s="61"/>
    </row>
    <row r="31" spans="2:11" ht="18" customHeight="1">
      <c r="B31" s="62"/>
      <c r="C31" s="63"/>
      <c r="D31" s="64"/>
      <c r="E31" s="65"/>
      <c r="F31" s="65"/>
      <c r="G31" s="65"/>
      <c r="H31" s="65"/>
      <c r="I31" s="65"/>
      <c r="J31" s="66"/>
    </row>
    <row r="32" spans="2:11" ht="18" customHeight="1">
      <c r="B32" s="67"/>
      <c r="C32" s="67"/>
      <c r="D32" s="67"/>
      <c r="E32" s="67"/>
      <c r="F32" s="67"/>
      <c r="G32" s="67"/>
      <c r="H32" s="67"/>
      <c r="I32" s="67"/>
      <c r="J32" s="67"/>
      <c r="K32" s="67"/>
    </row>
    <row r="33" spans="5:8" ht="15" customHeight="1">
      <c r="E33" s="119" t="s">
        <v>64</v>
      </c>
      <c r="F33" s="119"/>
      <c r="G33" s="119"/>
      <c r="H33" s="119"/>
    </row>
    <row r="34" spans="5:8" ht="15" customHeight="1"/>
    <row r="36" spans="5:8" ht="18" customHeight="1">
      <c r="H36" s="40" t="s">
        <v>52</v>
      </c>
    </row>
    <row r="37" spans="5:8" ht="18" customHeight="1">
      <c r="H37" s="40" t="s">
        <v>51</v>
      </c>
    </row>
  </sheetData>
  <mergeCells count="6">
    <mergeCell ref="E33:H33"/>
    <mergeCell ref="C5:D5"/>
    <mergeCell ref="I5:J5"/>
    <mergeCell ref="E2:H2"/>
    <mergeCell ref="E3:H3"/>
    <mergeCell ref="E7:H7"/>
  </mergeCells>
  <pageMargins left="0.94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4"/>
  <sheetViews>
    <sheetView workbookViewId="0">
      <selection activeCell="C1" sqref="C1"/>
    </sheetView>
  </sheetViews>
  <sheetFormatPr defaultRowHeight="14.1" customHeight="1"/>
  <cols>
    <col min="1" max="1" width="5.5703125" bestFit="1" customWidth="1"/>
    <col min="2" max="2" width="9.5703125" style="43" bestFit="1" customWidth="1"/>
  </cols>
  <sheetData>
    <row r="1" spans="1:2" ht="14.1" customHeight="1">
      <c r="A1" s="2" t="s">
        <v>58</v>
      </c>
      <c r="B1" s="42" t="s">
        <v>0</v>
      </c>
    </row>
    <row r="2" spans="1:2" ht="14.1" customHeight="1">
      <c r="A2" s="1">
        <v>100</v>
      </c>
      <c r="B2" s="3">
        <v>273</v>
      </c>
    </row>
    <row r="3" spans="1:2" ht="14.1" customHeight="1">
      <c r="A3" s="1">
        <v>125</v>
      </c>
      <c r="B3" s="3">
        <v>341.18181818181819</v>
      </c>
    </row>
    <row r="4" spans="1:2" ht="14.1" customHeight="1">
      <c r="A4" s="1">
        <v>150</v>
      </c>
      <c r="B4" s="3">
        <v>409.36363636363637</v>
      </c>
    </row>
    <row r="5" spans="1:2" ht="14.1" customHeight="1">
      <c r="A5" s="1">
        <v>175</v>
      </c>
      <c r="B5" s="3">
        <v>477.5454545454545</v>
      </c>
    </row>
    <row r="6" spans="1:2" ht="14.1" customHeight="1">
      <c r="A6" s="1">
        <v>200</v>
      </c>
      <c r="B6" s="3">
        <v>545.72727272727275</v>
      </c>
    </row>
    <row r="7" spans="1:2" ht="14.1" customHeight="1">
      <c r="A7" s="1">
        <v>225</v>
      </c>
      <c r="B7" s="3">
        <v>613.90909090909088</v>
      </c>
    </row>
    <row r="8" spans="1:2" ht="14.1" customHeight="1">
      <c r="A8" s="1">
        <v>250</v>
      </c>
      <c r="B8" s="3">
        <v>682.09090909090901</v>
      </c>
    </row>
    <row r="9" spans="1:2" ht="14.1" customHeight="1">
      <c r="A9" s="1">
        <v>275</v>
      </c>
      <c r="B9" s="3">
        <v>750.27272727272725</v>
      </c>
    </row>
    <row r="10" spans="1:2" ht="14.1" customHeight="1">
      <c r="A10" s="1">
        <v>300</v>
      </c>
      <c r="B10" s="3">
        <v>818.73913043478262</v>
      </c>
    </row>
    <row r="11" spans="1:2" ht="14.1" customHeight="1">
      <c r="A11" s="1">
        <v>325</v>
      </c>
      <c r="B11" s="3">
        <v>887.21739130434787</v>
      </c>
    </row>
    <row r="12" spans="1:2" ht="14.1" customHeight="1">
      <c r="A12" s="1">
        <v>350</v>
      </c>
      <c r="B12" s="3">
        <v>955.84057971014488</v>
      </c>
    </row>
    <row r="13" spans="1:2" ht="14.1" customHeight="1">
      <c r="A13" s="1">
        <v>375</v>
      </c>
      <c r="B13" s="3">
        <v>1025.0434782608695</v>
      </c>
    </row>
    <row r="14" spans="1:2" ht="14.1" customHeight="1">
      <c r="A14" s="1">
        <v>400</v>
      </c>
      <c r="B14" s="3">
        <v>1094.2463768115942</v>
      </c>
    </row>
    <row r="15" spans="1:2" ht="14.1" customHeight="1">
      <c r="A15" s="1">
        <v>425</v>
      </c>
      <c r="B15" s="3">
        <v>1163.927536231884</v>
      </c>
    </row>
    <row r="16" spans="1:2" ht="14.1" customHeight="1">
      <c r="A16" s="1">
        <v>450</v>
      </c>
      <c r="B16" s="3">
        <v>1234.2173913043478</v>
      </c>
    </row>
    <row r="17" spans="1:2" ht="14.1" customHeight="1">
      <c r="A17" s="1">
        <v>475</v>
      </c>
      <c r="B17" s="3">
        <v>1304.5072463768115</v>
      </c>
    </row>
    <row r="18" spans="1:2" ht="14.1" customHeight="1">
      <c r="A18" s="1">
        <v>500</v>
      </c>
      <c r="B18" s="3">
        <v>1375.0434782608695</v>
      </c>
    </row>
    <row r="19" spans="1:2" ht="14.1" customHeight="1">
      <c r="A19" s="1">
        <v>525</v>
      </c>
      <c r="B19" s="3">
        <v>1445.695652173913</v>
      </c>
    </row>
    <row r="20" spans="1:2" ht="14.1" customHeight="1">
      <c r="A20" s="1">
        <v>550</v>
      </c>
      <c r="B20" s="3">
        <v>1516.3478260869565</v>
      </c>
    </row>
    <row r="21" spans="1:2" ht="14.1" customHeight="1">
      <c r="A21" s="1">
        <v>575</v>
      </c>
      <c r="B21" s="3">
        <v>1584.3333333333333</v>
      </c>
    </row>
    <row r="22" spans="1:2" ht="14.1" customHeight="1">
      <c r="A22" s="1">
        <v>600</v>
      </c>
      <c r="B22" s="3">
        <v>1652.086956521739</v>
      </c>
    </row>
    <row r="23" spans="1:2" ht="14.1" customHeight="1">
      <c r="A23" s="1">
        <v>625</v>
      </c>
      <c r="B23" s="3">
        <v>1720.1884057971015</v>
      </c>
    </row>
    <row r="24" spans="1:2" ht="14.1" customHeight="1">
      <c r="A24" s="1">
        <v>650</v>
      </c>
      <c r="B24" s="3">
        <v>1790.1159420289855</v>
      </c>
    </row>
    <row r="25" spans="1:2" ht="14.1" customHeight="1">
      <c r="A25" s="1">
        <v>675</v>
      </c>
      <c r="B25" s="3">
        <v>1860.0434782608695</v>
      </c>
    </row>
    <row r="26" spans="1:2" ht="14.1" customHeight="1">
      <c r="A26" s="1">
        <v>700</v>
      </c>
      <c r="B26" s="3">
        <v>1930.4848484848485</v>
      </c>
    </row>
    <row r="27" spans="1:2" ht="14.1" customHeight="1">
      <c r="A27" s="1">
        <v>725</v>
      </c>
      <c r="B27" s="3">
        <v>2001.6969696969697</v>
      </c>
    </row>
    <row r="28" spans="1:2" ht="14.1" customHeight="1">
      <c r="A28" s="1">
        <v>750</v>
      </c>
      <c r="B28" s="3">
        <v>2072.909090909091</v>
      </c>
    </row>
    <row r="29" spans="1:2" ht="14.1" customHeight="1">
      <c r="A29" s="1">
        <v>775</v>
      </c>
      <c r="B29" s="3">
        <v>2142.7777777777778</v>
      </c>
    </row>
    <row r="30" spans="1:2" ht="14.1" customHeight="1">
      <c r="A30" s="1">
        <v>800</v>
      </c>
      <c r="B30" s="3">
        <v>2212.2222222222222</v>
      </c>
    </row>
    <row r="31" spans="1:2" ht="14.1" customHeight="1">
      <c r="A31" s="1">
        <v>825</v>
      </c>
      <c r="B31" s="3">
        <v>2281.6666666666665</v>
      </c>
    </row>
    <row r="32" spans="1:2" ht="14.1" customHeight="1">
      <c r="A32" s="1">
        <v>850</v>
      </c>
      <c r="B32" s="3">
        <v>2351.536231884058</v>
      </c>
    </row>
    <row r="33" spans="1:2" ht="14.1" customHeight="1">
      <c r="A33" s="1">
        <v>875</v>
      </c>
      <c r="B33" s="3">
        <v>2421.463768115942</v>
      </c>
    </row>
    <row r="34" spans="1:2" ht="14.1" customHeight="1">
      <c r="A34" s="1">
        <v>900</v>
      </c>
      <c r="B34" s="3">
        <v>2491.3478260869565</v>
      </c>
    </row>
    <row r="35" spans="1:2" ht="14.1" customHeight="1">
      <c r="A35" s="1">
        <v>925</v>
      </c>
      <c r="B35" s="3">
        <v>2560.913043478261</v>
      </c>
    </row>
    <row r="36" spans="1:2" ht="14.1" customHeight="1">
      <c r="A36" s="1">
        <v>950</v>
      </c>
      <c r="B36" s="3">
        <v>2630.478260869565</v>
      </c>
    </row>
    <row r="37" spans="1:2" ht="14.1" customHeight="1">
      <c r="A37" s="1">
        <v>975</v>
      </c>
      <c r="B37" s="3">
        <v>2700.1739130434785</v>
      </c>
    </row>
    <row r="38" spans="1:2" ht="14.1" customHeight="1">
      <c r="A38" s="1">
        <v>1000</v>
      </c>
      <c r="B38" s="3">
        <v>2770.1014492753625</v>
      </c>
    </row>
    <row r="39" spans="1:2" ht="14.1" customHeight="1">
      <c r="A39" s="1">
        <v>1025</v>
      </c>
      <c r="B39" s="3">
        <v>2840.0289855072465</v>
      </c>
    </row>
    <row r="40" spans="1:2" ht="14.1" customHeight="1">
      <c r="A40" s="1">
        <v>1050</v>
      </c>
      <c r="B40" s="3">
        <v>2909.9565217391305</v>
      </c>
    </row>
    <row r="41" spans="1:2" ht="14.1" customHeight="1">
      <c r="A41" s="1">
        <v>1075</v>
      </c>
      <c r="B41" s="3">
        <v>2979.8840579710145</v>
      </c>
    </row>
    <row r="42" spans="1:2" ht="14.1" customHeight="1">
      <c r="A42" s="1">
        <v>1100</v>
      </c>
      <c r="B42" s="3">
        <v>3049.8115942028985</v>
      </c>
    </row>
    <row r="43" spans="1:2" ht="14.1" customHeight="1">
      <c r="A43" s="1">
        <v>1125</v>
      </c>
      <c r="B43" s="3">
        <v>3119.7391304347825</v>
      </c>
    </row>
    <row r="44" spans="1:2" ht="14.1" customHeight="1">
      <c r="A44" s="1">
        <v>1150</v>
      </c>
      <c r="B44" s="3">
        <v>3189.6666666666665</v>
      </c>
    </row>
    <row r="45" spans="1:2" ht="14.1" customHeight="1">
      <c r="A45" s="1">
        <v>1175</v>
      </c>
      <c r="B45" s="3">
        <v>3259.623188405797</v>
      </c>
    </row>
    <row r="46" spans="1:2" ht="14.1" customHeight="1">
      <c r="A46" s="1">
        <v>1200</v>
      </c>
      <c r="B46" s="3">
        <v>3329.913043478261</v>
      </c>
    </row>
    <row r="47" spans="1:2" ht="14.1" customHeight="1">
      <c r="A47" s="1">
        <v>1225</v>
      </c>
      <c r="B47" s="3">
        <v>3400.2028985507245</v>
      </c>
    </row>
    <row r="48" spans="1:2" ht="14.1" customHeight="1">
      <c r="A48" s="1">
        <v>1250</v>
      </c>
      <c r="B48" s="3">
        <v>3470.608695652174</v>
      </c>
    </row>
    <row r="49" spans="1:2" ht="14.1" customHeight="1">
      <c r="A49" s="1">
        <v>1275</v>
      </c>
      <c r="B49" s="3">
        <v>3541.2608695652175</v>
      </c>
    </row>
    <row r="50" spans="1:2" ht="14.1" customHeight="1">
      <c r="A50" s="1">
        <v>1300</v>
      </c>
      <c r="B50" s="3">
        <v>3611.913043478261</v>
      </c>
    </row>
    <row r="51" spans="1:2" ht="14.1" customHeight="1">
      <c r="A51" s="1">
        <v>1325</v>
      </c>
      <c r="B51" s="3">
        <v>3682.5652173913045</v>
      </c>
    </row>
    <row r="52" spans="1:2" ht="14.1" customHeight="1">
      <c r="A52" s="1">
        <v>1350</v>
      </c>
      <c r="B52" s="3">
        <v>3753.217391304348</v>
      </c>
    </row>
    <row r="53" spans="1:2" ht="14.1" customHeight="1">
      <c r="A53" s="1">
        <v>1375</v>
      </c>
      <c r="B53" s="3">
        <v>3823.8695652173915</v>
      </c>
    </row>
    <row r="54" spans="1:2" ht="14.1" customHeight="1">
      <c r="A54" s="1">
        <v>1400</v>
      </c>
      <c r="B54" s="3">
        <v>3894.521739130435</v>
      </c>
    </row>
    <row r="55" spans="1:2" ht="14.1" customHeight="1">
      <c r="A55" s="1">
        <v>1425</v>
      </c>
      <c r="B55" s="3">
        <v>3965.1739130434785</v>
      </c>
    </row>
    <row r="56" spans="1:2" ht="14.1" customHeight="1">
      <c r="A56" s="1">
        <v>1450</v>
      </c>
      <c r="B56" s="3">
        <v>4035.8260869565215</v>
      </c>
    </row>
    <row r="57" spans="1:2" ht="14.1" customHeight="1">
      <c r="A57" s="1">
        <v>1475</v>
      </c>
      <c r="B57" s="3">
        <v>4106.478260869565</v>
      </c>
    </row>
    <row r="58" spans="1:2" ht="14.1" customHeight="1">
      <c r="A58" s="1">
        <v>1500</v>
      </c>
      <c r="B58" s="3">
        <v>4177.130434782609</v>
      </c>
    </row>
    <row r="59" spans="1:2" ht="14.1" customHeight="1">
      <c r="A59" s="1">
        <v>1525</v>
      </c>
      <c r="B59" s="3">
        <v>4247.884057971014</v>
      </c>
    </row>
    <row r="60" spans="1:2" ht="14.1" customHeight="1">
      <c r="A60" s="1">
        <v>1550</v>
      </c>
      <c r="B60" s="3">
        <v>4318.898550724638</v>
      </c>
    </row>
    <row r="61" spans="1:2" ht="14.1" customHeight="1">
      <c r="A61" s="1">
        <v>1575</v>
      </c>
      <c r="B61" s="3">
        <v>4389.913043478261</v>
      </c>
    </row>
    <row r="62" spans="1:2" ht="14.1" customHeight="1">
      <c r="A62" s="1">
        <v>1600</v>
      </c>
      <c r="B62" s="3">
        <v>4461.115942028986</v>
      </c>
    </row>
    <row r="63" spans="1:2" ht="14.1" customHeight="1">
      <c r="A63" s="1">
        <v>1625</v>
      </c>
      <c r="B63" s="3">
        <v>4532.492753623188</v>
      </c>
    </row>
    <row r="64" spans="1:2" ht="14.1" customHeight="1">
      <c r="A64" s="1">
        <v>1650</v>
      </c>
      <c r="B64" s="3">
        <v>4603.869565217391</v>
      </c>
    </row>
    <row r="65" spans="1:2" ht="14.1" customHeight="1">
      <c r="A65" s="1">
        <v>1675</v>
      </c>
      <c r="B65" s="3">
        <v>4675.521739130435</v>
      </c>
    </row>
    <row r="66" spans="1:2" ht="14.1" customHeight="1">
      <c r="A66" s="1">
        <v>1700</v>
      </c>
      <c r="B66" s="3">
        <v>4747.260869565217</v>
      </c>
    </row>
    <row r="67" spans="1:2" ht="14.1" customHeight="1">
      <c r="A67" s="1">
        <v>1725</v>
      </c>
      <c r="B67" s="3">
        <v>4819</v>
      </c>
    </row>
    <row r="68" spans="1:2" ht="14.1" customHeight="1">
      <c r="A68" s="1">
        <v>1750</v>
      </c>
      <c r="B68" s="3">
        <v>4890.739130434783</v>
      </c>
    </row>
    <row r="69" spans="1:2" ht="14.1" customHeight="1">
      <c r="A69" s="1">
        <v>1775</v>
      </c>
      <c r="B69" s="3">
        <v>4963</v>
      </c>
    </row>
    <row r="70" spans="1:2" ht="14.1" customHeight="1">
      <c r="A70" s="1">
        <v>1800</v>
      </c>
      <c r="B70" s="3">
        <v>5034.304347826087</v>
      </c>
    </row>
    <row r="71" spans="1:2" ht="14.1" customHeight="1">
      <c r="A71" s="1">
        <v>1825</v>
      </c>
      <c r="B71" s="3">
        <v>5106.405797101449</v>
      </c>
    </row>
    <row r="72" spans="1:2" ht="14.1" customHeight="1">
      <c r="A72" s="1">
        <v>1850</v>
      </c>
      <c r="B72" s="3">
        <v>5178.507246376812</v>
      </c>
    </row>
    <row r="73" spans="1:2" ht="14.1" customHeight="1">
      <c r="A73" s="1">
        <v>1875</v>
      </c>
      <c r="B73" s="3">
        <v>5250.608695652174</v>
      </c>
    </row>
    <row r="74" spans="1:2" ht="14.1" customHeight="1">
      <c r="A74" s="1">
        <v>1900</v>
      </c>
      <c r="B74" s="3">
        <v>5322.710144927536</v>
      </c>
    </row>
    <row r="75" spans="1:2" ht="14.1" customHeight="1">
      <c r="A75" s="1">
        <v>1925</v>
      </c>
      <c r="B75" s="3">
        <v>5394.811594202899</v>
      </c>
    </row>
    <row r="76" spans="1:2" ht="14.1" customHeight="1">
      <c r="A76" s="1">
        <v>1950</v>
      </c>
      <c r="B76" s="3">
        <v>5466.913043478261</v>
      </c>
    </row>
    <row r="77" spans="1:2" ht="14.1" customHeight="1">
      <c r="A77" s="1">
        <v>1975</v>
      </c>
      <c r="B77" s="3">
        <v>5539.014492753623</v>
      </c>
    </row>
    <row r="78" spans="1:2" ht="14.1" customHeight="1">
      <c r="A78" s="1">
        <v>2000</v>
      </c>
      <c r="B78" s="3">
        <v>5611.115942028986</v>
      </c>
    </row>
    <row r="79" spans="1:2" ht="14.1" customHeight="1">
      <c r="A79" s="1">
        <v>2025</v>
      </c>
      <c r="B79" s="3">
        <v>5683.565217391304</v>
      </c>
    </row>
    <row r="80" spans="1:2" ht="14.1" customHeight="1">
      <c r="A80" s="1">
        <v>2050</v>
      </c>
      <c r="B80" s="3">
        <v>5756.028985507246</v>
      </c>
    </row>
    <row r="81" spans="1:2" ht="14.1" customHeight="1">
      <c r="A81" s="1">
        <v>2075</v>
      </c>
      <c r="B81" s="3">
        <v>5828.492753623188</v>
      </c>
    </row>
    <row r="82" spans="1:2" ht="14.1" customHeight="1">
      <c r="A82" s="1">
        <v>2100</v>
      </c>
      <c r="B82" s="3">
        <v>5900.95652173913</v>
      </c>
    </row>
    <row r="83" spans="1:2" ht="14.1" customHeight="1">
      <c r="A83" s="1">
        <v>2125</v>
      </c>
      <c r="B83" s="3">
        <v>5973.420289855072</v>
      </c>
    </row>
    <row r="84" spans="1:2" ht="14.1" customHeight="1">
      <c r="A84" s="1">
        <v>2150</v>
      </c>
      <c r="B84" s="3">
        <v>6046.04347826087</v>
      </c>
    </row>
    <row r="85" spans="1:2" ht="14.1" customHeight="1">
      <c r="A85" s="1">
        <v>2175</v>
      </c>
      <c r="B85" s="3">
        <v>6118.869565217391</v>
      </c>
    </row>
    <row r="86" spans="1:2" ht="14.1" customHeight="1">
      <c r="A86" s="1">
        <v>2200</v>
      </c>
      <c r="B86" s="3">
        <v>6191.695652173913</v>
      </c>
    </row>
    <row r="87" spans="1:2" ht="14.1" customHeight="1">
      <c r="A87" s="1">
        <v>2225</v>
      </c>
      <c r="B87" s="3">
        <v>6264.521739130435</v>
      </c>
    </row>
    <row r="88" spans="1:2" ht="14.1" customHeight="1">
      <c r="A88" s="1">
        <v>2250</v>
      </c>
      <c r="B88" s="3">
        <v>6337.347826086957</v>
      </c>
    </row>
    <row r="89" spans="1:2" ht="14.1" customHeight="1">
      <c r="A89" s="1">
        <v>2275</v>
      </c>
      <c r="B89" s="3">
        <v>6410.173913043478</v>
      </c>
    </row>
    <row r="90" spans="1:2" ht="14.1" customHeight="1">
      <c r="A90" s="1">
        <v>2300</v>
      </c>
      <c r="B90" s="3">
        <v>6482.666666666667</v>
      </c>
    </row>
    <row r="91" spans="1:2" ht="14.1" customHeight="1">
      <c r="A91" s="1">
        <v>2325</v>
      </c>
      <c r="B91" s="3">
        <v>6555.130434782609</v>
      </c>
    </row>
    <row r="92" spans="1:2" ht="14.1" customHeight="1">
      <c r="A92" s="1">
        <v>2350</v>
      </c>
      <c r="B92" s="3">
        <v>6627.710144927536</v>
      </c>
    </row>
    <row r="93" spans="1:2" ht="14.1" customHeight="1">
      <c r="A93" s="1">
        <v>2375</v>
      </c>
      <c r="B93" s="3">
        <v>6700.898550724638</v>
      </c>
    </row>
    <row r="94" spans="1:2" ht="14.1" customHeight="1">
      <c r="A94" s="1">
        <v>2400</v>
      </c>
      <c r="B94" s="3">
        <v>6774.086956521739</v>
      </c>
    </row>
    <row r="95" spans="1:2" ht="14.1" customHeight="1">
      <c r="A95" s="1">
        <v>2425</v>
      </c>
      <c r="B95" s="3">
        <v>6847.275362318841</v>
      </c>
    </row>
    <row r="96" spans="1:2" ht="14.1" customHeight="1">
      <c r="A96" s="1">
        <v>2450</v>
      </c>
      <c r="B96" s="3">
        <v>6920.463768115942</v>
      </c>
    </row>
    <row r="97" spans="1:2" ht="14.1" customHeight="1">
      <c r="A97" s="1">
        <v>2475</v>
      </c>
      <c r="B97" s="3">
        <v>6993.652173913044</v>
      </c>
    </row>
    <row r="98" spans="1:2" ht="14.1" customHeight="1">
      <c r="A98" s="1">
        <v>2500</v>
      </c>
      <c r="B98" s="3">
        <v>7066.840579710145</v>
      </c>
    </row>
    <row r="99" spans="1:2" ht="14.1" customHeight="1">
      <c r="A99" s="1">
        <v>2525</v>
      </c>
      <c r="B99" s="3">
        <v>7140.028985507246</v>
      </c>
    </row>
    <row r="100" spans="1:2" ht="14.1" customHeight="1">
      <c r="A100" s="1">
        <v>2550</v>
      </c>
      <c r="B100" s="3">
        <v>7213.217391304348</v>
      </c>
    </row>
    <row r="101" spans="1:2" ht="14.1" customHeight="1">
      <c r="A101" s="1">
        <v>2575</v>
      </c>
      <c r="B101" s="3">
        <v>7286.724637681159</v>
      </c>
    </row>
    <row r="102" spans="1:2" ht="14.1" customHeight="1">
      <c r="A102" s="1">
        <v>2600</v>
      </c>
      <c r="B102" s="3">
        <v>7360.275362318841</v>
      </c>
    </row>
    <row r="103" spans="1:2" ht="14.1" customHeight="1">
      <c r="A103" s="1">
        <v>2625</v>
      </c>
      <c r="B103" s="3">
        <v>7433.826086956522</v>
      </c>
    </row>
    <row r="104" spans="1:2" ht="14.1" customHeight="1">
      <c r="A104" s="1">
        <v>2650</v>
      </c>
      <c r="B104" s="3">
        <v>7507.376811594203</v>
      </c>
    </row>
    <row r="105" spans="1:2" ht="14.1" customHeight="1">
      <c r="A105" s="1">
        <v>2675</v>
      </c>
      <c r="B105" s="3">
        <v>7580.927536231884</v>
      </c>
    </row>
    <row r="106" spans="1:2" ht="14.1" customHeight="1">
      <c r="A106" s="1">
        <v>2700</v>
      </c>
      <c r="B106" s="3">
        <v>7654.478260869565</v>
      </c>
    </row>
    <row r="107" spans="1:2" ht="14.1" customHeight="1">
      <c r="A107" s="1">
        <v>2725</v>
      </c>
      <c r="B107" s="3">
        <v>7728.028985507246</v>
      </c>
    </row>
    <row r="108" spans="1:2" ht="14.1" customHeight="1">
      <c r="A108" s="1">
        <v>2750</v>
      </c>
      <c r="B108" s="3">
        <v>7801.579710144928</v>
      </c>
    </row>
    <row r="109" spans="1:2" ht="14.1" customHeight="1">
      <c r="A109" s="1">
        <v>2775</v>
      </c>
      <c r="B109" s="3">
        <v>7875.347826086957</v>
      </c>
    </row>
    <row r="110" spans="1:2" ht="14.1" customHeight="1">
      <c r="A110" s="1">
        <v>2800</v>
      </c>
      <c r="B110" s="3">
        <v>7949.260869565217</v>
      </c>
    </row>
    <row r="111" spans="1:2" ht="14.1" customHeight="1">
      <c r="A111" s="1">
        <v>2825</v>
      </c>
      <c r="B111" s="3">
        <v>8023.173913043478</v>
      </c>
    </row>
    <row r="112" spans="1:2" ht="14.1" customHeight="1">
      <c r="A112" s="1">
        <v>2850</v>
      </c>
      <c r="B112" s="3">
        <v>8097.391304347826</v>
      </c>
    </row>
    <row r="113" spans="1:2" ht="14.1" customHeight="1">
      <c r="A113" s="1">
        <v>2875</v>
      </c>
      <c r="B113" s="3">
        <v>8171.666666666667</v>
      </c>
    </row>
    <row r="114" spans="1:2" ht="14.1" customHeight="1">
      <c r="A114" s="1">
        <v>2900</v>
      </c>
      <c r="B114" s="3">
        <v>8245.9420289855079</v>
      </c>
    </row>
    <row r="115" spans="1:2" ht="14.1" customHeight="1">
      <c r="A115" s="1">
        <v>2925</v>
      </c>
      <c r="B115" s="3">
        <v>8320.217391304348</v>
      </c>
    </row>
    <row r="116" spans="1:2" ht="14.1" customHeight="1">
      <c r="A116" s="1">
        <v>2950</v>
      </c>
      <c r="B116" s="3">
        <v>8394.492753623188</v>
      </c>
    </row>
    <row r="117" spans="1:2" ht="14.1" customHeight="1">
      <c r="A117" s="1">
        <v>2975</v>
      </c>
      <c r="B117" s="3">
        <v>8468.884057971014</v>
      </c>
    </row>
    <row r="118" spans="1:2" ht="14.1" customHeight="1">
      <c r="A118" s="1">
        <v>3000</v>
      </c>
      <c r="B118" s="3">
        <v>8543.5217391304341</v>
      </c>
    </row>
    <row r="119" spans="1:2" ht="14.1" customHeight="1">
      <c r="A119" s="1">
        <v>3025</v>
      </c>
      <c r="B119" s="3">
        <v>8618.1594202898559</v>
      </c>
    </row>
    <row r="120" spans="1:2" ht="14.1" customHeight="1">
      <c r="A120" s="1">
        <v>3050</v>
      </c>
      <c r="B120" s="3">
        <v>8693.2028985507241</v>
      </c>
    </row>
    <row r="121" spans="1:2" ht="14.1" customHeight="1">
      <c r="A121" s="1">
        <v>3075</v>
      </c>
      <c r="B121" s="3">
        <v>8768.565217391304</v>
      </c>
    </row>
    <row r="122" spans="1:2" ht="14.1" customHeight="1">
      <c r="A122" s="1">
        <v>3100</v>
      </c>
      <c r="B122" s="3">
        <v>8843.927536231884</v>
      </c>
    </row>
    <row r="123" spans="1:2" ht="14.1" customHeight="1">
      <c r="A123" s="1">
        <v>3125</v>
      </c>
      <c r="B123" s="3">
        <v>8918.7142857142862</v>
      </c>
    </row>
    <row r="124" spans="1:2" ht="14.1" customHeight="1">
      <c r="A124" s="1">
        <v>3150</v>
      </c>
      <c r="B124" s="3">
        <v>8993.3571428571431</v>
      </c>
    </row>
    <row r="125" spans="1:2" ht="14.1" customHeight="1">
      <c r="A125" s="1">
        <v>3175</v>
      </c>
      <c r="B125" s="3">
        <v>9068</v>
      </c>
    </row>
    <row r="126" spans="1:2" ht="14.1" customHeight="1">
      <c r="A126" s="1">
        <v>3200</v>
      </c>
      <c r="B126" s="3">
        <v>9145.2058823529405</v>
      </c>
    </row>
    <row r="127" spans="1:2" ht="14.1" customHeight="1">
      <c r="A127" s="1">
        <v>3225</v>
      </c>
      <c r="B127" s="3">
        <v>9222.4117647058829</v>
      </c>
    </row>
    <row r="128" spans="1:2" ht="14.1" customHeight="1">
      <c r="A128" s="1">
        <v>3250</v>
      </c>
      <c r="B128" s="3">
        <v>9299.5</v>
      </c>
    </row>
    <row r="129" spans="1:2" ht="14.1" customHeight="1">
      <c r="A129" s="1">
        <v>3275</v>
      </c>
      <c r="B129" s="3">
        <v>9376.2857142857138</v>
      </c>
    </row>
    <row r="130" spans="1:2" ht="14.1" customHeight="1">
      <c r="A130" s="1">
        <v>3300</v>
      </c>
      <c r="B130" s="3">
        <v>9453.0714285714294</v>
      </c>
    </row>
    <row r="131" spans="1:2" ht="14.1" customHeight="1">
      <c r="A131" s="1">
        <v>3325</v>
      </c>
      <c r="B131" s="3">
        <v>9531.1176470588234</v>
      </c>
    </row>
    <row r="132" spans="1:2" ht="14.1" customHeight="1">
      <c r="A132" s="1">
        <v>3350</v>
      </c>
      <c r="B132" s="3">
        <v>9610.5294117647063</v>
      </c>
    </row>
    <row r="133" spans="1:2" ht="14.1" customHeight="1">
      <c r="A133" s="1">
        <v>3375</v>
      </c>
      <c r="B133" s="3">
        <v>9689.9411764705874</v>
      </c>
    </row>
    <row r="134" spans="1:2" ht="14.1" customHeight="1">
      <c r="A134" s="1">
        <v>3400</v>
      </c>
      <c r="B134" s="3">
        <v>9768.753623188406</v>
      </c>
    </row>
    <row r="135" spans="1:2" ht="14.1" customHeight="1">
      <c r="A135" s="1">
        <v>3425</v>
      </c>
      <c r="B135" s="3">
        <v>9847.3768115942021</v>
      </c>
    </row>
    <row r="136" spans="1:2" ht="14.1" customHeight="1">
      <c r="A136" s="1">
        <v>3450</v>
      </c>
      <c r="B136" s="3">
        <v>9926</v>
      </c>
    </row>
    <row r="137" spans="1:2" ht="14.1" customHeight="1">
      <c r="A137" s="1">
        <v>3475</v>
      </c>
      <c r="B137" s="3">
        <v>10007.521739130434</v>
      </c>
    </row>
    <row r="138" spans="1:2" ht="14.1" customHeight="1">
      <c r="A138" s="1">
        <v>3500</v>
      </c>
      <c r="B138" s="3">
        <v>10089.04347826087</v>
      </c>
    </row>
    <row r="139" spans="1:2" ht="14.1" customHeight="1">
      <c r="A139" s="1">
        <v>3525</v>
      </c>
      <c r="B139" s="3">
        <v>10170.652173913044</v>
      </c>
    </row>
    <row r="140" spans="1:2" ht="14.1" customHeight="1">
      <c r="A140" s="1">
        <v>3550</v>
      </c>
      <c r="B140" s="3">
        <v>10252.536231884058</v>
      </c>
    </row>
    <row r="141" spans="1:2" ht="14.1" customHeight="1">
      <c r="A141" s="1">
        <v>3575</v>
      </c>
      <c r="B141" s="3">
        <v>10334.420289855072</v>
      </c>
    </row>
    <row r="142" spans="1:2" ht="14.1" customHeight="1">
      <c r="A142" s="1">
        <v>3600</v>
      </c>
      <c r="B142" s="3">
        <v>10416</v>
      </c>
    </row>
    <row r="143" spans="1:2" ht="14.1" customHeight="1">
      <c r="A143" s="1">
        <v>3625</v>
      </c>
      <c r="B143" s="3">
        <v>10497.25</v>
      </c>
    </row>
    <row r="144" spans="1:2" ht="14.1" customHeight="1">
      <c r="A144" s="1">
        <v>3650</v>
      </c>
      <c r="B144" s="3">
        <v>10579.307692307691</v>
      </c>
    </row>
  </sheetData>
  <pageMargins left="0.7" right="0.7" top="0.81" bottom="0.3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Graph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</dc:creator>
  <cp:lastModifiedBy>EFLIGHT-1</cp:lastModifiedBy>
  <cp:lastPrinted>2017-04-03T12:05:46Z</cp:lastPrinted>
  <dcterms:created xsi:type="dcterms:W3CDTF">2016-08-01T07:36:40Z</dcterms:created>
  <dcterms:modified xsi:type="dcterms:W3CDTF">2017-04-03T12:27:17Z</dcterms:modified>
</cp:coreProperties>
</file>