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projects\mex\mex_phx_gtwy_B3_x_dev\doc\"/>
    </mc:Choice>
  </mc:AlternateContent>
  <bookViews>
    <workbookView xWindow="0" yWindow="0" windowWidth="28800" windowHeight="13575" activeTab="1"/>
  </bookViews>
  <sheets>
    <sheet name="Med_Lrg" sheetId="1" r:id="rId1"/>
    <sheet name="E85" sheetId="2" r:id="rId2"/>
    <sheet name="RangeCalc" sheetId="3" r:id="rId3"/>
  </sheets>
  <externalReferences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2" l="1"/>
  <c r="O21" i="2"/>
  <c r="S21" i="2"/>
  <c r="T21" i="2"/>
  <c r="S20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3" i="2"/>
  <c r="S14" i="2"/>
  <c r="S15" i="2"/>
  <c r="S16" i="2"/>
  <c r="S17" i="2"/>
  <c r="S18" i="2"/>
  <c r="S19" i="2"/>
  <c r="S12" i="2"/>
  <c r="R8" i="2"/>
  <c r="T13" i="2"/>
  <c r="T14" i="2"/>
  <c r="T15" i="2"/>
  <c r="T16" i="2"/>
  <c r="T17" i="2"/>
  <c r="T18" i="2"/>
  <c r="T19" i="2"/>
  <c r="T20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" i="2"/>
  <c r="R7" i="2"/>
  <c r="J21" i="2" l="1"/>
  <c r="J22" i="2"/>
  <c r="J23" i="2"/>
  <c r="J24" i="2"/>
  <c r="J25" i="2"/>
  <c r="J26" i="2"/>
  <c r="J27" i="2"/>
  <c r="J28" i="2"/>
  <c r="H21" i="2"/>
  <c r="H22" i="2"/>
  <c r="H23" i="2"/>
  <c r="H24" i="2"/>
  <c r="H25" i="2"/>
  <c r="H26" i="2"/>
  <c r="H27" i="2"/>
  <c r="H28" i="2"/>
  <c r="H13" i="2"/>
  <c r="H14" i="2"/>
  <c r="H15" i="2"/>
  <c r="H16" i="2"/>
  <c r="H17" i="2"/>
  <c r="H18" i="2"/>
  <c r="G21" i="2"/>
  <c r="G22" i="2"/>
  <c r="G23" i="2"/>
  <c r="G24" i="2"/>
  <c r="G25" i="2"/>
  <c r="G26" i="2"/>
  <c r="G27" i="2"/>
  <c r="G28" i="2"/>
  <c r="F23" i="2"/>
  <c r="F24" i="2" s="1"/>
  <c r="F25" i="2" s="1"/>
  <c r="F26" i="2" s="1"/>
  <c r="F27" i="2" s="1"/>
  <c r="F28" i="2" s="1"/>
  <c r="F14" i="2"/>
  <c r="F15" i="2" s="1"/>
  <c r="F16" i="2" s="1"/>
  <c r="F17" i="2" s="1"/>
  <c r="F18" i="2" s="1"/>
  <c r="F19" i="2" s="1"/>
  <c r="F20" i="2" s="1"/>
  <c r="F21" i="2" s="1"/>
  <c r="F22" i="2" s="1"/>
  <c r="F13" i="2"/>
  <c r="F12" i="2"/>
  <c r="O14" i="2" l="1"/>
  <c r="O15" i="2" s="1"/>
  <c r="O16" i="2" s="1"/>
  <c r="O17" i="2" s="1"/>
  <c r="O18" i="2" s="1"/>
  <c r="O19" i="2" s="1"/>
  <c r="O20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13" i="2"/>
  <c r="H8" i="3"/>
  <c r="H9" i="3" s="1"/>
  <c r="H10" i="3" s="1"/>
  <c r="H4" i="3"/>
  <c r="J30" i="2" l="1"/>
  <c r="J12" i="2"/>
  <c r="J13" i="2"/>
  <c r="J14" i="2"/>
  <c r="J15" i="2"/>
  <c r="J16" i="2"/>
  <c r="J17" i="2"/>
  <c r="J18" i="2"/>
  <c r="J19" i="2"/>
  <c r="J20" i="2"/>
  <c r="J11" i="2"/>
  <c r="C8" i="2"/>
  <c r="N124" i="2" s="1"/>
  <c r="C7" i="2"/>
  <c r="H12" i="2"/>
  <c r="C2" i="2"/>
  <c r="N44" i="2" s="1"/>
  <c r="AA261" i="1"/>
  <c r="Z261" i="1"/>
  <c r="N261" i="1"/>
  <c r="AA260" i="1"/>
  <c r="Z260" i="1"/>
  <c r="N260" i="1"/>
  <c r="AA259" i="1"/>
  <c r="Z259" i="1"/>
  <c r="N259" i="1"/>
  <c r="AA258" i="1"/>
  <c r="Z258" i="1"/>
  <c r="N258" i="1"/>
  <c r="AA257" i="1"/>
  <c r="Z257" i="1"/>
  <c r="N257" i="1"/>
  <c r="AA256" i="1"/>
  <c r="Z256" i="1"/>
  <c r="N256" i="1"/>
  <c r="AA255" i="1"/>
  <c r="Z255" i="1"/>
  <c r="N255" i="1"/>
  <c r="AA254" i="1"/>
  <c r="Z254" i="1"/>
  <c r="N254" i="1"/>
  <c r="AA253" i="1"/>
  <c r="Z253" i="1"/>
  <c r="N253" i="1"/>
  <c r="AA252" i="1"/>
  <c r="Z252" i="1"/>
  <c r="N252" i="1"/>
  <c r="AA251" i="1"/>
  <c r="Z251" i="1"/>
  <c r="N251" i="1"/>
  <c r="AA250" i="1"/>
  <c r="Z250" i="1"/>
  <c r="N250" i="1"/>
  <c r="AA249" i="1"/>
  <c r="Z249" i="1"/>
  <c r="N249" i="1"/>
  <c r="AA248" i="1"/>
  <c r="Z248" i="1"/>
  <c r="N248" i="1"/>
  <c r="AA247" i="1"/>
  <c r="Z247" i="1"/>
  <c r="N247" i="1"/>
  <c r="AA246" i="1"/>
  <c r="Z246" i="1"/>
  <c r="N246" i="1"/>
  <c r="AA245" i="1"/>
  <c r="Z245" i="1"/>
  <c r="N245" i="1"/>
  <c r="AA244" i="1"/>
  <c r="Z244" i="1"/>
  <c r="N244" i="1"/>
  <c r="AA243" i="1"/>
  <c r="Z243" i="1"/>
  <c r="N243" i="1"/>
  <c r="AA242" i="1"/>
  <c r="Z242" i="1"/>
  <c r="N242" i="1"/>
  <c r="AA241" i="1"/>
  <c r="Z241" i="1"/>
  <c r="N241" i="1"/>
  <c r="AA240" i="1"/>
  <c r="Z240" i="1"/>
  <c r="N240" i="1"/>
  <c r="AA239" i="1"/>
  <c r="Z239" i="1"/>
  <c r="N239" i="1"/>
  <c r="AA238" i="1"/>
  <c r="Z238" i="1"/>
  <c r="N238" i="1"/>
  <c r="AA237" i="1"/>
  <c r="Z237" i="1"/>
  <c r="N237" i="1"/>
  <c r="AA236" i="1"/>
  <c r="Z236" i="1"/>
  <c r="N236" i="1"/>
  <c r="AA235" i="1"/>
  <c r="Z235" i="1"/>
  <c r="N235" i="1"/>
  <c r="AA234" i="1"/>
  <c r="Z234" i="1"/>
  <c r="N234" i="1"/>
  <c r="AA233" i="1"/>
  <c r="Z233" i="1"/>
  <c r="N233" i="1"/>
  <c r="AA232" i="1"/>
  <c r="Z232" i="1"/>
  <c r="N232" i="1"/>
  <c r="AA231" i="1"/>
  <c r="Z231" i="1"/>
  <c r="N231" i="1"/>
  <c r="AA230" i="1"/>
  <c r="Z230" i="1"/>
  <c r="N230" i="1"/>
  <c r="AA229" i="1"/>
  <c r="Z229" i="1"/>
  <c r="N229" i="1"/>
  <c r="AA228" i="1"/>
  <c r="Z228" i="1"/>
  <c r="N228" i="1"/>
  <c r="AA227" i="1"/>
  <c r="Z227" i="1"/>
  <c r="N227" i="1"/>
  <c r="AA226" i="1"/>
  <c r="Z226" i="1"/>
  <c r="N226" i="1"/>
  <c r="AA225" i="1"/>
  <c r="Z225" i="1"/>
  <c r="N225" i="1"/>
  <c r="AA224" i="1"/>
  <c r="Z224" i="1"/>
  <c r="N224" i="1"/>
  <c r="AA223" i="1"/>
  <c r="Z223" i="1"/>
  <c r="N223" i="1"/>
  <c r="AA222" i="1"/>
  <c r="Z222" i="1"/>
  <c r="N222" i="1"/>
  <c r="AA221" i="1"/>
  <c r="Z221" i="1"/>
  <c r="N221" i="1"/>
  <c r="AA220" i="1"/>
  <c r="Z220" i="1"/>
  <c r="N220" i="1"/>
  <c r="AA219" i="1"/>
  <c r="Z219" i="1"/>
  <c r="N219" i="1"/>
  <c r="AA218" i="1"/>
  <c r="Z218" i="1"/>
  <c r="N218" i="1"/>
  <c r="AA217" i="1"/>
  <c r="Z217" i="1"/>
  <c r="N217" i="1"/>
  <c r="AA216" i="1"/>
  <c r="Z216" i="1"/>
  <c r="N216" i="1"/>
  <c r="AA215" i="1"/>
  <c r="Z215" i="1"/>
  <c r="N215" i="1"/>
  <c r="AA214" i="1"/>
  <c r="Z214" i="1"/>
  <c r="N214" i="1"/>
  <c r="AA213" i="1"/>
  <c r="Z213" i="1"/>
  <c r="N213" i="1"/>
  <c r="AA212" i="1"/>
  <c r="Z212" i="1"/>
  <c r="N212" i="1"/>
  <c r="AA211" i="1"/>
  <c r="Z211" i="1"/>
  <c r="N211" i="1"/>
  <c r="AA210" i="1"/>
  <c r="Z210" i="1"/>
  <c r="N210" i="1"/>
  <c r="AA209" i="1"/>
  <c r="Z209" i="1"/>
  <c r="N209" i="1"/>
  <c r="AA208" i="1"/>
  <c r="Z208" i="1"/>
  <c r="N208" i="1"/>
  <c r="AA207" i="1"/>
  <c r="Z207" i="1"/>
  <c r="N207" i="1"/>
  <c r="AA206" i="1"/>
  <c r="Z206" i="1"/>
  <c r="N206" i="1"/>
  <c r="AA205" i="1"/>
  <c r="Z205" i="1"/>
  <c r="N205" i="1"/>
  <c r="AA204" i="1"/>
  <c r="Z204" i="1"/>
  <c r="N204" i="1"/>
  <c r="AA203" i="1"/>
  <c r="Z203" i="1"/>
  <c r="N203" i="1"/>
  <c r="AA202" i="1"/>
  <c r="Z202" i="1"/>
  <c r="N202" i="1"/>
  <c r="AA201" i="1"/>
  <c r="Z201" i="1"/>
  <c r="N201" i="1"/>
  <c r="AA200" i="1"/>
  <c r="Z200" i="1"/>
  <c r="N200" i="1"/>
  <c r="AA199" i="1"/>
  <c r="Z199" i="1"/>
  <c r="N199" i="1"/>
  <c r="AA198" i="1"/>
  <c r="Z198" i="1"/>
  <c r="N198" i="1"/>
  <c r="AA197" i="1"/>
  <c r="Z197" i="1"/>
  <c r="N197" i="1"/>
  <c r="AA196" i="1"/>
  <c r="Z196" i="1"/>
  <c r="N196" i="1"/>
  <c r="AA195" i="1"/>
  <c r="Z195" i="1"/>
  <c r="N195" i="1"/>
  <c r="AA194" i="1"/>
  <c r="Z194" i="1"/>
  <c r="N194" i="1"/>
  <c r="AA193" i="1"/>
  <c r="Z193" i="1"/>
  <c r="N193" i="1"/>
  <c r="AA192" i="1"/>
  <c r="Z192" i="1"/>
  <c r="N192" i="1"/>
  <c r="AA191" i="1"/>
  <c r="Z191" i="1"/>
  <c r="N191" i="1"/>
  <c r="AA190" i="1"/>
  <c r="Z190" i="1"/>
  <c r="N190" i="1"/>
  <c r="AA189" i="1"/>
  <c r="Z189" i="1"/>
  <c r="N189" i="1"/>
  <c r="AA188" i="1"/>
  <c r="Z188" i="1"/>
  <c r="N188" i="1"/>
  <c r="AA187" i="1"/>
  <c r="Z187" i="1"/>
  <c r="N187" i="1"/>
  <c r="AA186" i="1"/>
  <c r="Z186" i="1"/>
  <c r="N186" i="1"/>
  <c r="AA185" i="1"/>
  <c r="Z185" i="1"/>
  <c r="N185" i="1"/>
  <c r="AA184" i="1"/>
  <c r="Z184" i="1"/>
  <c r="N184" i="1"/>
  <c r="AA183" i="1"/>
  <c r="Z183" i="1"/>
  <c r="N183" i="1"/>
  <c r="AA182" i="1"/>
  <c r="Z182" i="1"/>
  <c r="N182" i="1"/>
  <c r="AA181" i="1"/>
  <c r="Z181" i="1"/>
  <c r="N181" i="1"/>
  <c r="AA180" i="1"/>
  <c r="Z180" i="1"/>
  <c r="N180" i="1"/>
  <c r="AA179" i="1"/>
  <c r="Z179" i="1"/>
  <c r="N179" i="1"/>
  <c r="AA178" i="1"/>
  <c r="Z178" i="1"/>
  <c r="N178" i="1"/>
  <c r="AA177" i="1"/>
  <c r="Z177" i="1"/>
  <c r="N177" i="1"/>
  <c r="AA176" i="1"/>
  <c r="Z176" i="1"/>
  <c r="N176" i="1"/>
  <c r="AA175" i="1"/>
  <c r="Z175" i="1"/>
  <c r="N175" i="1"/>
  <c r="AA174" i="1"/>
  <c r="Z174" i="1"/>
  <c r="N174" i="1"/>
  <c r="AA173" i="1"/>
  <c r="Z173" i="1"/>
  <c r="N173" i="1"/>
  <c r="AA172" i="1"/>
  <c r="Z172" i="1"/>
  <c r="N172" i="1"/>
  <c r="AA171" i="1"/>
  <c r="Z171" i="1"/>
  <c r="N171" i="1"/>
  <c r="AA170" i="1"/>
  <c r="Z170" i="1"/>
  <c r="N170" i="1"/>
  <c r="AA169" i="1"/>
  <c r="Z169" i="1"/>
  <c r="N169" i="1"/>
  <c r="AA168" i="1"/>
  <c r="Z168" i="1"/>
  <c r="N168" i="1"/>
  <c r="AA167" i="1"/>
  <c r="Z167" i="1"/>
  <c r="N167" i="1"/>
  <c r="AA166" i="1"/>
  <c r="Z166" i="1"/>
  <c r="N166" i="1"/>
  <c r="AA165" i="1"/>
  <c r="Z165" i="1"/>
  <c r="N165" i="1"/>
  <c r="AA164" i="1"/>
  <c r="Z164" i="1"/>
  <c r="N164" i="1"/>
  <c r="AA163" i="1"/>
  <c r="Z163" i="1"/>
  <c r="N163" i="1"/>
  <c r="AA162" i="1"/>
  <c r="Z162" i="1"/>
  <c r="N162" i="1"/>
  <c r="AA161" i="1"/>
  <c r="Z161" i="1"/>
  <c r="N161" i="1"/>
  <c r="AA160" i="1"/>
  <c r="Z160" i="1"/>
  <c r="N160" i="1"/>
  <c r="AA159" i="1"/>
  <c r="Z159" i="1"/>
  <c r="N159" i="1"/>
  <c r="AA158" i="1"/>
  <c r="Z158" i="1"/>
  <c r="N158" i="1"/>
  <c r="AA157" i="1"/>
  <c r="Z157" i="1"/>
  <c r="N157" i="1"/>
  <c r="AA156" i="1"/>
  <c r="Z156" i="1"/>
  <c r="N156" i="1"/>
  <c r="AA155" i="1"/>
  <c r="Z155" i="1"/>
  <c r="N155" i="1"/>
  <c r="AA154" i="1"/>
  <c r="Z154" i="1"/>
  <c r="N154" i="1"/>
  <c r="AA153" i="1"/>
  <c r="Z153" i="1"/>
  <c r="N153" i="1"/>
  <c r="AA152" i="1"/>
  <c r="Z152" i="1"/>
  <c r="N152" i="1"/>
  <c r="AA151" i="1"/>
  <c r="Z151" i="1"/>
  <c r="N151" i="1"/>
  <c r="AA150" i="1"/>
  <c r="Z150" i="1"/>
  <c r="N150" i="1"/>
  <c r="AA149" i="1"/>
  <c r="Z149" i="1"/>
  <c r="N149" i="1"/>
  <c r="AA148" i="1"/>
  <c r="Z148" i="1"/>
  <c r="N148" i="1"/>
  <c r="AA147" i="1"/>
  <c r="Z147" i="1"/>
  <c r="N147" i="1"/>
  <c r="AA146" i="1"/>
  <c r="Z146" i="1"/>
  <c r="N146" i="1"/>
  <c r="AA145" i="1"/>
  <c r="Z145" i="1"/>
  <c r="N145" i="1"/>
  <c r="AA144" i="1"/>
  <c r="Z144" i="1"/>
  <c r="N144" i="1"/>
  <c r="AA143" i="1"/>
  <c r="Z143" i="1"/>
  <c r="N143" i="1"/>
  <c r="AA142" i="1"/>
  <c r="Z142" i="1"/>
  <c r="N142" i="1"/>
  <c r="AA141" i="1"/>
  <c r="Z141" i="1"/>
  <c r="N141" i="1"/>
  <c r="AA140" i="1"/>
  <c r="Z140" i="1"/>
  <c r="N140" i="1"/>
  <c r="AA139" i="1"/>
  <c r="Z139" i="1"/>
  <c r="N139" i="1"/>
  <c r="AA138" i="1"/>
  <c r="Z138" i="1"/>
  <c r="N138" i="1"/>
  <c r="AA137" i="1"/>
  <c r="Z137" i="1"/>
  <c r="N137" i="1"/>
  <c r="AA136" i="1"/>
  <c r="Z136" i="1"/>
  <c r="N136" i="1"/>
  <c r="AA135" i="1"/>
  <c r="Z135" i="1"/>
  <c r="N135" i="1"/>
  <c r="AA134" i="1"/>
  <c r="Z134" i="1"/>
  <c r="N134" i="1"/>
  <c r="AA133" i="1"/>
  <c r="Z133" i="1"/>
  <c r="N133" i="1"/>
  <c r="AA132" i="1"/>
  <c r="Z132" i="1"/>
  <c r="N132" i="1"/>
  <c r="AA131" i="1"/>
  <c r="Z131" i="1"/>
  <c r="N131" i="1"/>
  <c r="AA130" i="1"/>
  <c r="Z130" i="1"/>
  <c r="N130" i="1"/>
  <c r="AA129" i="1"/>
  <c r="Z129" i="1"/>
  <c r="N129" i="1"/>
  <c r="AA128" i="1"/>
  <c r="Z128" i="1"/>
  <c r="N128" i="1"/>
  <c r="AA127" i="1"/>
  <c r="Z127" i="1"/>
  <c r="N127" i="1"/>
  <c r="AA126" i="1"/>
  <c r="Z126" i="1"/>
  <c r="N126" i="1"/>
  <c r="AA125" i="1"/>
  <c r="Z125" i="1"/>
  <c r="N125" i="1"/>
  <c r="AA124" i="1"/>
  <c r="Z124" i="1"/>
  <c r="N124" i="1"/>
  <c r="AA123" i="1"/>
  <c r="Z123" i="1"/>
  <c r="N123" i="1"/>
  <c r="AA122" i="1"/>
  <c r="Z122" i="1"/>
  <c r="N122" i="1"/>
  <c r="AA121" i="1"/>
  <c r="Z121" i="1"/>
  <c r="N121" i="1"/>
  <c r="AA120" i="1"/>
  <c r="Z120" i="1"/>
  <c r="N120" i="1"/>
  <c r="AA119" i="1"/>
  <c r="Z119" i="1"/>
  <c r="N119" i="1"/>
  <c r="AA118" i="1"/>
  <c r="Z118" i="1"/>
  <c r="N118" i="1"/>
  <c r="AA117" i="1"/>
  <c r="Z117" i="1"/>
  <c r="N117" i="1"/>
  <c r="AA116" i="1"/>
  <c r="Z116" i="1"/>
  <c r="N116" i="1"/>
  <c r="AA115" i="1"/>
  <c r="Z115" i="1"/>
  <c r="N115" i="1"/>
  <c r="AA114" i="1"/>
  <c r="Z114" i="1"/>
  <c r="N114" i="1"/>
  <c r="AA113" i="1"/>
  <c r="Z113" i="1"/>
  <c r="N113" i="1"/>
  <c r="AA112" i="1"/>
  <c r="Z112" i="1"/>
  <c r="N112" i="1"/>
  <c r="AA111" i="1"/>
  <c r="Z111" i="1"/>
  <c r="N111" i="1"/>
  <c r="AA110" i="1"/>
  <c r="Z110" i="1"/>
  <c r="N110" i="1"/>
  <c r="AA109" i="1"/>
  <c r="Z109" i="1"/>
  <c r="N109" i="1"/>
  <c r="AA108" i="1"/>
  <c r="Z108" i="1"/>
  <c r="N108" i="1"/>
  <c r="AA107" i="1"/>
  <c r="Z107" i="1"/>
  <c r="N107" i="1"/>
  <c r="AA106" i="1"/>
  <c r="Z106" i="1"/>
  <c r="N106" i="1"/>
  <c r="AA105" i="1"/>
  <c r="Z105" i="1"/>
  <c r="N105" i="1"/>
  <c r="AA104" i="1"/>
  <c r="Z104" i="1"/>
  <c r="N104" i="1"/>
  <c r="AA103" i="1"/>
  <c r="Z103" i="1"/>
  <c r="N103" i="1"/>
  <c r="AA102" i="1"/>
  <c r="Z102" i="1"/>
  <c r="N102" i="1"/>
  <c r="AA101" i="1"/>
  <c r="Z101" i="1"/>
  <c r="N101" i="1"/>
  <c r="AA100" i="1"/>
  <c r="Z100" i="1"/>
  <c r="N100" i="1"/>
  <c r="AA99" i="1"/>
  <c r="Z99" i="1"/>
  <c r="N99" i="1"/>
  <c r="AA98" i="1"/>
  <c r="Z98" i="1"/>
  <c r="N98" i="1"/>
  <c r="AA97" i="1"/>
  <c r="Z97" i="1"/>
  <c r="N97" i="1"/>
  <c r="AA96" i="1"/>
  <c r="Z96" i="1"/>
  <c r="N96" i="1"/>
  <c r="AA95" i="1"/>
  <c r="Z95" i="1"/>
  <c r="N95" i="1"/>
  <c r="AA94" i="1"/>
  <c r="Z94" i="1"/>
  <c r="N94" i="1"/>
  <c r="AA93" i="1"/>
  <c r="Z93" i="1"/>
  <c r="N93" i="1"/>
  <c r="AA92" i="1"/>
  <c r="Z92" i="1"/>
  <c r="N92" i="1"/>
  <c r="AA91" i="1"/>
  <c r="Z91" i="1"/>
  <c r="N91" i="1"/>
  <c r="AA90" i="1"/>
  <c r="Z90" i="1"/>
  <c r="N90" i="1"/>
  <c r="AA89" i="1"/>
  <c r="Z89" i="1"/>
  <c r="N89" i="1"/>
  <c r="AA88" i="1"/>
  <c r="Z88" i="1"/>
  <c r="N88" i="1"/>
  <c r="AA87" i="1"/>
  <c r="Z87" i="1"/>
  <c r="N87" i="1"/>
  <c r="AA86" i="1"/>
  <c r="Z86" i="1"/>
  <c r="N86" i="1"/>
  <c r="AA85" i="1"/>
  <c r="Z85" i="1"/>
  <c r="N85" i="1"/>
  <c r="AA84" i="1"/>
  <c r="Z84" i="1"/>
  <c r="N84" i="1"/>
  <c r="AA83" i="1"/>
  <c r="Z83" i="1"/>
  <c r="N83" i="1"/>
  <c r="AA82" i="1"/>
  <c r="Z82" i="1"/>
  <c r="N82" i="1"/>
  <c r="AA81" i="1"/>
  <c r="Z81" i="1"/>
  <c r="N81" i="1"/>
  <c r="AA80" i="1"/>
  <c r="Z80" i="1"/>
  <c r="N80" i="1"/>
  <c r="AA79" i="1"/>
  <c r="Z79" i="1"/>
  <c r="N79" i="1"/>
  <c r="AA78" i="1"/>
  <c r="Z78" i="1"/>
  <c r="N78" i="1"/>
  <c r="AA77" i="1"/>
  <c r="Z77" i="1"/>
  <c r="N77" i="1"/>
  <c r="AA76" i="1"/>
  <c r="Z76" i="1"/>
  <c r="N76" i="1"/>
  <c r="AA75" i="1"/>
  <c r="Z75" i="1"/>
  <c r="N75" i="1"/>
  <c r="AA74" i="1"/>
  <c r="Z74" i="1"/>
  <c r="N74" i="1"/>
  <c r="AA73" i="1"/>
  <c r="Z73" i="1"/>
  <c r="N73" i="1"/>
  <c r="D73" i="1"/>
  <c r="AA72" i="1"/>
  <c r="Z72" i="1"/>
  <c r="N72" i="1"/>
  <c r="D72" i="1"/>
  <c r="AA71" i="1"/>
  <c r="Z71" i="1"/>
  <c r="N71" i="1"/>
  <c r="D71" i="1"/>
  <c r="AA70" i="1"/>
  <c r="Z70" i="1"/>
  <c r="N70" i="1"/>
  <c r="D70" i="1"/>
  <c r="AA69" i="1"/>
  <c r="Z69" i="1"/>
  <c r="N69" i="1"/>
  <c r="D69" i="1"/>
  <c r="AA68" i="1"/>
  <c r="Z68" i="1"/>
  <c r="N68" i="1"/>
  <c r="D68" i="1"/>
  <c r="AA67" i="1"/>
  <c r="Z67" i="1"/>
  <c r="N67" i="1"/>
  <c r="D67" i="1"/>
  <c r="AA66" i="1"/>
  <c r="Z66" i="1"/>
  <c r="N66" i="1"/>
  <c r="AA65" i="1"/>
  <c r="Z65" i="1"/>
  <c r="N65" i="1"/>
  <c r="AA64" i="1"/>
  <c r="Z64" i="1"/>
  <c r="N64" i="1"/>
  <c r="AA63" i="1"/>
  <c r="Z63" i="1"/>
  <c r="N63" i="1"/>
  <c r="AA62" i="1"/>
  <c r="Z62" i="1"/>
  <c r="N62" i="1"/>
  <c r="AA61" i="1"/>
  <c r="Z61" i="1"/>
  <c r="N61" i="1"/>
  <c r="AA60" i="1"/>
  <c r="Z60" i="1"/>
  <c r="N60" i="1"/>
  <c r="AA59" i="1"/>
  <c r="Z59" i="1"/>
  <c r="N59" i="1"/>
  <c r="AA58" i="1"/>
  <c r="Z58" i="1"/>
  <c r="N58" i="1"/>
  <c r="AA57" i="1"/>
  <c r="Z57" i="1"/>
  <c r="N57" i="1"/>
  <c r="AA56" i="1"/>
  <c r="Z56" i="1"/>
  <c r="N56" i="1"/>
  <c r="AA55" i="1"/>
  <c r="Z55" i="1"/>
  <c r="N55" i="1"/>
  <c r="AA54" i="1"/>
  <c r="Z54" i="1"/>
  <c r="N54" i="1"/>
  <c r="E54" i="1"/>
  <c r="C54" i="1"/>
  <c r="AA53" i="1"/>
  <c r="Z53" i="1"/>
  <c r="N53" i="1"/>
  <c r="AA52" i="1"/>
  <c r="Z52" i="1"/>
  <c r="N52" i="1"/>
  <c r="AA51" i="1"/>
  <c r="Z51" i="1"/>
  <c r="N51" i="1"/>
  <c r="AA50" i="1"/>
  <c r="Z50" i="1"/>
  <c r="N50" i="1"/>
  <c r="AA49" i="1"/>
  <c r="Z49" i="1"/>
  <c r="N49" i="1"/>
  <c r="AA48" i="1"/>
  <c r="Z48" i="1"/>
  <c r="N48" i="1"/>
  <c r="AA47" i="1"/>
  <c r="Z47" i="1"/>
  <c r="N47" i="1"/>
  <c r="AA46" i="1"/>
  <c r="Z46" i="1"/>
  <c r="N46" i="1"/>
  <c r="AA45" i="1"/>
  <c r="Z45" i="1"/>
  <c r="N45" i="1"/>
  <c r="AA44" i="1"/>
  <c r="Z44" i="1"/>
  <c r="N44" i="1"/>
  <c r="AA43" i="1"/>
  <c r="Z43" i="1"/>
  <c r="N43" i="1"/>
  <c r="AA42" i="1"/>
  <c r="Z42" i="1"/>
  <c r="N42" i="1"/>
  <c r="AA41" i="1"/>
  <c r="Z41" i="1"/>
  <c r="N41" i="1"/>
  <c r="AA40" i="1"/>
  <c r="Z40" i="1"/>
  <c r="N40" i="1"/>
  <c r="AA39" i="1"/>
  <c r="Z39" i="1"/>
  <c r="N39" i="1"/>
  <c r="AA38" i="1"/>
  <c r="Z38" i="1"/>
  <c r="N38" i="1"/>
  <c r="AA37" i="1"/>
  <c r="Z37" i="1"/>
  <c r="N37" i="1"/>
  <c r="AA36" i="1"/>
  <c r="Z36" i="1"/>
  <c r="N36" i="1"/>
  <c r="AA35" i="1"/>
  <c r="Z35" i="1"/>
  <c r="N35" i="1"/>
  <c r="AA34" i="1"/>
  <c r="Z34" i="1"/>
  <c r="N34" i="1"/>
  <c r="AA33" i="1"/>
  <c r="Z33" i="1"/>
  <c r="N33" i="1"/>
  <c r="AA32" i="1"/>
  <c r="Z32" i="1"/>
  <c r="N32" i="1"/>
  <c r="AA31" i="1"/>
  <c r="Z31" i="1"/>
  <c r="N31" i="1"/>
  <c r="AA30" i="1"/>
  <c r="Z30" i="1"/>
  <c r="N30" i="1"/>
  <c r="AA29" i="1"/>
  <c r="Z29" i="1"/>
  <c r="N29" i="1"/>
  <c r="AA28" i="1"/>
  <c r="Z28" i="1"/>
  <c r="N28" i="1"/>
  <c r="AA27" i="1"/>
  <c r="Z27" i="1"/>
  <c r="N27" i="1"/>
  <c r="AA26" i="1"/>
  <c r="Z26" i="1"/>
  <c r="N26" i="1"/>
  <c r="AA25" i="1"/>
  <c r="Z25" i="1"/>
  <c r="N25" i="1"/>
  <c r="AA24" i="1"/>
  <c r="Z24" i="1"/>
  <c r="N24" i="1"/>
  <c r="AA23" i="1"/>
  <c r="Z23" i="1"/>
  <c r="N23" i="1"/>
  <c r="AA22" i="1"/>
  <c r="Z22" i="1"/>
  <c r="N22" i="1"/>
  <c r="AA21" i="1"/>
  <c r="Z21" i="1"/>
  <c r="N21" i="1"/>
  <c r="AA20" i="1"/>
  <c r="Z20" i="1"/>
  <c r="N20" i="1"/>
  <c r="J20" i="1"/>
  <c r="I20" i="1"/>
  <c r="AA19" i="1"/>
  <c r="Z19" i="1"/>
  <c r="N19" i="1"/>
  <c r="J19" i="1"/>
  <c r="I19" i="1"/>
  <c r="AA18" i="1"/>
  <c r="Z18" i="1"/>
  <c r="N18" i="1"/>
  <c r="J18" i="1"/>
  <c r="I18" i="1"/>
  <c r="AA17" i="1"/>
  <c r="Z17" i="1"/>
  <c r="N17" i="1"/>
  <c r="J17" i="1"/>
  <c r="I17" i="1"/>
  <c r="AA16" i="1"/>
  <c r="Z16" i="1"/>
  <c r="N16" i="1"/>
  <c r="M16" i="1"/>
  <c r="L16" i="1"/>
  <c r="K16" i="1"/>
  <c r="J16" i="1"/>
  <c r="I16" i="1"/>
  <c r="AA15" i="1"/>
  <c r="Z15" i="1"/>
  <c r="N15" i="1"/>
  <c r="M15" i="1"/>
  <c r="L15" i="1"/>
  <c r="K15" i="1"/>
  <c r="J15" i="1"/>
  <c r="I15" i="1"/>
  <c r="AA14" i="1"/>
  <c r="Z14" i="1"/>
  <c r="N14" i="1"/>
  <c r="M14" i="1"/>
  <c r="L14" i="1"/>
  <c r="K14" i="1"/>
  <c r="J14" i="1"/>
  <c r="I14" i="1"/>
  <c r="AA13" i="1"/>
  <c r="Z13" i="1"/>
  <c r="N13" i="1"/>
  <c r="M13" i="1"/>
  <c r="L13" i="1"/>
  <c r="K13" i="1"/>
  <c r="J13" i="1"/>
  <c r="I13" i="1"/>
  <c r="AA12" i="1"/>
  <c r="Z12" i="1"/>
  <c r="N12" i="1"/>
  <c r="M12" i="1"/>
  <c r="L12" i="1"/>
  <c r="K12" i="1"/>
  <c r="J12" i="1"/>
  <c r="I12" i="1"/>
  <c r="AA11" i="1"/>
  <c r="Z11" i="1"/>
  <c r="N11" i="1"/>
  <c r="M11" i="1"/>
  <c r="L11" i="1"/>
  <c r="K11" i="1"/>
  <c r="J11" i="1"/>
  <c r="I11" i="1"/>
  <c r="AA10" i="1"/>
  <c r="Z10" i="1"/>
  <c r="N10" i="1"/>
  <c r="M10" i="1"/>
  <c r="L10" i="1"/>
  <c r="K10" i="1"/>
  <c r="J10" i="1"/>
  <c r="I10" i="1"/>
  <c r="AA9" i="1"/>
  <c r="Z9" i="1"/>
  <c r="N9" i="1"/>
  <c r="M9" i="1"/>
  <c r="L9" i="1"/>
  <c r="K9" i="1"/>
  <c r="J9" i="1"/>
  <c r="I9" i="1"/>
  <c r="AA8" i="1"/>
  <c r="Z8" i="1"/>
  <c r="N8" i="1"/>
  <c r="M8" i="1"/>
  <c r="L8" i="1"/>
  <c r="K8" i="1"/>
  <c r="J8" i="1"/>
  <c r="I8" i="1"/>
  <c r="AA7" i="1"/>
  <c r="Z7" i="1"/>
  <c r="N7" i="1"/>
  <c r="M7" i="1"/>
  <c r="L7" i="1"/>
  <c r="K7" i="1"/>
  <c r="J7" i="1"/>
  <c r="I7" i="1"/>
  <c r="AA6" i="1"/>
  <c r="Z6" i="1"/>
  <c r="N6" i="1"/>
  <c r="J6" i="1"/>
  <c r="I6" i="1"/>
  <c r="N60" i="2" l="1"/>
  <c r="N252" i="2"/>
  <c r="N236" i="2"/>
  <c r="N244" i="2"/>
  <c r="N188" i="2"/>
  <c r="N12" i="2"/>
  <c r="N172" i="2"/>
  <c r="N68" i="2"/>
  <c r="N108" i="2"/>
  <c r="N180" i="2"/>
  <c r="N116" i="2"/>
  <c r="N52" i="2"/>
  <c r="N228" i="2"/>
  <c r="N164" i="2"/>
  <c r="N100" i="2"/>
  <c r="N36" i="2"/>
  <c r="N220" i="2"/>
  <c r="N156" i="2"/>
  <c r="N92" i="2"/>
  <c r="N28" i="2"/>
  <c r="N212" i="2"/>
  <c r="N148" i="2"/>
  <c r="N84" i="2"/>
  <c r="N20" i="2"/>
  <c r="N13" i="2"/>
  <c r="N204" i="2"/>
  <c r="N140" i="2"/>
  <c r="N76" i="2"/>
  <c r="N260" i="2"/>
  <c r="N196" i="2"/>
  <c r="N132" i="2"/>
  <c r="N267" i="2"/>
  <c r="N259" i="2"/>
  <c r="N251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43" i="2"/>
  <c r="N35" i="2"/>
  <c r="N27" i="2"/>
  <c r="N19" i="2"/>
  <c r="N266" i="2"/>
  <c r="N258" i="2"/>
  <c r="N250" i="2"/>
  <c r="N242" i="2"/>
  <c r="N234" i="2"/>
  <c r="N226" i="2"/>
  <c r="N218" i="2"/>
  <c r="N210" i="2"/>
  <c r="N202" i="2"/>
  <c r="N194" i="2"/>
  <c r="N186" i="2"/>
  <c r="N178" i="2"/>
  <c r="N170" i="2"/>
  <c r="N162" i="2"/>
  <c r="N154" i="2"/>
  <c r="N146" i="2"/>
  <c r="N138" i="2"/>
  <c r="N130" i="2"/>
  <c r="N122" i="2"/>
  <c r="N114" i="2"/>
  <c r="N106" i="2"/>
  <c r="N98" i="2"/>
  <c r="N90" i="2"/>
  <c r="N82" i="2"/>
  <c r="N74" i="2"/>
  <c r="N66" i="2"/>
  <c r="N58" i="2"/>
  <c r="N50" i="2"/>
  <c r="N42" i="2"/>
  <c r="N34" i="2"/>
  <c r="N26" i="2"/>
  <c r="N18" i="2"/>
  <c r="N265" i="2"/>
  <c r="N257" i="2"/>
  <c r="N249" i="2"/>
  <c r="N241" i="2"/>
  <c r="N233" i="2"/>
  <c r="N225" i="2"/>
  <c r="N217" i="2"/>
  <c r="N209" i="2"/>
  <c r="N201" i="2"/>
  <c r="N193" i="2"/>
  <c r="N185" i="2"/>
  <c r="N177" i="2"/>
  <c r="N169" i="2"/>
  <c r="N161" i="2"/>
  <c r="N153" i="2"/>
  <c r="N145" i="2"/>
  <c r="N137" i="2"/>
  <c r="N129" i="2"/>
  <c r="N121" i="2"/>
  <c r="N113" i="2"/>
  <c r="N105" i="2"/>
  <c r="N97" i="2"/>
  <c r="N89" i="2"/>
  <c r="N81" i="2"/>
  <c r="N73" i="2"/>
  <c r="N65" i="2"/>
  <c r="N57" i="2"/>
  <c r="N49" i="2"/>
  <c r="N41" i="2"/>
  <c r="N33" i="2"/>
  <c r="N25" i="2"/>
  <c r="N17" i="2"/>
  <c r="N264" i="2"/>
  <c r="N256" i="2"/>
  <c r="N248" i="2"/>
  <c r="N240" i="2"/>
  <c r="N232" i="2"/>
  <c r="N224" i="2"/>
  <c r="N216" i="2"/>
  <c r="N208" i="2"/>
  <c r="N200" i="2"/>
  <c r="N192" i="2"/>
  <c r="N184" i="2"/>
  <c r="N176" i="2"/>
  <c r="N168" i="2"/>
  <c r="N160" i="2"/>
  <c r="N152" i="2"/>
  <c r="N144" i="2"/>
  <c r="N136" i="2"/>
  <c r="N128" i="2"/>
  <c r="N120" i="2"/>
  <c r="N112" i="2"/>
  <c r="N104" i="2"/>
  <c r="N96" i="2"/>
  <c r="N88" i="2"/>
  <c r="N80" i="2"/>
  <c r="N72" i="2"/>
  <c r="N64" i="2"/>
  <c r="N56" i="2"/>
  <c r="N48" i="2"/>
  <c r="N40" i="2"/>
  <c r="N32" i="2"/>
  <c r="N24" i="2"/>
  <c r="N16" i="2"/>
  <c r="N263" i="2"/>
  <c r="N255" i="2"/>
  <c r="N247" i="2"/>
  <c r="N239" i="2"/>
  <c r="N231" i="2"/>
  <c r="N223" i="2"/>
  <c r="N215" i="2"/>
  <c r="N207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23" i="2"/>
  <c r="N15" i="2"/>
  <c r="N262" i="2"/>
  <c r="N254" i="2"/>
  <c r="N246" i="2"/>
  <c r="N238" i="2"/>
  <c r="N230" i="2"/>
  <c r="N222" i="2"/>
  <c r="N214" i="2"/>
  <c r="N206" i="2"/>
  <c r="N198" i="2"/>
  <c r="N190" i="2"/>
  <c r="N182" i="2"/>
  <c r="N174" i="2"/>
  <c r="N166" i="2"/>
  <c r="N158" i="2"/>
  <c r="N150" i="2"/>
  <c r="N142" i="2"/>
  <c r="N134" i="2"/>
  <c r="N126" i="2"/>
  <c r="N118" i="2"/>
  <c r="N110" i="2"/>
  <c r="N102" i="2"/>
  <c r="N94" i="2"/>
  <c r="N86" i="2"/>
  <c r="N78" i="2"/>
  <c r="N70" i="2"/>
  <c r="N62" i="2"/>
  <c r="N54" i="2"/>
  <c r="N46" i="2"/>
  <c r="N38" i="2"/>
  <c r="N30" i="2"/>
  <c r="N22" i="2"/>
  <c r="N14" i="2"/>
  <c r="N261" i="2"/>
  <c r="N253" i="2"/>
  <c r="N245" i="2"/>
  <c r="N237" i="2"/>
  <c r="N229" i="2"/>
  <c r="N221" i="2"/>
  <c r="N213" i="2"/>
  <c r="N205" i="2"/>
  <c r="N197" i="2"/>
  <c r="N189" i="2"/>
  <c r="N181" i="2"/>
  <c r="N173" i="2"/>
  <c r="N165" i="2"/>
  <c r="N157" i="2"/>
  <c r="N149" i="2"/>
  <c r="N141" i="2"/>
  <c r="N133" i="2"/>
  <c r="N125" i="2"/>
  <c r="N117" i="2"/>
  <c r="N109" i="2"/>
  <c r="N101" i="2"/>
  <c r="N93" i="2"/>
  <c r="N85" i="2"/>
  <c r="N77" i="2"/>
  <c r="N69" i="2"/>
  <c r="N61" i="2"/>
  <c r="N53" i="2"/>
  <c r="N45" i="2"/>
  <c r="N37" i="2"/>
  <c r="N29" i="2"/>
  <c r="G13" i="2"/>
  <c r="G14" i="2"/>
  <c r="C55" i="1"/>
  <c r="G15" i="2" l="1"/>
  <c r="C56" i="1"/>
  <c r="D55" i="1"/>
  <c r="G16" i="2" l="1"/>
  <c r="J55" i="1"/>
  <c r="E55" i="1"/>
  <c r="C57" i="1"/>
  <c r="D57" i="1"/>
  <c r="D56" i="1"/>
  <c r="G18" i="2" l="1"/>
  <c r="G17" i="2"/>
  <c r="J56" i="1"/>
  <c r="E56" i="1"/>
  <c r="J57" i="1"/>
  <c r="E57" i="1"/>
  <c r="C58" i="1"/>
  <c r="D58" i="1"/>
  <c r="C59" i="1" l="1"/>
  <c r="J58" i="1"/>
  <c r="E58" i="1"/>
  <c r="G20" i="2" l="1"/>
  <c r="H20" i="2" s="1"/>
  <c r="G19" i="2"/>
  <c r="H19" i="2" s="1"/>
  <c r="C60" i="1"/>
  <c r="D60" i="1" s="1"/>
  <c r="D59" i="1"/>
  <c r="J60" i="1" l="1"/>
  <c r="E60" i="1"/>
  <c r="E59" i="1"/>
  <c r="J59" i="1"/>
  <c r="C61" i="1"/>
  <c r="C62" i="1" l="1"/>
  <c r="D62" i="1" s="1"/>
  <c r="D61" i="1"/>
  <c r="E62" i="1" l="1"/>
  <c r="J62" i="1"/>
  <c r="E61" i="1"/>
  <c r="J61" i="1"/>
</calcChain>
</file>

<file path=xl/sharedStrings.xml><?xml version="1.0" encoding="utf-8"?>
<sst xmlns="http://schemas.openxmlformats.org/spreadsheetml/2006/main" count="92" uniqueCount="52">
  <si>
    <t>Sender</t>
  </si>
  <si>
    <t>NEW - RIGHT</t>
  </si>
  <si>
    <t>OLD - WRONG</t>
  </si>
  <si>
    <t>Med/Lg</t>
  </si>
  <si>
    <t>Small</t>
  </si>
  <si>
    <t>Med</t>
  </si>
  <si>
    <t>Lg</t>
  </si>
  <si>
    <t>Table1</t>
  </si>
  <si>
    <t>Table2</t>
  </si>
  <si>
    <t>Table3</t>
  </si>
  <si>
    <t>R</t>
  </si>
  <si>
    <t>Breakpoints</t>
  </si>
  <si>
    <t>Actaul</t>
  </si>
  <si>
    <t>Full</t>
  </si>
  <si>
    <t>Empty</t>
  </si>
  <si>
    <t>%Fuel</t>
  </si>
  <si>
    <t>R1</t>
  </si>
  <si>
    <t>R3</t>
  </si>
  <si>
    <t>R4</t>
  </si>
  <si>
    <t>R5</t>
  </si>
  <si>
    <t>R6</t>
  </si>
  <si>
    <t>R4/(R3+R4)</t>
  </si>
  <si>
    <t>R6/(R5+R6)</t>
  </si>
  <si>
    <t>Guage</t>
  </si>
  <si>
    <t>Resistor</t>
  </si>
  <si>
    <t>Kohms</t>
  </si>
  <si>
    <t>Fuel Pullup</t>
  </si>
  <si>
    <t>Fuel Divider Series</t>
  </si>
  <si>
    <t>Fuel Divider Gnd</t>
  </si>
  <si>
    <t>Vsw Series</t>
  </si>
  <si>
    <t>Vsw Gnd</t>
  </si>
  <si>
    <t>Sensor</t>
  </si>
  <si>
    <t>Low Fuel</t>
  </si>
  <si>
    <t>VSW</t>
  </si>
  <si>
    <t>Vf</t>
  </si>
  <si>
    <t>Rp</t>
  </si>
  <si>
    <t>Vp</t>
  </si>
  <si>
    <t>Upper</t>
  </si>
  <si>
    <t>Lower</t>
  </si>
  <si>
    <t>Filling Tank</t>
  </si>
  <si>
    <t>Emptying Tank</t>
  </si>
  <si>
    <t>Resistance</t>
  </si>
  <si>
    <t>Liters</t>
  </si>
  <si>
    <t>Top Fuel Sender</t>
  </si>
  <si>
    <t>Bottom Fule Sender</t>
  </si>
  <si>
    <t>Top Fuel Sender2</t>
  </si>
  <si>
    <t>Bottom Fuel Sender</t>
  </si>
  <si>
    <t>Unmeasurable</t>
  </si>
  <si>
    <t>Fuel</t>
  </si>
  <si>
    <t>Measureable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</si>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</sst>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1" xfId="0" applyFill="1" applyBorder="1"/>
    <xf numFmtId="9" fontId="0" fillId="0" borderId="0" xfId="1" applyFont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 applyFill="1"/>
    <xf numFmtId="164" fontId="0" fillId="0" borderId="0" xfId="0" applyNumberFormat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0" fillId="0" borderId="0" xfId="0" applyFont="1" applyBorder="1"/>
    <xf numFmtId="0" fontId="0" fillId="0" borderId="3" xfId="0" applyFont="1" applyBorder="1"/>
    <xf numFmtId="0" fontId="0" fillId="0" borderId="4" xfId="0" applyBorder="1"/>
    <xf numFmtId="0" fontId="0" fillId="2" borderId="4" xfId="0" applyFill="1" applyBorder="1"/>
    <xf numFmtId="164" fontId="1" fillId="0" borderId="1" xfId="1" applyNumberFormat="1" applyFont="1" applyBorder="1"/>
    <xf numFmtId="164" fontId="0" fillId="2" borderId="0" xfId="1" applyNumberFormat="1" applyFont="1" applyFill="1"/>
    <xf numFmtId="164" fontId="0" fillId="0" borderId="0" xfId="1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0" borderId="8" xfId="0" applyFill="1" applyBorder="1"/>
    <xf numFmtId="0" fontId="0" fillId="0" borderId="9" xfId="0" applyBorder="1"/>
    <xf numFmtId="0" fontId="0" fillId="0" borderId="10" xfId="0" applyFill="1" applyBorder="1"/>
  </cellXfs>
  <cellStyles count="2">
    <cellStyle name="Normal" xfId="0" builtinId="0"/>
    <cellStyle name="Percent" xfId="1" builtinId="5"/>
  </cellStyles>
  <dxfs count="4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3963254593172E-2"/>
          <c:y val="7.4548702245552642E-2"/>
          <c:w val="0.65394160104986876"/>
          <c:h val="0.8326195683872849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[1]FuelLevel!$N$6:$N$261</c:f>
              <c:numCache>
                <c:formatCode>General</c:formatCode>
                <c:ptCount val="256"/>
                <c:pt idx="0">
                  <c:v>0</c:v>
                </c:pt>
                <c:pt idx="1">
                  <c:v>0.83194398132710912</c:v>
                </c:pt>
                <c:pt idx="2">
                  <c:v>1.6650005628125621</c:v>
                </c:pt>
                <c:pt idx="3">
                  <c:v>2.4991719778532566</c:v>
                </c:pt>
                <c:pt idx="4">
                  <c:v>3.3344604658277586</c:v>
                </c:pt>
                <c:pt idx="5">
                  <c:v>4.1708682721163335</c:v>
                </c:pt>
                <c:pt idx="6">
                  <c:v>5.0083976481210764</c:v>
                </c:pt>
                <c:pt idx="7">
                  <c:v>5.847050851286105</c:v>
                </c:pt>
                <c:pt idx="8">
                  <c:v>6.6868301451178471</c:v>
                </c:pt>
                <c:pt idx="9">
                  <c:v>7.5277377992053935</c:v>
                </c:pt>
                <c:pt idx="10">
                  <c:v>8.3697760892409683</c:v>
                </c:pt>
                <c:pt idx="11">
                  <c:v>9.2129472970404205</c:v>
                </c:pt>
                <c:pt idx="12">
                  <c:v>10.057253710563876</c:v>
                </c:pt>
                <c:pt idx="13">
                  <c:v>10.902697623936399</c:v>
                </c:pt>
                <c:pt idx="14">
                  <c:v>11.749281337468796</c:v>
                </c:pt>
                <c:pt idx="15">
                  <c:v>12.597007157678451</c:v>
                </c:pt>
                <c:pt idx="16">
                  <c:v>13.445877397310307</c:v>
                </c:pt>
                <c:pt idx="17">
                  <c:v>14.295894375357861</c:v>
                </c:pt>
                <c:pt idx="18">
                  <c:v>15.147060417084308</c:v>
                </c:pt>
                <c:pt idx="19">
                  <c:v>15.999377854043745</c:v>
                </c:pt>
                <c:pt idx="20">
                  <c:v>16.852849024102433</c:v>
                </c:pt>
                <c:pt idx="21">
                  <c:v>17.707476271460198</c:v>
                </c:pt>
                <c:pt idx="22">
                  <c:v>18.563261946671879</c:v>
                </c:pt>
                <c:pt idx="23">
                  <c:v>19.420208406668902</c:v>
                </c:pt>
                <c:pt idx="24">
                  <c:v>20.278318014780883</c:v>
                </c:pt>
                <c:pt idx="25">
                  <c:v>21.137593140757374</c:v>
                </c:pt>
                <c:pt idx="26">
                  <c:v>21.998036160789674</c:v>
                </c:pt>
                <c:pt idx="27">
                  <c:v>22.85964945753274</c:v>
                </c:pt>
                <c:pt idx="28">
                  <c:v>23.722435420127155</c:v>
                </c:pt>
                <c:pt idx="29">
                  <c:v>24.586396444221247</c:v>
                </c:pt>
                <c:pt idx="30">
                  <c:v>25.45153493199323</c:v>
                </c:pt>
                <c:pt idx="31">
                  <c:v>26.317853292173478</c:v>
                </c:pt>
                <c:pt idx="32">
                  <c:v>27.1853539400669</c:v>
                </c:pt>
                <c:pt idx="33">
                  <c:v>28.05403929757534</c:v>
                </c:pt>
                <c:pt idx="34">
                  <c:v>28.923911793220178</c:v>
                </c:pt>
                <c:pt idx="35">
                  <c:v>29.794973862164884</c:v>
                </c:pt>
                <c:pt idx="36">
                  <c:v>30.667227946237823</c:v>
                </c:pt>
                <c:pt idx="37">
                  <c:v>31.540676493955022</c:v>
                </c:pt>
                <c:pt idx="38">
                  <c:v>32.415321960543082</c:v>
                </c:pt>
                <c:pt idx="39">
                  <c:v>33.291166807962199</c:v>
                </c:pt>
                <c:pt idx="40">
                  <c:v>34.168213504929263</c:v>
                </c:pt>
                <c:pt idx="41">
                  <c:v>35.04646452694103</c:v>
                </c:pt>
                <c:pt idx="42">
                  <c:v>35.92592235629747</c:v>
                </c:pt>
                <c:pt idx="43">
                  <c:v>36.806589482125062</c:v>
                </c:pt>
                <c:pt idx="44">
                  <c:v>37.688468400400389</c:v>
                </c:pt>
                <c:pt idx="45">
                  <c:v>38.571561613973607</c:v>
                </c:pt>
                <c:pt idx="46">
                  <c:v>39.455871632592199</c:v>
                </c:pt>
                <c:pt idx="47">
                  <c:v>40.341400972924731</c:v>
                </c:pt>
                <c:pt idx="48">
                  <c:v>41.228152158584706</c:v>
                </c:pt>
                <c:pt idx="49">
                  <c:v>42.116127720154566</c:v>
                </c:pt>
                <c:pt idx="50">
                  <c:v>43.005330195209751</c:v>
                </c:pt>
                <c:pt idx="51">
                  <c:v>43.895762128342852</c:v>
                </c:pt>
                <c:pt idx="52">
                  <c:v>44.787426071187937</c:v>
                </c:pt>
                <c:pt idx="53">
                  <c:v>45.680324582444854</c:v>
                </c:pt>
                <c:pt idx="54">
                  <c:v>46.574460227903778</c:v>
                </c:pt>
                <c:pt idx="55">
                  <c:v>47.469835580469706</c:v>
                </c:pt>
                <c:pt idx="56">
                  <c:v>48.366453220187239</c:v>
                </c:pt>
                <c:pt idx="57">
                  <c:v>49.264315734265246</c:v>
                </c:pt>
                <c:pt idx="58">
                  <c:v>50.163425717101866</c:v>
                </c:pt>
                <c:pt idx="59">
                  <c:v>51.063785770309373</c:v>
                </c:pt>
                <c:pt idx="60">
                  <c:v>51.965398502739404</c:v>
                </c:pt>
                <c:pt idx="61">
                  <c:v>52.868266530508038</c:v>
                </c:pt>
                <c:pt idx="62">
                  <c:v>53.772392477021185</c:v>
                </c:pt>
                <c:pt idx="63">
                  <c:v>54.677778972999931</c:v>
                </c:pt>
                <c:pt idx="64">
                  <c:v>55.584428656506105</c:v>
                </c:pt>
                <c:pt idx="65">
                  <c:v>56.492344172967826</c:v>
                </c:pt>
                <c:pt idx="66">
                  <c:v>57.401528175205378</c:v>
                </c:pt>
                <c:pt idx="67">
                  <c:v>58.311983323456857</c:v>
                </c:pt>
                <c:pt idx="68">
                  <c:v>59.223712285404275</c:v>
                </c:pt>
                <c:pt idx="69">
                  <c:v>60.136717736199515</c:v>
                </c:pt>
                <c:pt idx="70">
                  <c:v>61.051002358490571</c:v>
                </c:pt>
                <c:pt idx="71">
                  <c:v>61.966568842447749</c:v>
                </c:pt>
                <c:pt idx="72">
                  <c:v>62.883419885790111</c:v>
                </c:pt>
                <c:pt idx="73">
                  <c:v>63.801558193811957</c:v>
                </c:pt>
                <c:pt idx="74">
                  <c:v>64.720986479409405</c:v>
                </c:pt>
                <c:pt idx="75">
                  <c:v>65.64170746310711</c:v>
                </c:pt>
                <c:pt idx="76">
                  <c:v>66.563723873085166</c:v>
                </c:pt>
                <c:pt idx="77">
                  <c:v>67.487038445205954</c:v>
                </c:pt>
                <c:pt idx="78">
                  <c:v>68.411653923041314</c:v>
                </c:pt>
                <c:pt idx="79">
                  <c:v>69.337573057899576</c:v>
                </c:pt>
                <c:pt idx="80">
                  <c:v>70.264798608853027</c:v>
                </c:pt>
                <c:pt idx="81">
                  <c:v>71.193333342765101</c:v>
                </c:pt>
                <c:pt idx="82">
                  <c:v>72.123180034318153</c:v>
                </c:pt>
                <c:pt idx="83">
                  <c:v>73.054341466040839</c:v>
                </c:pt>
                <c:pt idx="84">
                  <c:v>73.986820428336088</c:v>
                </c:pt>
                <c:pt idx="85">
                  <c:v>74.920619719508821</c:v>
                </c:pt>
                <c:pt idx="86">
                  <c:v>75.855742145794053</c:v>
                </c:pt>
                <c:pt idx="87">
                  <c:v>76.792190521384924</c:v>
                </c:pt>
                <c:pt idx="88">
                  <c:v>77.729967668460972</c:v>
                </c:pt>
                <c:pt idx="89">
                  <c:v>78.669076417216459</c:v>
                </c:pt>
                <c:pt idx="90">
                  <c:v>79.609519605888892</c:v>
                </c:pt>
                <c:pt idx="91">
                  <c:v>80.551300080787527</c:v>
                </c:pt>
                <c:pt idx="92">
                  <c:v>81.494420696322194</c:v>
                </c:pt>
                <c:pt idx="93">
                  <c:v>82.438884315032041</c:v>
                </c:pt>
                <c:pt idx="94">
                  <c:v>83.384693807614553</c:v>
                </c:pt>
                <c:pt idx="95">
                  <c:v>84.331852052954588</c:v>
                </c:pt>
                <c:pt idx="96">
                  <c:v>85.280361938153646</c:v>
                </c:pt>
                <c:pt idx="97">
                  <c:v>86.230226358559165</c:v>
                </c:pt>
                <c:pt idx="98">
                  <c:v>87.181448217793999</c:v>
                </c:pt>
                <c:pt idx="99">
                  <c:v>88.134030427785959</c:v>
                </c:pt>
                <c:pt idx="100">
                  <c:v>89.087975908797603</c:v>
                </c:pt>
                <c:pt idx="101">
                  <c:v>90.043287589456</c:v>
                </c:pt>
                <c:pt idx="102">
                  <c:v>90.999968406782784</c:v>
                </c:pt>
                <c:pt idx="103">
                  <c:v>91.958021306224154</c:v>
                </c:pt>
                <c:pt idx="104">
                  <c:v>92.917449241681211</c:v>
                </c:pt>
                <c:pt idx="105">
                  <c:v>93.878255175540218</c:v>
                </c:pt>
                <c:pt idx="106">
                  <c:v>94.840442078703148</c:v>
                </c:pt>
                <c:pt idx="107">
                  <c:v>95.804012930618271</c:v>
                </c:pt>
                <c:pt idx="108">
                  <c:v>96.768970719310957</c:v>
                </c:pt>
                <c:pt idx="109">
                  <c:v>97.735318441414492</c:v>
                </c:pt>
                <c:pt idx="110">
                  <c:v>98.703059102201166</c:v>
                </c:pt>
                <c:pt idx="111">
                  <c:v>99.672195715613398</c:v>
                </c:pt>
                <c:pt idx="112">
                  <c:v>100.64273130429501</c:v>
                </c:pt>
                <c:pt idx="113">
                  <c:v>101.61466889962264</c:v>
                </c:pt>
                <c:pt idx="114">
                  <c:v>102.58801154173742</c:v>
                </c:pt>
                <c:pt idx="115">
                  <c:v>103.56276227957645</c:v>
                </c:pt>
                <c:pt idx="116">
                  <c:v>104.53892417090488</c:v>
                </c:pt>
                <c:pt idx="117">
                  <c:v>105.51650028234769</c:v>
                </c:pt>
                <c:pt idx="118">
                  <c:v>106.49549368942193</c:v>
                </c:pt>
                <c:pt idx="119">
                  <c:v>107.47590747656895</c:v>
                </c:pt>
                <c:pt idx="120">
                  <c:v>108.45774473718669</c:v>
                </c:pt>
                <c:pt idx="121">
                  <c:v>109.44100857366229</c:v>
                </c:pt>
                <c:pt idx="122">
                  <c:v>110.42570209740489</c:v>
                </c:pt>
                <c:pt idx="123">
                  <c:v>111.41182842887822</c:v>
                </c:pt>
                <c:pt idx="124">
                  <c:v>112.39939069763371</c:v>
                </c:pt>
                <c:pt idx="125">
                  <c:v>113.3883920423435</c:v>
                </c:pt>
                <c:pt idx="126">
                  <c:v>114.3788356108338</c:v>
                </c:pt>
                <c:pt idx="127">
                  <c:v>115.37072456011828</c:v>
                </c:pt>
                <c:pt idx="128">
                  <c:v>116.36406205643145</c:v>
                </c:pt>
                <c:pt idx="129">
                  <c:v>117.35885127526254</c:v>
                </c:pt>
                <c:pt idx="130">
                  <c:v>118.35509540138925</c:v>
                </c:pt>
                <c:pt idx="131">
                  <c:v>119.35279762891179</c:v>
                </c:pt>
                <c:pt idx="132">
                  <c:v>120.35196116128692</c:v>
                </c:pt>
                <c:pt idx="133">
                  <c:v>121.35258921136231</c:v>
                </c:pt>
                <c:pt idx="134">
                  <c:v>122.35468500141097</c:v>
                </c:pt>
                <c:pt idx="135">
                  <c:v>123.35825176316584</c:v>
                </c:pt>
                <c:pt idx="136">
                  <c:v>124.36329273785451</c:v>
                </c:pt>
                <c:pt idx="137">
                  <c:v>125.36981117623407</c:v>
                </c:pt>
                <c:pt idx="138">
                  <c:v>126.37781033862626</c:v>
                </c:pt>
                <c:pt idx="139">
                  <c:v>127.38729349495273</c:v>
                </c:pt>
                <c:pt idx="140">
                  <c:v>128.39826392477011</c:v>
                </c:pt>
                <c:pt idx="141">
                  <c:v>129.41072491730574</c:v>
                </c:pt>
                <c:pt idx="142">
                  <c:v>130.42467977149343</c:v>
                </c:pt>
                <c:pt idx="143">
                  <c:v>131.44013179600913</c:v>
                </c:pt>
                <c:pt idx="144">
                  <c:v>132.45708430930685</c:v>
                </c:pt>
                <c:pt idx="145">
                  <c:v>133.47554063965504</c:v>
                </c:pt>
                <c:pt idx="146">
                  <c:v>134.49550412517272</c:v>
                </c:pt>
                <c:pt idx="147">
                  <c:v>135.51697811386606</c:v>
                </c:pt>
                <c:pt idx="148">
                  <c:v>136.53996596366486</c:v>
                </c:pt>
                <c:pt idx="149">
                  <c:v>137.56447104245956</c:v>
                </c:pt>
                <c:pt idx="150">
                  <c:v>138.59049672813802</c:v>
                </c:pt>
                <c:pt idx="151">
                  <c:v>139.61804640862272</c:v>
                </c:pt>
                <c:pt idx="152">
                  <c:v>140.64712348190801</c:v>
                </c:pt>
                <c:pt idx="153">
                  <c:v>141.67773135609767</c:v>
                </c:pt>
                <c:pt idx="154">
                  <c:v>142.70987344944243</c:v>
                </c:pt>
                <c:pt idx="155">
                  <c:v>143.74355319037775</c:v>
                </c:pt>
                <c:pt idx="156">
                  <c:v>144.77877401756183</c:v>
                </c:pt>
                <c:pt idx="157">
                  <c:v>145.81553937991382</c:v>
                </c:pt>
                <c:pt idx="158">
                  <c:v>146.85385273665187</c:v>
                </c:pt>
                <c:pt idx="159">
                  <c:v>147.89371755733194</c:v>
                </c:pt>
                <c:pt idx="160">
                  <c:v>148.93513732188612</c:v>
                </c:pt>
                <c:pt idx="161">
                  <c:v>149.97811552066167</c:v>
                </c:pt>
                <c:pt idx="162">
                  <c:v>151.02265565446001</c:v>
                </c:pt>
                <c:pt idx="163">
                  <c:v>152.0687612345757</c:v>
                </c:pt>
                <c:pt idx="164">
                  <c:v>153.11643578283594</c:v>
                </c:pt>
                <c:pt idx="165">
                  <c:v>154.16568283164014</c:v>
                </c:pt>
                <c:pt idx="166">
                  <c:v>155.21650592399942</c:v>
                </c:pt>
                <c:pt idx="167">
                  <c:v>156.26890861357671</c:v>
                </c:pt>
                <c:pt idx="168">
                  <c:v>157.32289446472663</c:v>
                </c:pt>
                <c:pt idx="169">
                  <c:v>158.37846705253583</c:v>
                </c:pt>
                <c:pt idx="170">
                  <c:v>159.43562996286343</c:v>
                </c:pt>
                <c:pt idx="171">
                  <c:v>160.49438679238159</c:v>
                </c:pt>
                <c:pt idx="172">
                  <c:v>161.55474114861616</c:v>
                </c:pt>
                <c:pt idx="173">
                  <c:v>162.61669664998797</c:v>
                </c:pt>
                <c:pt idx="174">
                  <c:v>163.68025692585368</c:v>
                </c:pt>
                <c:pt idx="175">
                  <c:v>164.74542561654735</c:v>
                </c:pt>
                <c:pt idx="176">
                  <c:v>165.8122063734217</c:v>
                </c:pt>
                <c:pt idx="177">
                  <c:v>166.88060285889028</c:v>
                </c:pt>
                <c:pt idx="178">
                  <c:v>167.95061874646885</c:v>
                </c:pt>
                <c:pt idx="179">
                  <c:v>169.02225772081789</c:v>
                </c:pt>
                <c:pt idx="180">
                  <c:v>170.0955234777847</c:v>
                </c:pt>
                <c:pt idx="181">
                  <c:v>171.17041972444596</c:v>
                </c:pt>
                <c:pt idx="182">
                  <c:v>172.2469501791503</c:v>
                </c:pt>
                <c:pt idx="183">
                  <c:v>173.32511857156143</c:v>
                </c:pt>
                <c:pt idx="184">
                  <c:v>174.40492864270084</c:v>
                </c:pt>
                <c:pt idx="185">
                  <c:v>175.48638414499149</c:v>
                </c:pt>
                <c:pt idx="186">
                  <c:v>176.56948884230084</c:v>
                </c:pt>
                <c:pt idx="187">
                  <c:v>177.65424650998492</c:v>
                </c:pt>
                <c:pt idx="188">
                  <c:v>178.74066093493184</c:v>
                </c:pt>
                <c:pt idx="189">
                  <c:v>179.82873591560622</c:v>
                </c:pt>
                <c:pt idx="190">
                  <c:v>180.91847526209307</c:v>
                </c:pt>
                <c:pt idx="191">
                  <c:v>182.00988279614262</c:v>
                </c:pt>
                <c:pt idx="192">
                  <c:v>183.10296235121467</c:v>
                </c:pt>
                <c:pt idx="193">
                  <c:v>184.19771777252387</c:v>
                </c:pt>
                <c:pt idx="194">
                  <c:v>185.29415291708432</c:v>
                </c:pt>
                <c:pt idx="195">
                  <c:v>186.39227165375533</c:v>
                </c:pt>
                <c:pt idx="196">
                  <c:v>187.49207786328657</c:v>
                </c:pt>
                <c:pt idx="197">
                  <c:v>188.59357543836401</c:v>
                </c:pt>
                <c:pt idx="198">
                  <c:v>189.69676828365576</c:v>
                </c:pt>
                <c:pt idx="199">
                  <c:v>190.80166031585821</c:v>
                </c:pt>
                <c:pt idx="200">
                  <c:v>191.90825546374236</c:v>
                </c:pt>
                <c:pt idx="201">
                  <c:v>193.01655766820053</c:v>
                </c:pt>
                <c:pt idx="202">
                  <c:v>194.1265708822929</c:v>
                </c:pt>
                <c:pt idx="203">
                  <c:v>195.23829907129468</c:v>
                </c:pt>
                <c:pt idx="204">
                  <c:v>196.35174621274328</c:v>
                </c:pt>
                <c:pt idx="205">
                  <c:v>197.46691629648581</c:v>
                </c:pt>
                <c:pt idx="206">
                  <c:v>198.58381332472658</c:v>
                </c:pt>
                <c:pt idx="207">
                  <c:v>199.70244131207519</c:v>
                </c:pt>
                <c:pt idx="208">
                  <c:v>200.82280428559437</c:v>
                </c:pt>
                <c:pt idx="209">
                  <c:v>201.94490628484866</c:v>
                </c:pt>
                <c:pt idx="210">
                  <c:v>203.06875136195248</c:v>
                </c:pt>
                <c:pt idx="211">
                  <c:v>204.19434358161945</c:v>
                </c:pt>
                <c:pt idx="212">
                  <c:v>205.32168702121092</c:v>
                </c:pt>
                <c:pt idx="213">
                  <c:v>206.45078577078553</c:v>
                </c:pt>
                <c:pt idx="214">
                  <c:v>207.58164393314848</c:v>
                </c:pt>
                <c:pt idx="215">
                  <c:v>208.71426562390133</c:v>
                </c:pt>
                <c:pt idx="216">
                  <c:v>209.84865497149184</c:v>
                </c:pt>
                <c:pt idx="217">
                  <c:v>210.9848161172643</c:v>
                </c:pt>
                <c:pt idx="218">
                  <c:v>212.12275321550965</c:v>
                </c:pt>
                <c:pt idx="219">
                  <c:v>213.26247043351637</c:v>
                </c:pt>
                <c:pt idx="220">
                  <c:v>214.40397195162123</c:v>
                </c:pt>
                <c:pt idx="221">
                  <c:v>215.5472619632605</c:v>
                </c:pt>
                <c:pt idx="222">
                  <c:v>216.69234467502105</c:v>
                </c:pt>
                <c:pt idx="223">
                  <c:v>217.83922430669227</c:v>
                </c:pt>
                <c:pt idx="224">
                  <c:v>218.98790509131766</c:v>
                </c:pt>
                <c:pt idx="225">
                  <c:v>220.13839127524707</c:v>
                </c:pt>
                <c:pt idx="226">
                  <c:v>221.29068711818888</c:v>
                </c:pt>
                <c:pt idx="227">
                  <c:v>222.44479689326272</c:v>
                </c:pt>
                <c:pt idx="228">
                  <c:v>223.60072488705214</c:v>
                </c:pt>
                <c:pt idx="229">
                  <c:v>224.75847539965784</c:v>
                </c:pt>
                <c:pt idx="230">
                  <c:v>225.91805274475084</c:v>
                </c:pt>
                <c:pt idx="231">
                  <c:v>227.07946124962621</c:v>
                </c:pt>
                <c:pt idx="232">
                  <c:v>228.24270525525671</c:v>
                </c:pt>
                <c:pt idx="233">
                  <c:v>229.40778911634709</c:v>
                </c:pt>
                <c:pt idx="234">
                  <c:v>230.57471720138818</c:v>
                </c:pt>
                <c:pt idx="235">
                  <c:v>231.74349389271171</c:v>
                </c:pt>
                <c:pt idx="236">
                  <c:v>232.9141235865452</c:v>
                </c:pt>
                <c:pt idx="237">
                  <c:v>234.0866106930668</c:v>
                </c:pt>
                <c:pt idx="238">
                  <c:v>235.26095963646085</c:v>
                </c:pt>
                <c:pt idx="239">
                  <c:v>236.43717485497356</c:v>
                </c:pt>
                <c:pt idx="240">
                  <c:v>237.61526080096894</c:v>
                </c:pt>
                <c:pt idx="241">
                  <c:v>238.79522194098485</c:v>
                </c:pt>
                <c:pt idx="242">
                  <c:v>239.97706275578935</c:v>
                </c:pt>
                <c:pt idx="243">
                  <c:v>241.16078774043794</c:v>
                </c:pt>
                <c:pt idx="244">
                  <c:v>242.34640140433001</c:v>
                </c:pt>
                <c:pt idx="245">
                  <c:v>243.53390827126617</c:v>
                </c:pt>
                <c:pt idx="246">
                  <c:v>244.72331287950601</c:v>
                </c:pt>
                <c:pt idx="247">
                  <c:v>245.91461978182585</c:v>
                </c:pt>
                <c:pt idx="248">
                  <c:v>247.10783354557674</c:v>
                </c:pt>
                <c:pt idx="249">
                  <c:v>248.3029587527428</c:v>
                </c:pt>
                <c:pt idx="250">
                  <c:v>249.5</c:v>
                </c:pt>
                <c:pt idx="251">
                  <c:v>250.69896189877508</c:v>
                </c:pt>
                <c:pt idx="252">
                  <c:v>251.89984907530467</c:v>
                </c:pt>
                <c:pt idx="253">
                  <c:v>253.10266617069487</c:v>
                </c:pt>
                <c:pt idx="254">
                  <c:v>254.30741784098089</c:v>
                </c:pt>
                <c:pt idx="255">
                  <c:v>255.51410875718744</c:v>
                </c:pt>
              </c:numCache>
            </c:numRef>
          </c:xVal>
          <c:yVal>
            <c:numRef>
              <c:f>[1]FuelLevel!$Z$6:$Z$261</c:f>
              <c:numCache>
                <c:formatCode>General</c:formatCode>
                <c:ptCount val="256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0.68400000000000005</c:v>
                </c:pt>
                <c:pt idx="53">
                  <c:v>0.68400000000000005</c:v>
                </c:pt>
                <c:pt idx="54">
                  <c:v>0.68400000000000005</c:v>
                </c:pt>
                <c:pt idx="55">
                  <c:v>0.68400000000000005</c:v>
                </c:pt>
                <c:pt idx="56">
                  <c:v>0.68400000000000005</c:v>
                </c:pt>
                <c:pt idx="57">
                  <c:v>0.68400000000000005</c:v>
                </c:pt>
                <c:pt idx="58">
                  <c:v>0.68400000000000005</c:v>
                </c:pt>
                <c:pt idx="59">
                  <c:v>0.68400000000000005</c:v>
                </c:pt>
                <c:pt idx="60">
                  <c:v>0.68400000000000005</c:v>
                </c:pt>
                <c:pt idx="61">
                  <c:v>0.68400000000000005</c:v>
                </c:pt>
                <c:pt idx="62">
                  <c:v>0.68400000000000005</c:v>
                </c:pt>
                <c:pt idx="63">
                  <c:v>0.68400000000000005</c:v>
                </c:pt>
                <c:pt idx="64">
                  <c:v>0.68400000000000005</c:v>
                </c:pt>
                <c:pt idx="65">
                  <c:v>0.68400000000000005</c:v>
                </c:pt>
                <c:pt idx="66">
                  <c:v>0.68400000000000005</c:v>
                </c:pt>
                <c:pt idx="67">
                  <c:v>0.68400000000000005</c:v>
                </c:pt>
                <c:pt idx="68">
                  <c:v>0.68400000000000005</c:v>
                </c:pt>
                <c:pt idx="69">
                  <c:v>0.68400000000000005</c:v>
                </c:pt>
                <c:pt idx="70">
                  <c:v>0.68400000000000005</c:v>
                </c:pt>
                <c:pt idx="71">
                  <c:v>0.68400000000000005</c:v>
                </c:pt>
                <c:pt idx="72">
                  <c:v>0.68400000000000005</c:v>
                </c:pt>
                <c:pt idx="73">
                  <c:v>0.68400000000000005</c:v>
                </c:pt>
                <c:pt idx="74">
                  <c:v>0.68400000000000005</c:v>
                </c:pt>
                <c:pt idx="75">
                  <c:v>0.68400000000000005</c:v>
                </c:pt>
                <c:pt idx="76">
                  <c:v>0.68400000000000005</c:v>
                </c:pt>
                <c:pt idx="77">
                  <c:v>0.68400000000000005</c:v>
                </c:pt>
                <c:pt idx="78">
                  <c:v>0.68400000000000005</c:v>
                </c:pt>
                <c:pt idx="79">
                  <c:v>0.68400000000000005</c:v>
                </c:pt>
                <c:pt idx="80">
                  <c:v>0.68400000000000005</c:v>
                </c:pt>
                <c:pt idx="81">
                  <c:v>0.68400000000000005</c:v>
                </c:pt>
                <c:pt idx="82">
                  <c:v>0.68400000000000005</c:v>
                </c:pt>
                <c:pt idx="83">
                  <c:v>0.68400000000000005</c:v>
                </c:pt>
                <c:pt idx="84">
                  <c:v>0.68400000000000005</c:v>
                </c:pt>
                <c:pt idx="85">
                  <c:v>0.57599999999999996</c:v>
                </c:pt>
                <c:pt idx="86">
                  <c:v>0.57599999999999996</c:v>
                </c:pt>
                <c:pt idx="87">
                  <c:v>0.57599999999999996</c:v>
                </c:pt>
                <c:pt idx="88">
                  <c:v>0.57599999999999996</c:v>
                </c:pt>
                <c:pt idx="89">
                  <c:v>0.57599999999999996</c:v>
                </c:pt>
                <c:pt idx="90">
                  <c:v>0.57599999999999996</c:v>
                </c:pt>
                <c:pt idx="91">
                  <c:v>0.57599999999999996</c:v>
                </c:pt>
                <c:pt idx="92">
                  <c:v>0.57599999999999996</c:v>
                </c:pt>
                <c:pt idx="93">
                  <c:v>0.57599999999999996</c:v>
                </c:pt>
                <c:pt idx="94">
                  <c:v>0.57599999999999996</c:v>
                </c:pt>
                <c:pt idx="95">
                  <c:v>0.57599999999999996</c:v>
                </c:pt>
                <c:pt idx="96">
                  <c:v>0.57599999999999996</c:v>
                </c:pt>
                <c:pt idx="97">
                  <c:v>0.57599999999999996</c:v>
                </c:pt>
                <c:pt idx="98">
                  <c:v>0.57599999999999996</c:v>
                </c:pt>
                <c:pt idx="99">
                  <c:v>0.57599999999999996</c:v>
                </c:pt>
                <c:pt idx="100">
                  <c:v>0.57599999999999996</c:v>
                </c:pt>
                <c:pt idx="101">
                  <c:v>0.57599999999999996</c:v>
                </c:pt>
                <c:pt idx="102">
                  <c:v>0.57599999999999996</c:v>
                </c:pt>
                <c:pt idx="103">
                  <c:v>0.57599999999999996</c:v>
                </c:pt>
                <c:pt idx="104">
                  <c:v>0.57599999999999996</c:v>
                </c:pt>
                <c:pt idx="105">
                  <c:v>0.57599999999999996</c:v>
                </c:pt>
                <c:pt idx="106">
                  <c:v>0.57599999999999996</c:v>
                </c:pt>
                <c:pt idx="107">
                  <c:v>0.57599999999999996</c:v>
                </c:pt>
                <c:pt idx="108">
                  <c:v>0.57599999999999996</c:v>
                </c:pt>
                <c:pt idx="109">
                  <c:v>0.57599999999999996</c:v>
                </c:pt>
                <c:pt idx="110">
                  <c:v>0.57599999999999996</c:v>
                </c:pt>
                <c:pt idx="111">
                  <c:v>0.57599999999999996</c:v>
                </c:pt>
                <c:pt idx="112">
                  <c:v>0.57599999999999996</c:v>
                </c:pt>
                <c:pt idx="113">
                  <c:v>0.57599999999999996</c:v>
                </c:pt>
                <c:pt idx="114">
                  <c:v>0.57599999999999996</c:v>
                </c:pt>
                <c:pt idx="115">
                  <c:v>0.57599999999999996</c:v>
                </c:pt>
                <c:pt idx="116">
                  <c:v>0.57599999999999996</c:v>
                </c:pt>
                <c:pt idx="117">
                  <c:v>0.48</c:v>
                </c:pt>
                <c:pt idx="118">
                  <c:v>0.48</c:v>
                </c:pt>
                <c:pt idx="119">
                  <c:v>0.48</c:v>
                </c:pt>
                <c:pt idx="120">
                  <c:v>0.48</c:v>
                </c:pt>
                <c:pt idx="121">
                  <c:v>0.48</c:v>
                </c:pt>
                <c:pt idx="122">
                  <c:v>0.48</c:v>
                </c:pt>
                <c:pt idx="123">
                  <c:v>0.48</c:v>
                </c:pt>
                <c:pt idx="124">
                  <c:v>0.48</c:v>
                </c:pt>
                <c:pt idx="125">
                  <c:v>0.48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0.48</c:v>
                </c:pt>
                <c:pt idx="132">
                  <c:v>0.48</c:v>
                </c:pt>
                <c:pt idx="133">
                  <c:v>0.48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0.48</c:v>
                </c:pt>
                <c:pt idx="138">
                  <c:v>0.48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</c:v>
                </c:pt>
                <c:pt idx="143">
                  <c:v>0.48</c:v>
                </c:pt>
                <c:pt idx="144">
                  <c:v>0.48</c:v>
                </c:pt>
                <c:pt idx="145">
                  <c:v>0.48</c:v>
                </c:pt>
                <c:pt idx="146">
                  <c:v>0.48</c:v>
                </c:pt>
                <c:pt idx="147">
                  <c:v>0.39200000000000002</c:v>
                </c:pt>
                <c:pt idx="148">
                  <c:v>0.39200000000000002</c:v>
                </c:pt>
                <c:pt idx="149">
                  <c:v>0.39200000000000002</c:v>
                </c:pt>
                <c:pt idx="150">
                  <c:v>0.39200000000000002</c:v>
                </c:pt>
                <c:pt idx="151">
                  <c:v>0.39200000000000002</c:v>
                </c:pt>
                <c:pt idx="152">
                  <c:v>0.39200000000000002</c:v>
                </c:pt>
                <c:pt idx="153">
                  <c:v>0.39200000000000002</c:v>
                </c:pt>
                <c:pt idx="154">
                  <c:v>0.39200000000000002</c:v>
                </c:pt>
                <c:pt idx="155">
                  <c:v>0.39200000000000002</c:v>
                </c:pt>
                <c:pt idx="156">
                  <c:v>0.39200000000000002</c:v>
                </c:pt>
                <c:pt idx="157">
                  <c:v>0.39200000000000002</c:v>
                </c:pt>
                <c:pt idx="158">
                  <c:v>0.39200000000000002</c:v>
                </c:pt>
                <c:pt idx="159">
                  <c:v>0.39200000000000002</c:v>
                </c:pt>
                <c:pt idx="160">
                  <c:v>0.39200000000000002</c:v>
                </c:pt>
                <c:pt idx="161">
                  <c:v>0.39200000000000002</c:v>
                </c:pt>
                <c:pt idx="162">
                  <c:v>0.39200000000000002</c:v>
                </c:pt>
                <c:pt idx="163">
                  <c:v>0.39200000000000002</c:v>
                </c:pt>
                <c:pt idx="164">
                  <c:v>0.39200000000000002</c:v>
                </c:pt>
                <c:pt idx="165">
                  <c:v>0.39200000000000002</c:v>
                </c:pt>
                <c:pt idx="166">
                  <c:v>0.39200000000000002</c:v>
                </c:pt>
                <c:pt idx="167">
                  <c:v>0.39200000000000002</c:v>
                </c:pt>
                <c:pt idx="168">
                  <c:v>0.39200000000000002</c:v>
                </c:pt>
                <c:pt idx="169">
                  <c:v>0.39200000000000002</c:v>
                </c:pt>
                <c:pt idx="170">
                  <c:v>0.39200000000000002</c:v>
                </c:pt>
                <c:pt idx="171">
                  <c:v>0.39200000000000002</c:v>
                </c:pt>
                <c:pt idx="172">
                  <c:v>0.39200000000000002</c:v>
                </c:pt>
                <c:pt idx="173">
                  <c:v>0.39200000000000002</c:v>
                </c:pt>
                <c:pt idx="174">
                  <c:v>0.39200000000000002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0.20399999999999999</c:v>
                </c:pt>
                <c:pt idx="204">
                  <c:v>0.20399999999999999</c:v>
                </c:pt>
                <c:pt idx="205">
                  <c:v>0.20399999999999999</c:v>
                </c:pt>
                <c:pt idx="206">
                  <c:v>0.20399999999999999</c:v>
                </c:pt>
                <c:pt idx="207">
                  <c:v>0.20399999999999999</c:v>
                </c:pt>
                <c:pt idx="208">
                  <c:v>0.20399999999999999</c:v>
                </c:pt>
                <c:pt idx="209">
                  <c:v>0.20399999999999999</c:v>
                </c:pt>
                <c:pt idx="210">
                  <c:v>0.20399999999999999</c:v>
                </c:pt>
                <c:pt idx="211">
                  <c:v>0.20399999999999999</c:v>
                </c:pt>
                <c:pt idx="212">
                  <c:v>0.20399999999999999</c:v>
                </c:pt>
                <c:pt idx="213">
                  <c:v>0.20399999999999999</c:v>
                </c:pt>
                <c:pt idx="214">
                  <c:v>0.20399999999999999</c:v>
                </c:pt>
                <c:pt idx="215">
                  <c:v>0.20399999999999999</c:v>
                </c:pt>
                <c:pt idx="216">
                  <c:v>0.20399999999999999</c:v>
                </c:pt>
                <c:pt idx="217">
                  <c:v>0.20399999999999999</c:v>
                </c:pt>
                <c:pt idx="218">
                  <c:v>0.20399999999999999</c:v>
                </c:pt>
                <c:pt idx="219">
                  <c:v>0.20399999999999999</c:v>
                </c:pt>
                <c:pt idx="220">
                  <c:v>0.20399999999999999</c:v>
                </c:pt>
                <c:pt idx="221">
                  <c:v>0.20399999999999999</c:v>
                </c:pt>
                <c:pt idx="222">
                  <c:v>0.20399999999999999</c:v>
                </c:pt>
                <c:pt idx="223">
                  <c:v>0.20399999999999999</c:v>
                </c:pt>
                <c:pt idx="224">
                  <c:v>0.20399999999999999</c:v>
                </c:pt>
                <c:pt idx="225">
                  <c:v>0.20399999999999999</c:v>
                </c:pt>
                <c:pt idx="226">
                  <c:v>0.20399999999999999</c:v>
                </c:pt>
                <c:pt idx="227">
                  <c:v>0.20399999999999999</c:v>
                </c:pt>
                <c:pt idx="228">
                  <c:v>0.20399999999999999</c:v>
                </c:pt>
                <c:pt idx="229">
                  <c:v>0.20399999999999999</c:v>
                </c:pt>
                <c:pt idx="230">
                  <c:v>8.7999999999999995E-2</c:v>
                </c:pt>
                <c:pt idx="231">
                  <c:v>8.7999999999999995E-2</c:v>
                </c:pt>
                <c:pt idx="232">
                  <c:v>8.7999999999999995E-2</c:v>
                </c:pt>
                <c:pt idx="233">
                  <c:v>8.7999999999999995E-2</c:v>
                </c:pt>
                <c:pt idx="234">
                  <c:v>8.7999999999999995E-2</c:v>
                </c:pt>
                <c:pt idx="235">
                  <c:v>8.7999999999999995E-2</c:v>
                </c:pt>
                <c:pt idx="236">
                  <c:v>8.7999999999999995E-2</c:v>
                </c:pt>
                <c:pt idx="237">
                  <c:v>8.7999999999999995E-2</c:v>
                </c:pt>
                <c:pt idx="238">
                  <c:v>8.7999999999999995E-2</c:v>
                </c:pt>
                <c:pt idx="239">
                  <c:v>8.7999999999999995E-2</c:v>
                </c:pt>
                <c:pt idx="240">
                  <c:v>8.7999999999999995E-2</c:v>
                </c:pt>
                <c:pt idx="241">
                  <c:v>8.7999999999999995E-2</c:v>
                </c:pt>
                <c:pt idx="242">
                  <c:v>8.7999999999999995E-2</c:v>
                </c:pt>
                <c:pt idx="243">
                  <c:v>8.7999999999999995E-2</c:v>
                </c:pt>
                <c:pt idx="244">
                  <c:v>8.7999999999999995E-2</c:v>
                </c:pt>
                <c:pt idx="245">
                  <c:v>8.7999999999999995E-2</c:v>
                </c:pt>
                <c:pt idx="246">
                  <c:v>8.7999999999999995E-2</c:v>
                </c:pt>
                <c:pt idx="247">
                  <c:v>8.7999999999999995E-2</c:v>
                </c:pt>
                <c:pt idx="248">
                  <c:v>8.7999999999999995E-2</c:v>
                </c:pt>
                <c:pt idx="249">
                  <c:v>8.7999999999999995E-2</c:v>
                </c:pt>
                <c:pt idx="250">
                  <c:v>8.7999999999999995E-2</c:v>
                </c:pt>
                <c:pt idx="251">
                  <c:v>8.7999999999999995E-2</c:v>
                </c:pt>
                <c:pt idx="252">
                  <c:v>8.7999999999999995E-2</c:v>
                </c:pt>
                <c:pt idx="253">
                  <c:v>8.7999999999999995E-2</c:v>
                </c:pt>
                <c:pt idx="254">
                  <c:v>8.7999999999999995E-2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8-4D8F-A69C-B7AA9DE6C4BB}"/>
            </c:ext>
          </c:extLst>
        </c:ser>
        <c:ser>
          <c:idx val="1"/>
          <c:order val="1"/>
          <c:marker>
            <c:symbol val="none"/>
          </c:marker>
          <c:xVal>
            <c:numRef>
              <c:f>[1]FuelLevel!$N$6:$N$261</c:f>
              <c:numCache>
                <c:formatCode>General</c:formatCode>
                <c:ptCount val="256"/>
                <c:pt idx="0">
                  <c:v>0</c:v>
                </c:pt>
                <c:pt idx="1">
                  <c:v>0.83194398132710912</c:v>
                </c:pt>
                <c:pt idx="2">
                  <c:v>1.6650005628125621</c:v>
                </c:pt>
                <c:pt idx="3">
                  <c:v>2.4991719778532566</c:v>
                </c:pt>
                <c:pt idx="4">
                  <c:v>3.3344604658277586</c:v>
                </c:pt>
                <c:pt idx="5">
                  <c:v>4.1708682721163335</c:v>
                </c:pt>
                <c:pt idx="6">
                  <c:v>5.0083976481210764</c:v>
                </c:pt>
                <c:pt idx="7">
                  <c:v>5.847050851286105</c:v>
                </c:pt>
                <c:pt idx="8">
                  <c:v>6.6868301451178471</c:v>
                </c:pt>
                <c:pt idx="9">
                  <c:v>7.5277377992053935</c:v>
                </c:pt>
                <c:pt idx="10">
                  <c:v>8.3697760892409683</c:v>
                </c:pt>
                <c:pt idx="11">
                  <c:v>9.2129472970404205</c:v>
                </c:pt>
                <c:pt idx="12">
                  <c:v>10.057253710563876</c:v>
                </c:pt>
                <c:pt idx="13">
                  <c:v>10.902697623936399</c:v>
                </c:pt>
                <c:pt idx="14">
                  <c:v>11.749281337468796</c:v>
                </c:pt>
                <c:pt idx="15">
                  <c:v>12.597007157678451</c:v>
                </c:pt>
                <c:pt idx="16">
                  <c:v>13.445877397310307</c:v>
                </c:pt>
                <c:pt idx="17">
                  <c:v>14.295894375357861</c:v>
                </c:pt>
                <c:pt idx="18">
                  <c:v>15.147060417084308</c:v>
                </c:pt>
                <c:pt idx="19">
                  <c:v>15.999377854043745</c:v>
                </c:pt>
                <c:pt idx="20">
                  <c:v>16.852849024102433</c:v>
                </c:pt>
                <c:pt idx="21">
                  <c:v>17.707476271460198</c:v>
                </c:pt>
                <c:pt idx="22">
                  <c:v>18.563261946671879</c:v>
                </c:pt>
                <c:pt idx="23">
                  <c:v>19.420208406668902</c:v>
                </c:pt>
                <c:pt idx="24">
                  <c:v>20.278318014780883</c:v>
                </c:pt>
                <c:pt idx="25">
                  <c:v>21.137593140757374</c:v>
                </c:pt>
                <c:pt idx="26">
                  <c:v>21.998036160789674</c:v>
                </c:pt>
                <c:pt idx="27">
                  <c:v>22.85964945753274</c:v>
                </c:pt>
                <c:pt idx="28">
                  <c:v>23.722435420127155</c:v>
                </c:pt>
                <c:pt idx="29">
                  <c:v>24.586396444221247</c:v>
                </c:pt>
                <c:pt idx="30">
                  <c:v>25.45153493199323</c:v>
                </c:pt>
                <c:pt idx="31">
                  <c:v>26.317853292173478</c:v>
                </c:pt>
                <c:pt idx="32">
                  <c:v>27.1853539400669</c:v>
                </c:pt>
                <c:pt idx="33">
                  <c:v>28.05403929757534</c:v>
                </c:pt>
                <c:pt idx="34">
                  <c:v>28.923911793220178</c:v>
                </c:pt>
                <c:pt idx="35">
                  <c:v>29.794973862164884</c:v>
                </c:pt>
                <c:pt idx="36">
                  <c:v>30.667227946237823</c:v>
                </c:pt>
                <c:pt idx="37">
                  <c:v>31.540676493955022</c:v>
                </c:pt>
                <c:pt idx="38">
                  <c:v>32.415321960543082</c:v>
                </c:pt>
                <c:pt idx="39">
                  <c:v>33.291166807962199</c:v>
                </c:pt>
                <c:pt idx="40">
                  <c:v>34.168213504929263</c:v>
                </c:pt>
                <c:pt idx="41">
                  <c:v>35.04646452694103</c:v>
                </c:pt>
                <c:pt idx="42">
                  <c:v>35.92592235629747</c:v>
                </c:pt>
                <c:pt idx="43">
                  <c:v>36.806589482125062</c:v>
                </c:pt>
                <c:pt idx="44">
                  <c:v>37.688468400400389</c:v>
                </c:pt>
                <c:pt idx="45">
                  <c:v>38.571561613973607</c:v>
                </c:pt>
                <c:pt idx="46">
                  <c:v>39.455871632592199</c:v>
                </c:pt>
                <c:pt idx="47">
                  <c:v>40.341400972924731</c:v>
                </c:pt>
                <c:pt idx="48">
                  <c:v>41.228152158584706</c:v>
                </c:pt>
                <c:pt idx="49">
                  <c:v>42.116127720154566</c:v>
                </c:pt>
                <c:pt idx="50">
                  <c:v>43.005330195209751</c:v>
                </c:pt>
                <c:pt idx="51">
                  <c:v>43.895762128342852</c:v>
                </c:pt>
                <c:pt idx="52">
                  <c:v>44.787426071187937</c:v>
                </c:pt>
                <c:pt idx="53">
                  <c:v>45.680324582444854</c:v>
                </c:pt>
                <c:pt idx="54">
                  <c:v>46.574460227903778</c:v>
                </c:pt>
                <c:pt idx="55">
                  <c:v>47.469835580469706</c:v>
                </c:pt>
                <c:pt idx="56">
                  <c:v>48.366453220187239</c:v>
                </c:pt>
                <c:pt idx="57">
                  <c:v>49.264315734265246</c:v>
                </c:pt>
                <c:pt idx="58">
                  <c:v>50.163425717101866</c:v>
                </c:pt>
                <c:pt idx="59">
                  <c:v>51.063785770309373</c:v>
                </c:pt>
                <c:pt idx="60">
                  <c:v>51.965398502739404</c:v>
                </c:pt>
                <c:pt idx="61">
                  <c:v>52.868266530508038</c:v>
                </c:pt>
                <c:pt idx="62">
                  <c:v>53.772392477021185</c:v>
                </c:pt>
                <c:pt idx="63">
                  <c:v>54.677778972999931</c:v>
                </c:pt>
                <c:pt idx="64">
                  <c:v>55.584428656506105</c:v>
                </c:pt>
                <c:pt idx="65">
                  <c:v>56.492344172967826</c:v>
                </c:pt>
                <c:pt idx="66">
                  <c:v>57.401528175205378</c:v>
                </c:pt>
                <c:pt idx="67">
                  <c:v>58.311983323456857</c:v>
                </c:pt>
                <c:pt idx="68">
                  <c:v>59.223712285404275</c:v>
                </c:pt>
                <c:pt idx="69">
                  <c:v>60.136717736199515</c:v>
                </c:pt>
                <c:pt idx="70">
                  <c:v>61.051002358490571</c:v>
                </c:pt>
                <c:pt idx="71">
                  <c:v>61.966568842447749</c:v>
                </c:pt>
                <c:pt idx="72">
                  <c:v>62.883419885790111</c:v>
                </c:pt>
                <c:pt idx="73">
                  <c:v>63.801558193811957</c:v>
                </c:pt>
                <c:pt idx="74">
                  <c:v>64.720986479409405</c:v>
                </c:pt>
                <c:pt idx="75">
                  <c:v>65.64170746310711</c:v>
                </c:pt>
                <c:pt idx="76">
                  <c:v>66.563723873085166</c:v>
                </c:pt>
                <c:pt idx="77">
                  <c:v>67.487038445205954</c:v>
                </c:pt>
                <c:pt idx="78">
                  <c:v>68.411653923041314</c:v>
                </c:pt>
                <c:pt idx="79">
                  <c:v>69.337573057899576</c:v>
                </c:pt>
                <c:pt idx="80">
                  <c:v>70.264798608853027</c:v>
                </c:pt>
                <c:pt idx="81">
                  <c:v>71.193333342765101</c:v>
                </c:pt>
                <c:pt idx="82">
                  <c:v>72.123180034318153</c:v>
                </c:pt>
                <c:pt idx="83">
                  <c:v>73.054341466040839</c:v>
                </c:pt>
                <c:pt idx="84">
                  <c:v>73.986820428336088</c:v>
                </c:pt>
                <c:pt idx="85">
                  <c:v>74.920619719508821</c:v>
                </c:pt>
                <c:pt idx="86">
                  <c:v>75.855742145794053</c:v>
                </c:pt>
                <c:pt idx="87">
                  <c:v>76.792190521384924</c:v>
                </c:pt>
                <c:pt idx="88">
                  <c:v>77.729967668460972</c:v>
                </c:pt>
                <c:pt idx="89">
                  <c:v>78.669076417216459</c:v>
                </c:pt>
                <c:pt idx="90">
                  <c:v>79.609519605888892</c:v>
                </c:pt>
                <c:pt idx="91">
                  <c:v>80.551300080787527</c:v>
                </c:pt>
                <c:pt idx="92">
                  <c:v>81.494420696322194</c:v>
                </c:pt>
                <c:pt idx="93">
                  <c:v>82.438884315032041</c:v>
                </c:pt>
                <c:pt idx="94">
                  <c:v>83.384693807614553</c:v>
                </c:pt>
                <c:pt idx="95">
                  <c:v>84.331852052954588</c:v>
                </c:pt>
                <c:pt idx="96">
                  <c:v>85.280361938153646</c:v>
                </c:pt>
                <c:pt idx="97">
                  <c:v>86.230226358559165</c:v>
                </c:pt>
                <c:pt idx="98">
                  <c:v>87.181448217793999</c:v>
                </c:pt>
                <c:pt idx="99">
                  <c:v>88.134030427785959</c:v>
                </c:pt>
                <c:pt idx="100">
                  <c:v>89.087975908797603</c:v>
                </c:pt>
                <c:pt idx="101">
                  <c:v>90.043287589456</c:v>
                </c:pt>
                <c:pt idx="102">
                  <c:v>90.999968406782784</c:v>
                </c:pt>
                <c:pt idx="103">
                  <c:v>91.958021306224154</c:v>
                </c:pt>
                <c:pt idx="104">
                  <c:v>92.917449241681211</c:v>
                </c:pt>
                <c:pt idx="105">
                  <c:v>93.878255175540218</c:v>
                </c:pt>
                <c:pt idx="106">
                  <c:v>94.840442078703148</c:v>
                </c:pt>
                <c:pt idx="107">
                  <c:v>95.804012930618271</c:v>
                </c:pt>
                <c:pt idx="108">
                  <c:v>96.768970719310957</c:v>
                </c:pt>
                <c:pt idx="109">
                  <c:v>97.735318441414492</c:v>
                </c:pt>
                <c:pt idx="110">
                  <c:v>98.703059102201166</c:v>
                </c:pt>
                <c:pt idx="111">
                  <c:v>99.672195715613398</c:v>
                </c:pt>
                <c:pt idx="112">
                  <c:v>100.64273130429501</c:v>
                </c:pt>
                <c:pt idx="113">
                  <c:v>101.61466889962264</c:v>
                </c:pt>
                <c:pt idx="114">
                  <c:v>102.58801154173742</c:v>
                </c:pt>
                <c:pt idx="115">
                  <c:v>103.56276227957645</c:v>
                </c:pt>
                <c:pt idx="116">
                  <c:v>104.53892417090488</c:v>
                </c:pt>
                <c:pt idx="117">
                  <c:v>105.51650028234769</c:v>
                </c:pt>
                <c:pt idx="118">
                  <c:v>106.49549368942193</c:v>
                </c:pt>
                <c:pt idx="119">
                  <c:v>107.47590747656895</c:v>
                </c:pt>
                <c:pt idx="120">
                  <c:v>108.45774473718669</c:v>
                </c:pt>
                <c:pt idx="121">
                  <c:v>109.44100857366229</c:v>
                </c:pt>
                <c:pt idx="122">
                  <c:v>110.42570209740489</c:v>
                </c:pt>
                <c:pt idx="123">
                  <c:v>111.41182842887822</c:v>
                </c:pt>
                <c:pt idx="124">
                  <c:v>112.39939069763371</c:v>
                </c:pt>
                <c:pt idx="125">
                  <c:v>113.3883920423435</c:v>
                </c:pt>
                <c:pt idx="126">
                  <c:v>114.3788356108338</c:v>
                </c:pt>
                <c:pt idx="127">
                  <c:v>115.37072456011828</c:v>
                </c:pt>
                <c:pt idx="128">
                  <c:v>116.36406205643145</c:v>
                </c:pt>
                <c:pt idx="129">
                  <c:v>117.35885127526254</c:v>
                </c:pt>
                <c:pt idx="130">
                  <c:v>118.35509540138925</c:v>
                </c:pt>
                <c:pt idx="131">
                  <c:v>119.35279762891179</c:v>
                </c:pt>
                <c:pt idx="132">
                  <c:v>120.35196116128692</c:v>
                </c:pt>
                <c:pt idx="133">
                  <c:v>121.35258921136231</c:v>
                </c:pt>
                <c:pt idx="134">
                  <c:v>122.35468500141097</c:v>
                </c:pt>
                <c:pt idx="135">
                  <c:v>123.35825176316584</c:v>
                </c:pt>
                <c:pt idx="136">
                  <c:v>124.36329273785451</c:v>
                </c:pt>
                <c:pt idx="137">
                  <c:v>125.36981117623407</c:v>
                </c:pt>
                <c:pt idx="138">
                  <c:v>126.37781033862626</c:v>
                </c:pt>
                <c:pt idx="139">
                  <c:v>127.38729349495273</c:v>
                </c:pt>
                <c:pt idx="140">
                  <c:v>128.39826392477011</c:v>
                </c:pt>
                <c:pt idx="141">
                  <c:v>129.41072491730574</c:v>
                </c:pt>
                <c:pt idx="142">
                  <c:v>130.42467977149343</c:v>
                </c:pt>
                <c:pt idx="143">
                  <c:v>131.44013179600913</c:v>
                </c:pt>
                <c:pt idx="144">
                  <c:v>132.45708430930685</c:v>
                </c:pt>
                <c:pt idx="145">
                  <c:v>133.47554063965504</c:v>
                </c:pt>
                <c:pt idx="146">
                  <c:v>134.49550412517272</c:v>
                </c:pt>
                <c:pt idx="147">
                  <c:v>135.51697811386606</c:v>
                </c:pt>
                <c:pt idx="148">
                  <c:v>136.53996596366486</c:v>
                </c:pt>
                <c:pt idx="149">
                  <c:v>137.56447104245956</c:v>
                </c:pt>
                <c:pt idx="150">
                  <c:v>138.59049672813802</c:v>
                </c:pt>
                <c:pt idx="151">
                  <c:v>139.61804640862272</c:v>
                </c:pt>
                <c:pt idx="152">
                  <c:v>140.64712348190801</c:v>
                </c:pt>
                <c:pt idx="153">
                  <c:v>141.67773135609767</c:v>
                </c:pt>
                <c:pt idx="154">
                  <c:v>142.70987344944243</c:v>
                </c:pt>
                <c:pt idx="155">
                  <c:v>143.74355319037775</c:v>
                </c:pt>
                <c:pt idx="156">
                  <c:v>144.77877401756183</c:v>
                </c:pt>
                <c:pt idx="157">
                  <c:v>145.81553937991382</c:v>
                </c:pt>
                <c:pt idx="158">
                  <c:v>146.85385273665187</c:v>
                </c:pt>
                <c:pt idx="159">
                  <c:v>147.89371755733194</c:v>
                </c:pt>
                <c:pt idx="160">
                  <c:v>148.93513732188612</c:v>
                </c:pt>
                <c:pt idx="161">
                  <c:v>149.97811552066167</c:v>
                </c:pt>
                <c:pt idx="162">
                  <c:v>151.02265565446001</c:v>
                </c:pt>
                <c:pt idx="163">
                  <c:v>152.0687612345757</c:v>
                </c:pt>
                <c:pt idx="164">
                  <c:v>153.11643578283594</c:v>
                </c:pt>
                <c:pt idx="165">
                  <c:v>154.16568283164014</c:v>
                </c:pt>
                <c:pt idx="166">
                  <c:v>155.21650592399942</c:v>
                </c:pt>
                <c:pt idx="167">
                  <c:v>156.26890861357671</c:v>
                </c:pt>
                <c:pt idx="168">
                  <c:v>157.32289446472663</c:v>
                </c:pt>
                <c:pt idx="169">
                  <c:v>158.37846705253583</c:v>
                </c:pt>
                <c:pt idx="170">
                  <c:v>159.43562996286343</c:v>
                </c:pt>
                <c:pt idx="171">
                  <c:v>160.49438679238159</c:v>
                </c:pt>
                <c:pt idx="172">
                  <c:v>161.55474114861616</c:v>
                </c:pt>
                <c:pt idx="173">
                  <c:v>162.61669664998797</c:v>
                </c:pt>
                <c:pt idx="174">
                  <c:v>163.68025692585368</c:v>
                </c:pt>
                <c:pt idx="175">
                  <c:v>164.74542561654735</c:v>
                </c:pt>
                <c:pt idx="176">
                  <c:v>165.8122063734217</c:v>
                </c:pt>
                <c:pt idx="177">
                  <c:v>166.88060285889028</c:v>
                </c:pt>
                <c:pt idx="178">
                  <c:v>167.95061874646885</c:v>
                </c:pt>
                <c:pt idx="179">
                  <c:v>169.02225772081789</c:v>
                </c:pt>
                <c:pt idx="180">
                  <c:v>170.0955234777847</c:v>
                </c:pt>
                <c:pt idx="181">
                  <c:v>171.17041972444596</c:v>
                </c:pt>
                <c:pt idx="182">
                  <c:v>172.2469501791503</c:v>
                </c:pt>
                <c:pt idx="183">
                  <c:v>173.32511857156143</c:v>
                </c:pt>
                <c:pt idx="184">
                  <c:v>174.40492864270084</c:v>
                </c:pt>
                <c:pt idx="185">
                  <c:v>175.48638414499149</c:v>
                </c:pt>
                <c:pt idx="186">
                  <c:v>176.56948884230084</c:v>
                </c:pt>
                <c:pt idx="187">
                  <c:v>177.65424650998492</c:v>
                </c:pt>
                <c:pt idx="188">
                  <c:v>178.74066093493184</c:v>
                </c:pt>
                <c:pt idx="189">
                  <c:v>179.82873591560622</c:v>
                </c:pt>
                <c:pt idx="190">
                  <c:v>180.91847526209307</c:v>
                </c:pt>
                <c:pt idx="191">
                  <c:v>182.00988279614262</c:v>
                </c:pt>
                <c:pt idx="192">
                  <c:v>183.10296235121467</c:v>
                </c:pt>
                <c:pt idx="193">
                  <c:v>184.19771777252387</c:v>
                </c:pt>
                <c:pt idx="194">
                  <c:v>185.29415291708432</c:v>
                </c:pt>
                <c:pt idx="195">
                  <c:v>186.39227165375533</c:v>
                </c:pt>
                <c:pt idx="196">
                  <c:v>187.49207786328657</c:v>
                </c:pt>
                <c:pt idx="197">
                  <c:v>188.59357543836401</c:v>
                </c:pt>
                <c:pt idx="198">
                  <c:v>189.69676828365576</c:v>
                </c:pt>
                <c:pt idx="199">
                  <c:v>190.80166031585821</c:v>
                </c:pt>
                <c:pt idx="200">
                  <c:v>191.90825546374236</c:v>
                </c:pt>
                <c:pt idx="201">
                  <c:v>193.01655766820053</c:v>
                </c:pt>
                <c:pt idx="202">
                  <c:v>194.1265708822929</c:v>
                </c:pt>
                <c:pt idx="203">
                  <c:v>195.23829907129468</c:v>
                </c:pt>
                <c:pt idx="204">
                  <c:v>196.35174621274328</c:v>
                </c:pt>
                <c:pt idx="205">
                  <c:v>197.46691629648581</c:v>
                </c:pt>
                <c:pt idx="206">
                  <c:v>198.58381332472658</c:v>
                </c:pt>
                <c:pt idx="207">
                  <c:v>199.70244131207519</c:v>
                </c:pt>
                <c:pt idx="208">
                  <c:v>200.82280428559437</c:v>
                </c:pt>
                <c:pt idx="209">
                  <c:v>201.94490628484866</c:v>
                </c:pt>
                <c:pt idx="210">
                  <c:v>203.06875136195248</c:v>
                </c:pt>
                <c:pt idx="211">
                  <c:v>204.19434358161945</c:v>
                </c:pt>
                <c:pt idx="212">
                  <c:v>205.32168702121092</c:v>
                </c:pt>
                <c:pt idx="213">
                  <c:v>206.45078577078553</c:v>
                </c:pt>
                <c:pt idx="214">
                  <c:v>207.58164393314848</c:v>
                </c:pt>
                <c:pt idx="215">
                  <c:v>208.71426562390133</c:v>
                </c:pt>
                <c:pt idx="216">
                  <c:v>209.84865497149184</c:v>
                </c:pt>
                <c:pt idx="217">
                  <c:v>210.9848161172643</c:v>
                </c:pt>
                <c:pt idx="218">
                  <c:v>212.12275321550965</c:v>
                </c:pt>
                <c:pt idx="219">
                  <c:v>213.26247043351637</c:v>
                </c:pt>
                <c:pt idx="220">
                  <c:v>214.40397195162123</c:v>
                </c:pt>
                <c:pt idx="221">
                  <c:v>215.5472619632605</c:v>
                </c:pt>
                <c:pt idx="222">
                  <c:v>216.69234467502105</c:v>
                </c:pt>
                <c:pt idx="223">
                  <c:v>217.83922430669227</c:v>
                </c:pt>
                <c:pt idx="224">
                  <c:v>218.98790509131766</c:v>
                </c:pt>
                <c:pt idx="225">
                  <c:v>220.13839127524707</c:v>
                </c:pt>
                <c:pt idx="226">
                  <c:v>221.29068711818888</c:v>
                </c:pt>
                <c:pt idx="227">
                  <c:v>222.44479689326272</c:v>
                </c:pt>
                <c:pt idx="228">
                  <c:v>223.60072488705214</c:v>
                </c:pt>
                <c:pt idx="229">
                  <c:v>224.75847539965784</c:v>
                </c:pt>
                <c:pt idx="230">
                  <c:v>225.91805274475084</c:v>
                </c:pt>
                <c:pt idx="231">
                  <c:v>227.07946124962621</c:v>
                </c:pt>
                <c:pt idx="232">
                  <c:v>228.24270525525671</c:v>
                </c:pt>
                <c:pt idx="233">
                  <c:v>229.40778911634709</c:v>
                </c:pt>
                <c:pt idx="234">
                  <c:v>230.57471720138818</c:v>
                </c:pt>
                <c:pt idx="235">
                  <c:v>231.74349389271171</c:v>
                </c:pt>
                <c:pt idx="236">
                  <c:v>232.9141235865452</c:v>
                </c:pt>
                <c:pt idx="237">
                  <c:v>234.0866106930668</c:v>
                </c:pt>
                <c:pt idx="238">
                  <c:v>235.26095963646085</c:v>
                </c:pt>
                <c:pt idx="239">
                  <c:v>236.43717485497356</c:v>
                </c:pt>
                <c:pt idx="240">
                  <c:v>237.61526080096894</c:v>
                </c:pt>
                <c:pt idx="241">
                  <c:v>238.79522194098485</c:v>
                </c:pt>
                <c:pt idx="242">
                  <c:v>239.97706275578935</c:v>
                </c:pt>
                <c:pt idx="243">
                  <c:v>241.16078774043794</c:v>
                </c:pt>
                <c:pt idx="244">
                  <c:v>242.34640140433001</c:v>
                </c:pt>
                <c:pt idx="245">
                  <c:v>243.53390827126617</c:v>
                </c:pt>
                <c:pt idx="246">
                  <c:v>244.72331287950601</c:v>
                </c:pt>
                <c:pt idx="247">
                  <c:v>245.91461978182585</c:v>
                </c:pt>
                <c:pt idx="248">
                  <c:v>247.10783354557674</c:v>
                </c:pt>
                <c:pt idx="249">
                  <c:v>248.3029587527428</c:v>
                </c:pt>
                <c:pt idx="250">
                  <c:v>249.5</c:v>
                </c:pt>
                <c:pt idx="251">
                  <c:v>250.69896189877508</c:v>
                </c:pt>
                <c:pt idx="252">
                  <c:v>251.89984907530467</c:v>
                </c:pt>
                <c:pt idx="253">
                  <c:v>253.10266617069487</c:v>
                </c:pt>
                <c:pt idx="254">
                  <c:v>254.30741784098089</c:v>
                </c:pt>
                <c:pt idx="255">
                  <c:v>255.51410875718744</c:v>
                </c:pt>
              </c:numCache>
            </c:numRef>
          </c:xVal>
          <c:yVal>
            <c:numRef>
              <c:f>[1]FuelLevel!$AA$6:$AA$261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0.68400000000000005</c:v>
                </c:pt>
                <c:pt idx="48">
                  <c:v>0.68400000000000005</c:v>
                </c:pt>
                <c:pt idx="49">
                  <c:v>0.68400000000000005</c:v>
                </c:pt>
                <c:pt idx="50">
                  <c:v>0.68400000000000005</c:v>
                </c:pt>
                <c:pt idx="51">
                  <c:v>0.68400000000000005</c:v>
                </c:pt>
                <c:pt idx="52">
                  <c:v>0.68400000000000005</c:v>
                </c:pt>
                <c:pt idx="53">
                  <c:v>0.68400000000000005</c:v>
                </c:pt>
                <c:pt idx="54">
                  <c:v>0.68400000000000005</c:v>
                </c:pt>
                <c:pt idx="55">
                  <c:v>0.68400000000000005</c:v>
                </c:pt>
                <c:pt idx="56">
                  <c:v>0.68400000000000005</c:v>
                </c:pt>
                <c:pt idx="57">
                  <c:v>0.68400000000000005</c:v>
                </c:pt>
                <c:pt idx="58">
                  <c:v>0.68400000000000005</c:v>
                </c:pt>
                <c:pt idx="59">
                  <c:v>0.68400000000000005</c:v>
                </c:pt>
                <c:pt idx="60">
                  <c:v>0.68400000000000005</c:v>
                </c:pt>
                <c:pt idx="61">
                  <c:v>0.68400000000000005</c:v>
                </c:pt>
                <c:pt idx="62">
                  <c:v>0.68400000000000005</c:v>
                </c:pt>
                <c:pt idx="63">
                  <c:v>0.68400000000000005</c:v>
                </c:pt>
                <c:pt idx="64">
                  <c:v>0.57599999999999996</c:v>
                </c:pt>
                <c:pt idx="65">
                  <c:v>0.57599999999999996</c:v>
                </c:pt>
                <c:pt idx="66">
                  <c:v>0.57599999999999996</c:v>
                </c:pt>
                <c:pt idx="67">
                  <c:v>0.57599999999999996</c:v>
                </c:pt>
                <c:pt idx="68">
                  <c:v>0.57599999999999996</c:v>
                </c:pt>
                <c:pt idx="69">
                  <c:v>0.57599999999999996</c:v>
                </c:pt>
                <c:pt idx="70">
                  <c:v>0.57599999999999996</c:v>
                </c:pt>
                <c:pt idx="71">
                  <c:v>0.57599999999999996</c:v>
                </c:pt>
                <c:pt idx="72">
                  <c:v>0.57599999999999996</c:v>
                </c:pt>
                <c:pt idx="73">
                  <c:v>0.57599999999999996</c:v>
                </c:pt>
                <c:pt idx="74">
                  <c:v>0.57599999999999996</c:v>
                </c:pt>
                <c:pt idx="75">
                  <c:v>0.57599999999999996</c:v>
                </c:pt>
                <c:pt idx="76">
                  <c:v>0.57599999999999996</c:v>
                </c:pt>
                <c:pt idx="77">
                  <c:v>0.57599999999999996</c:v>
                </c:pt>
                <c:pt idx="78">
                  <c:v>0.57599999999999996</c:v>
                </c:pt>
                <c:pt idx="79">
                  <c:v>0.57599999999999996</c:v>
                </c:pt>
                <c:pt idx="80">
                  <c:v>0.57599999999999996</c:v>
                </c:pt>
                <c:pt idx="81">
                  <c:v>0.57599999999999996</c:v>
                </c:pt>
                <c:pt idx="82">
                  <c:v>0.57599999999999996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0.48</c:v>
                </c:pt>
                <c:pt idx="96">
                  <c:v>0.48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  <c:pt idx="101">
                  <c:v>0.39200000000000002</c:v>
                </c:pt>
                <c:pt idx="102">
                  <c:v>0.39200000000000002</c:v>
                </c:pt>
                <c:pt idx="103">
                  <c:v>0.39200000000000002</c:v>
                </c:pt>
                <c:pt idx="104">
                  <c:v>0.39200000000000002</c:v>
                </c:pt>
                <c:pt idx="105">
                  <c:v>0.39200000000000002</c:v>
                </c:pt>
                <c:pt idx="106">
                  <c:v>0.39200000000000002</c:v>
                </c:pt>
                <c:pt idx="107">
                  <c:v>0.39200000000000002</c:v>
                </c:pt>
                <c:pt idx="108">
                  <c:v>0.39200000000000002</c:v>
                </c:pt>
                <c:pt idx="109">
                  <c:v>0.39200000000000002</c:v>
                </c:pt>
                <c:pt idx="110">
                  <c:v>0.39200000000000002</c:v>
                </c:pt>
                <c:pt idx="111">
                  <c:v>0.39200000000000002</c:v>
                </c:pt>
                <c:pt idx="112">
                  <c:v>0.39200000000000002</c:v>
                </c:pt>
                <c:pt idx="113">
                  <c:v>0.39200000000000002</c:v>
                </c:pt>
                <c:pt idx="114">
                  <c:v>0.39200000000000002</c:v>
                </c:pt>
                <c:pt idx="115">
                  <c:v>0.39200000000000002</c:v>
                </c:pt>
                <c:pt idx="116">
                  <c:v>0.39200000000000002</c:v>
                </c:pt>
                <c:pt idx="117">
                  <c:v>0.39200000000000002</c:v>
                </c:pt>
                <c:pt idx="118">
                  <c:v>0.39200000000000002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0.20399999999999999</c:v>
                </c:pt>
                <c:pt idx="147">
                  <c:v>0.20399999999999999</c:v>
                </c:pt>
                <c:pt idx="148">
                  <c:v>0.20399999999999999</c:v>
                </c:pt>
                <c:pt idx="149">
                  <c:v>0.20399999999999999</c:v>
                </c:pt>
                <c:pt idx="150">
                  <c:v>0.20399999999999999</c:v>
                </c:pt>
                <c:pt idx="151">
                  <c:v>0.20399999999999999</c:v>
                </c:pt>
                <c:pt idx="152">
                  <c:v>0.20399999999999999</c:v>
                </c:pt>
                <c:pt idx="153">
                  <c:v>0.20399999999999999</c:v>
                </c:pt>
                <c:pt idx="154">
                  <c:v>0.20399999999999999</c:v>
                </c:pt>
                <c:pt idx="155">
                  <c:v>0.20399999999999999</c:v>
                </c:pt>
                <c:pt idx="156">
                  <c:v>0.20399999999999999</c:v>
                </c:pt>
                <c:pt idx="157">
                  <c:v>0.20399999999999999</c:v>
                </c:pt>
                <c:pt idx="158">
                  <c:v>0.20399999999999999</c:v>
                </c:pt>
                <c:pt idx="159">
                  <c:v>0.20399999999999999</c:v>
                </c:pt>
                <c:pt idx="160">
                  <c:v>0.20399999999999999</c:v>
                </c:pt>
                <c:pt idx="161">
                  <c:v>0.20399999999999999</c:v>
                </c:pt>
                <c:pt idx="162">
                  <c:v>0.20399999999999999</c:v>
                </c:pt>
                <c:pt idx="163">
                  <c:v>0.20399999999999999</c:v>
                </c:pt>
                <c:pt idx="164">
                  <c:v>0.20399999999999999</c:v>
                </c:pt>
                <c:pt idx="165">
                  <c:v>0.20399999999999999</c:v>
                </c:pt>
                <c:pt idx="166">
                  <c:v>0.20399999999999999</c:v>
                </c:pt>
                <c:pt idx="167">
                  <c:v>0.20399999999999999</c:v>
                </c:pt>
                <c:pt idx="168">
                  <c:v>0.20399999999999999</c:v>
                </c:pt>
                <c:pt idx="169">
                  <c:v>0.20399999999999999</c:v>
                </c:pt>
                <c:pt idx="170">
                  <c:v>0.20399999999999999</c:v>
                </c:pt>
                <c:pt idx="171">
                  <c:v>0.20399999999999999</c:v>
                </c:pt>
                <c:pt idx="172">
                  <c:v>0.20399999999999999</c:v>
                </c:pt>
                <c:pt idx="173">
                  <c:v>0.20399999999999999</c:v>
                </c:pt>
                <c:pt idx="174">
                  <c:v>0.20399999999999999</c:v>
                </c:pt>
                <c:pt idx="175">
                  <c:v>0.20399999999999999</c:v>
                </c:pt>
                <c:pt idx="176">
                  <c:v>0.20399999999999999</c:v>
                </c:pt>
                <c:pt idx="177">
                  <c:v>8.7999999999999995E-2</c:v>
                </c:pt>
                <c:pt idx="178">
                  <c:v>8.7999999999999995E-2</c:v>
                </c:pt>
                <c:pt idx="179">
                  <c:v>8.7999999999999995E-2</c:v>
                </c:pt>
                <c:pt idx="180">
                  <c:v>8.7999999999999995E-2</c:v>
                </c:pt>
                <c:pt idx="181">
                  <c:v>8.7999999999999995E-2</c:v>
                </c:pt>
                <c:pt idx="182">
                  <c:v>8.7999999999999995E-2</c:v>
                </c:pt>
                <c:pt idx="183">
                  <c:v>8.7999999999999995E-2</c:v>
                </c:pt>
                <c:pt idx="184">
                  <c:v>8.7999999999999995E-2</c:v>
                </c:pt>
                <c:pt idx="185">
                  <c:v>8.7999999999999995E-2</c:v>
                </c:pt>
                <c:pt idx="186">
                  <c:v>8.7999999999999995E-2</c:v>
                </c:pt>
                <c:pt idx="187">
                  <c:v>8.7999999999999995E-2</c:v>
                </c:pt>
                <c:pt idx="188">
                  <c:v>8.7999999999999995E-2</c:v>
                </c:pt>
                <c:pt idx="189">
                  <c:v>8.7999999999999995E-2</c:v>
                </c:pt>
                <c:pt idx="190">
                  <c:v>8.7999999999999995E-2</c:v>
                </c:pt>
                <c:pt idx="191">
                  <c:v>8.7999999999999995E-2</c:v>
                </c:pt>
                <c:pt idx="192">
                  <c:v>8.7999999999999995E-2</c:v>
                </c:pt>
                <c:pt idx="193">
                  <c:v>8.7999999999999995E-2</c:v>
                </c:pt>
                <c:pt idx="194">
                  <c:v>8.7999999999999995E-2</c:v>
                </c:pt>
                <c:pt idx="195">
                  <c:v>8.7999999999999995E-2</c:v>
                </c:pt>
                <c:pt idx="196">
                  <c:v>8.7999999999999995E-2</c:v>
                </c:pt>
                <c:pt idx="197">
                  <c:v>8.7999999999999995E-2</c:v>
                </c:pt>
                <c:pt idx="198">
                  <c:v>8.7999999999999995E-2</c:v>
                </c:pt>
                <c:pt idx="199">
                  <c:v>8.7999999999999995E-2</c:v>
                </c:pt>
                <c:pt idx="200">
                  <c:v>8.7999999999999995E-2</c:v>
                </c:pt>
                <c:pt idx="201">
                  <c:v>8.7999999999999995E-2</c:v>
                </c:pt>
                <c:pt idx="202">
                  <c:v>8.7999999999999995E-2</c:v>
                </c:pt>
                <c:pt idx="203">
                  <c:v>8.7999999999999995E-2</c:v>
                </c:pt>
                <c:pt idx="204">
                  <c:v>8.7999999999999995E-2</c:v>
                </c:pt>
                <c:pt idx="205">
                  <c:v>8.7999999999999995E-2</c:v>
                </c:pt>
                <c:pt idx="206">
                  <c:v>8.7999999999999995E-2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8.7999999999999995E-2</c:v>
                </c:pt>
                <c:pt idx="217">
                  <c:v>8.7999999999999995E-2</c:v>
                </c:pt>
                <c:pt idx="218">
                  <c:v>8.7999999999999995E-2</c:v>
                </c:pt>
                <c:pt idx="219">
                  <c:v>8.7999999999999995E-2</c:v>
                </c:pt>
                <c:pt idx="220">
                  <c:v>8.7999999999999995E-2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B8-4D8F-A69C-B7AA9DE6C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3920"/>
        <c:axId val="122915456"/>
      </c:scatterChart>
      <c:valAx>
        <c:axId val="1229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915456"/>
        <c:crosses val="autoZero"/>
        <c:crossBetween val="midCat"/>
      </c:valAx>
      <c:valAx>
        <c:axId val="12291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913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'E85'!$I$11:$I$28</c:f>
              <c:numCache>
                <c:formatCode>0.0%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0.97199999999999998</c:v>
                </c:pt>
                <c:pt idx="4">
                  <c:v>0.95399999999999996</c:v>
                </c:pt>
                <c:pt idx="5">
                  <c:v>0.94399999999999995</c:v>
                </c:pt>
                <c:pt idx="6">
                  <c:v>0.92600000000000005</c:v>
                </c:pt>
                <c:pt idx="7">
                  <c:v>0.91700000000000004</c:v>
                </c:pt>
                <c:pt idx="8">
                  <c:v>0.90700000000000003</c:v>
                </c:pt>
                <c:pt idx="9">
                  <c:v>0.88900000000000001</c:v>
                </c:pt>
                <c:pt idx="10">
                  <c:v>0.88</c:v>
                </c:pt>
                <c:pt idx="11">
                  <c:v>0.82399999999999995</c:v>
                </c:pt>
                <c:pt idx="12">
                  <c:v>0.56499999999999995</c:v>
                </c:pt>
                <c:pt idx="13">
                  <c:v>0.45400000000000001</c:v>
                </c:pt>
                <c:pt idx="14">
                  <c:v>0.33300000000000002</c:v>
                </c:pt>
                <c:pt idx="15">
                  <c:v>0.222</c:v>
                </c:pt>
                <c:pt idx="16">
                  <c:v>9.2999999999999999E-2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F-483E-A1F7-71F1030A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97056"/>
        <c:axId val="472701320"/>
      </c:scatterChart>
      <c:valAx>
        <c:axId val="4726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01320"/>
        <c:crosses val="autoZero"/>
        <c:crossBetween val="midCat"/>
      </c:valAx>
      <c:valAx>
        <c:axId val="47270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9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19</xdr:row>
      <xdr:rowOff>85725</xdr:rowOff>
    </xdr:from>
    <xdr:to>
      <xdr:col>11</xdr:col>
      <xdr:colOff>204787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38DA8-DB51-47B4-9BA2-D32AAE2AE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43</xdr:row>
      <xdr:rowOff>42862</xdr:rowOff>
    </xdr:from>
    <xdr:to>
      <xdr:col>12</xdr:col>
      <xdr:colOff>190500</xdr:colOff>
      <xdr:row>57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9DFF5-B1CE-4FBC-9051-E1CB0E062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xcavators/MX_Gateway/doc/MX_Requirements_TBD's_fuel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unctions"/>
      <sheetName val="CAN Bus Loading"/>
      <sheetName val="CAN Bus Architecture"/>
      <sheetName val="ECT"/>
      <sheetName val="Offset Pot - Gain"/>
      <sheetName val="ErrorCodes"/>
      <sheetName val="Missing Requirements"/>
      <sheetName val="Status"/>
      <sheetName val="Aux Table"/>
      <sheetName val="Offset Table"/>
      <sheetName val="Angleblade Table"/>
      <sheetName val="ACD"/>
      <sheetName val="FuelLev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N6">
            <v>0</v>
          </cell>
          <cell r="Z6">
            <v>1.02</v>
          </cell>
          <cell r="AA6">
            <v>1</v>
          </cell>
        </row>
        <row r="7">
          <cell r="N7">
            <v>0.83194398132710912</v>
          </cell>
          <cell r="Z7">
            <v>1.02</v>
          </cell>
          <cell r="AA7">
            <v>1</v>
          </cell>
        </row>
        <row r="8">
          <cell r="N8">
            <v>1.6650005628125621</v>
          </cell>
          <cell r="Z8">
            <v>1.02</v>
          </cell>
          <cell r="AA8">
            <v>1</v>
          </cell>
        </row>
        <row r="9">
          <cell r="N9">
            <v>2.4991719778532566</v>
          </cell>
          <cell r="Z9">
            <v>1.02</v>
          </cell>
          <cell r="AA9">
            <v>1</v>
          </cell>
        </row>
        <row r="10">
          <cell r="N10">
            <v>3.3344604658277586</v>
          </cell>
          <cell r="Z10">
            <v>1.02</v>
          </cell>
          <cell r="AA10">
            <v>1</v>
          </cell>
        </row>
        <row r="11">
          <cell r="N11">
            <v>4.1708682721163335</v>
          </cell>
          <cell r="Z11">
            <v>1.02</v>
          </cell>
          <cell r="AA11">
            <v>1</v>
          </cell>
        </row>
        <row r="12">
          <cell r="N12">
            <v>5.0083976481210764</v>
          </cell>
          <cell r="Z12">
            <v>1.02</v>
          </cell>
          <cell r="AA12">
            <v>1</v>
          </cell>
        </row>
        <row r="13">
          <cell r="N13">
            <v>5.847050851286105</v>
          </cell>
          <cell r="Z13">
            <v>1.02</v>
          </cell>
          <cell r="AA13">
            <v>1</v>
          </cell>
        </row>
        <row r="14">
          <cell r="N14">
            <v>6.6868301451178471</v>
          </cell>
          <cell r="Z14">
            <v>1.02</v>
          </cell>
          <cell r="AA14">
            <v>1</v>
          </cell>
        </row>
        <row r="15">
          <cell r="N15">
            <v>7.5277377992053935</v>
          </cell>
          <cell r="Z15">
            <v>1.02</v>
          </cell>
          <cell r="AA15">
            <v>1</v>
          </cell>
        </row>
        <row r="16">
          <cell r="N16">
            <v>8.3697760892409683</v>
          </cell>
          <cell r="Z16">
            <v>1.02</v>
          </cell>
          <cell r="AA16">
            <v>1</v>
          </cell>
        </row>
        <row r="17">
          <cell r="N17">
            <v>9.2129472970404205</v>
          </cell>
          <cell r="Z17">
            <v>1.02</v>
          </cell>
          <cell r="AA17">
            <v>1</v>
          </cell>
        </row>
        <row r="18">
          <cell r="N18">
            <v>10.057253710563876</v>
          </cell>
          <cell r="Z18">
            <v>1.02</v>
          </cell>
          <cell r="AA18">
            <v>1</v>
          </cell>
        </row>
        <row r="19">
          <cell r="N19">
            <v>10.902697623936399</v>
          </cell>
          <cell r="Z19">
            <v>1.02</v>
          </cell>
          <cell r="AA19">
            <v>1</v>
          </cell>
        </row>
        <row r="20">
          <cell r="N20">
            <v>11.749281337468796</v>
          </cell>
          <cell r="Z20">
            <v>1.02</v>
          </cell>
          <cell r="AA20">
            <v>1</v>
          </cell>
        </row>
        <row r="21">
          <cell r="N21">
            <v>12.597007157678451</v>
          </cell>
          <cell r="Z21">
            <v>1.02</v>
          </cell>
          <cell r="AA21">
            <v>1</v>
          </cell>
        </row>
        <row r="22">
          <cell r="N22">
            <v>13.445877397310307</v>
          </cell>
          <cell r="Z22">
            <v>1.02</v>
          </cell>
          <cell r="AA22">
            <v>1</v>
          </cell>
        </row>
        <row r="23">
          <cell r="N23">
            <v>14.295894375357861</v>
          </cell>
          <cell r="Z23">
            <v>1.02</v>
          </cell>
          <cell r="AA23">
            <v>1</v>
          </cell>
        </row>
        <row r="24">
          <cell r="N24">
            <v>15.147060417084308</v>
          </cell>
          <cell r="Z24">
            <v>1.02</v>
          </cell>
          <cell r="AA24">
            <v>1</v>
          </cell>
        </row>
        <row r="25">
          <cell r="N25">
            <v>15.999377854043745</v>
          </cell>
          <cell r="Z25">
            <v>1.02</v>
          </cell>
          <cell r="AA25">
            <v>1</v>
          </cell>
        </row>
        <row r="26">
          <cell r="N26">
            <v>16.852849024102433</v>
          </cell>
          <cell r="Z26">
            <v>1.02</v>
          </cell>
          <cell r="AA26">
            <v>1</v>
          </cell>
        </row>
        <row r="27">
          <cell r="N27">
            <v>17.707476271460198</v>
          </cell>
          <cell r="Z27">
            <v>1.02</v>
          </cell>
          <cell r="AA27">
            <v>1</v>
          </cell>
        </row>
        <row r="28">
          <cell r="N28">
            <v>18.563261946671879</v>
          </cell>
          <cell r="Z28">
            <v>1.02</v>
          </cell>
          <cell r="AA28">
            <v>1</v>
          </cell>
        </row>
        <row r="29">
          <cell r="N29">
            <v>19.420208406668902</v>
          </cell>
          <cell r="Z29">
            <v>1.02</v>
          </cell>
          <cell r="AA29">
            <v>1</v>
          </cell>
        </row>
        <row r="30">
          <cell r="N30">
            <v>20.278318014780883</v>
          </cell>
          <cell r="Z30">
            <v>1.02</v>
          </cell>
          <cell r="AA30">
            <v>1</v>
          </cell>
        </row>
        <row r="31">
          <cell r="N31">
            <v>21.137593140757374</v>
          </cell>
          <cell r="Z31">
            <v>1.02</v>
          </cell>
          <cell r="AA31">
            <v>1</v>
          </cell>
        </row>
        <row r="32">
          <cell r="N32">
            <v>21.998036160789674</v>
          </cell>
          <cell r="Z32">
            <v>1.02</v>
          </cell>
          <cell r="AA32">
            <v>1</v>
          </cell>
        </row>
        <row r="33">
          <cell r="N33">
            <v>22.85964945753274</v>
          </cell>
          <cell r="Z33">
            <v>1.02</v>
          </cell>
          <cell r="AA33">
            <v>1</v>
          </cell>
        </row>
        <row r="34">
          <cell r="N34">
            <v>23.722435420127155</v>
          </cell>
          <cell r="Z34">
            <v>1.02</v>
          </cell>
          <cell r="AA34">
            <v>1</v>
          </cell>
        </row>
        <row r="35">
          <cell r="N35">
            <v>24.586396444221247</v>
          </cell>
          <cell r="Z35">
            <v>1.02</v>
          </cell>
          <cell r="AA35">
            <v>1</v>
          </cell>
        </row>
        <row r="36">
          <cell r="N36">
            <v>25.45153493199323</v>
          </cell>
          <cell r="Z36">
            <v>1.02</v>
          </cell>
          <cell r="AA36">
            <v>1</v>
          </cell>
        </row>
        <row r="37">
          <cell r="N37">
            <v>26.317853292173478</v>
          </cell>
          <cell r="Z37">
            <v>1.02</v>
          </cell>
          <cell r="AA37">
            <v>1</v>
          </cell>
        </row>
        <row r="38">
          <cell r="N38">
            <v>27.1853539400669</v>
          </cell>
          <cell r="Z38">
            <v>1.02</v>
          </cell>
          <cell r="AA38">
            <v>1</v>
          </cell>
        </row>
        <row r="39">
          <cell r="N39">
            <v>28.05403929757534</v>
          </cell>
          <cell r="Z39">
            <v>1.02</v>
          </cell>
          <cell r="AA39">
            <v>1</v>
          </cell>
        </row>
        <row r="40">
          <cell r="N40">
            <v>28.923911793220178</v>
          </cell>
          <cell r="Z40">
            <v>1.02</v>
          </cell>
          <cell r="AA40">
            <v>1</v>
          </cell>
        </row>
        <row r="41">
          <cell r="N41">
            <v>29.794973862164884</v>
          </cell>
          <cell r="Z41">
            <v>1.02</v>
          </cell>
          <cell r="AA41">
            <v>1</v>
          </cell>
        </row>
        <row r="42">
          <cell r="N42">
            <v>30.667227946237823</v>
          </cell>
          <cell r="Z42">
            <v>1.02</v>
          </cell>
          <cell r="AA42">
            <v>1</v>
          </cell>
        </row>
        <row r="43">
          <cell r="N43">
            <v>31.540676493955022</v>
          </cell>
          <cell r="Z43">
            <v>1.02</v>
          </cell>
          <cell r="AA43">
            <v>1</v>
          </cell>
        </row>
        <row r="44">
          <cell r="N44">
            <v>32.415321960543082</v>
          </cell>
          <cell r="Z44">
            <v>1.02</v>
          </cell>
          <cell r="AA44">
            <v>1</v>
          </cell>
        </row>
        <row r="45">
          <cell r="N45">
            <v>33.291166807962199</v>
          </cell>
          <cell r="Z45">
            <v>1.02</v>
          </cell>
          <cell r="AA45">
            <v>1</v>
          </cell>
        </row>
        <row r="46">
          <cell r="N46">
            <v>34.168213504929263</v>
          </cell>
          <cell r="Z46">
            <v>1.02</v>
          </cell>
          <cell r="AA46">
            <v>1</v>
          </cell>
        </row>
        <row r="47">
          <cell r="N47">
            <v>35.04646452694103</v>
          </cell>
          <cell r="Z47">
            <v>1.02</v>
          </cell>
          <cell r="AA47">
            <v>1</v>
          </cell>
        </row>
        <row r="48">
          <cell r="N48">
            <v>35.92592235629747</v>
          </cell>
          <cell r="Z48">
            <v>1.02</v>
          </cell>
          <cell r="AA48">
            <v>1</v>
          </cell>
        </row>
        <row r="49">
          <cell r="N49">
            <v>36.806589482125062</v>
          </cell>
          <cell r="Z49">
            <v>1.02</v>
          </cell>
          <cell r="AA49">
            <v>1</v>
          </cell>
        </row>
        <row r="50">
          <cell r="N50">
            <v>37.688468400400389</v>
          </cell>
          <cell r="Z50">
            <v>1.02</v>
          </cell>
          <cell r="AA50">
            <v>1</v>
          </cell>
        </row>
        <row r="51">
          <cell r="N51">
            <v>38.571561613973607</v>
          </cell>
          <cell r="Z51">
            <v>1.02</v>
          </cell>
          <cell r="AA51">
            <v>1</v>
          </cell>
        </row>
        <row r="52">
          <cell r="N52">
            <v>39.455871632592199</v>
          </cell>
          <cell r="Z52">
            <v>1.02</v>
          </cell>
          <cell r="AA52">
            <v>1</v>
          </cell>
        </row>
        <row r="53">
          <cell r="N53">
            <v>40.341400972924731</v>
          </cell>
          <cell r="Z53">
            <v>1.02</v>
          </cell>
          <cell r="AA53">
            <v>0.68400000000000005</v>
          </cell>
        </row>
        <row r="54">
          <cell r="N54">
            <v>41.228152158584706</v>
          </cell>
          <cell r="Z54">
            <v>1.02</v>
          </cell>
          <cell r="AA54">
            <v>0.68400000000000005</v>
          </cell>
        </row>
        <row r="55">
          <cell r="N55">
            <v>42.116127720154566</v>
          </cell>
          <cell r="Z55">
            <v>1.02</v>
          </cell>
          <cell r="AA55">
            <v>0.68400000000000005</v>
          </cell>
        </row>
        <row r="56">
          <cell r="N56">
            <v>43.005330195209751</v>
          </cell>
          <cell r="Z56">
            <v>1.02</v>
          </cell>
          <cell r="AA56">
            <v>0.68400000000000005</v>
          </cell>
        </row>
        <row r="57">
          <cell r="N57">
            <v>43.895762128342852</v>
          </cell>
          <cell r="Z57">
            <v>1.02</v>
          </cell>
          <cell r="AA57">
            <v>0.68400000000000005</v>
          </cell>
        </row>
        <row r="58">
          <cell r="N58">
            <v>44.787426071187937</v>
          </cell>
          <cell r="Z58">
            <v>0.68400000000000005</v>
          </cell>
          <cell r="AA58">
            <v>0.68400000000000005</v>
          </cell>
        </row>
        <row r="59">
          <cell r="N59">
            <v>45.680324582444854</v>
          </cell>
          <cell r="Z59">
            <v>0.68400000000000005</v>
          </cell>
          <cell r="AA59">
            <v>0.68400000000000005</v>
          </cell>
        </row>
        <row r="60">
          <cell r="N60">
            <v>46.574460227903778</v>
          </cell>
          <cell r="Z60">
            <v>0.68400000000000005</v>
          </cell>
          <cell r="AA60">
            <v>0.68400000000000005</v>
          </cell>
        </row>
        <row r="61">
          <cell r="N61">
            <v>47.469835580469706</v>
          </cell>
          <cell r="Z61">
            <v>0.68400000000000005</v>
          </cell>
          <cell r="AA61">
            <v>0.68400000000000005</v>
          </cell>
        </row>
        <row r="62">
          <cell r="N62">
            <v>48.366453220187239</v>
          </cell>
          <cell r="Z62">
            <v>0.68400000000000005</v>
          </cell>
          <cell r="AA62">
            <v>0.68400000000000005</v>
          </cell>
        </row>
        <row r="63">
          <cell r="N63">
            <v>49.264315734265246</v>
          </cell>
          <cell r="Z63">
            <v>0.68400000000000005</v>
          </cell>
          <cell r="AA63">
            <v>0.68400000000000005</v>
          </cell>
        </row>
        <row r="64">
          <cell r="N64">
            <v>50.163425717101866</v>
          </cell>
          <cell r="Z64">
            <v>0.68400000000000005</v>
          </cell>
          <cell r="AA64">
            <v>0.68400000000000005</v>
          </cell>
        </row>
        <row r="65">
          <cell r="N65">
            <v>51.063785770309373</v>
          </cell>
          <cell r="Z65">
            <v>0.68400000000000005</v>
          </cell>
          <cell r="AA65">
            <v>0.68400000000000005</v>
          </cell>
        </row>
        <row r="66">
          <cell r="N66">
            <v>51.965398502739404</v>
          </cell>
          <cell r="Z66">
            <v>0.68400000000000005</v>
          </cell>
          <cell r="AA66">
            <v>0.68400000000000005</v>
          </cell>
        </row>
        <row r="67">
          <cell r="N67">
            <v>52.868266530508038</v>
          </cell>
          <cell r="Z67">
            <v>0.68400000000000005</v>
          </cell>
          <cell r="AA67">
            <v>0.68400000000000005</v>
          </cell>
        </row>
        <row r="68">
          <cell r="N68">
            <v>53.772392477021185</v>
          </cell>
          <cell r="Z68">
            <v>0.68400000000000005</v>
          </cell>
          <cell r="AA68">
            <v>0.68400000000000005</v>
          </cell>
        </row>
        <row r="69">
          <cell r="N69">
            <v>54.677778972999931</v>
          </cell>
          <cell r="Z69">
            <v>0.68400000000000005</v>
          </cell>
          <cell r="AA69">
            <v>0.68400000000000005</v>
          </cell>
        </row>
        <row r="70">
          <cell r="N70">
            <v>55.584428656506105</v>
          </cell>
          <cell r="Z70">
            <v>0.68400000000000005</v>
          </cell>
          <cell r="AA70">
            <v>0.57599999999999996</v>
          </cell>
        </row>
        <row r="71">
          <cell r="N71">
            <v>56.492344172967826</v>
          </cell>
          <cell r="Z71">
            <v>0.68400000000000005</v>
          </cell>
          <cell r="AA71">
            <v>0.57599999999999996</v>
          </cell>
        </row>
        <row r="72">
          <cell r="N72">
            <v>57.401528175205378</v>
          </cell>
          <cell r="Z72">
            <v>0.68400000000000005</v>
          </cell>
          <cell r="AA72">
            <v>0.57599999999999996</v>
          </cell>
        </row>
        <row r="73">
          <cell r="N73">
            <v>58.311983323456857</v>
          </cell>
          <cell r="Z73">
            <v>0.68400000000000005</v>
          </cell>
          <cell r="AA73">
            <v>0.57599999999999996</v>
          </cell>
        </row>
        <row r="74">
          <cell r="N74">
            <v>59.223712285404275</v>
          </cell>
          <cell r="Z74">
            <v>0.68400000000000005</v>
          </cell>
          <cell r="AA74">
            <v>0.57599999999999996</v>
          </cell>
        </row>
        <row r="75">
          <cell r="N75">
            <v>60.136717736199515</v>
          </cell>
          <cell r="Z75">
            <v>0.68400000000000005</v>
          </cell>
          <cell r="AA75">
            <v>0.57599999999999996</v>
          </cell>
        </row>
        <row r="76">
          <cell r="N76">
            <v>61.051002358490571</v>
          </cell>
          <cell r="Z76">
            <v>0.68400000000000005</v>
          </cell>
          <cell r="AA76">
            <v>0.57599999999999996</v>
          </cell>
        </row>
        <row r="77">
          <cell r="N77">
            <v>61.966568842447749</v>
          </cell>
          <cell r="Z77">
            <v>0.68400000000000005</v>
          </cell>
          <cell r="AA77">
            <v>0.57599999999999996</v>
          </cell>
        </row>
        <row r="78">
          <cell r="N78">
            <v>62.883419885790111</v>
          </cell>
          <cell r="Z78">
            <v>0.68400000000000005</v>
          </cell>
          <cell r="AA78">
            <v>0.57599999999999996</v>
          </cell>
        </row>
        <row r="79">
          <cell r="N79">
            <v>63.801558193811957</v>
          </cell>
          <cell r="Z79">
            <v>0.68400000000000005</v>
          </cell>
          <cell r="AA79">
            <v>0.57599999999999996</v>
          </cell>
        </row>
        <row r="80">
          <cell r="N80">
            <v>64.720986479409405</v>
          </cell>
          <cell r="Z80">
            <v>0.68400000000000005</v>
          </cell>
          <cell r="AA80">
            <v>0.57599999999999996</v>
          </cell>
        </row>
        <row r="81">
          <cell r="N81">
            <v>65.64170746310711</v>
          </cell>
          <cell r="Z81">
            <v>0.68400000000000005</v>
          </cell>
          <cell r="AA81">
            <v>0.57599999999999996</v>
          </cell>
        </row>
        <row r="82">
          <cell r="N82">
            <v>66.563723873085166</v>
          </cell>
          <cell r="Z82">
            <v>0.68400000000000005</v>
          </cell>
          <cell r="AA82">
            <v>0.57599999999999996</v>
          </cell>
        </row>
        <row r="83">
          <cell r="N83">
            <v>67.487038445205954</v>
          </cell>
          <cell r="Z83">
            <v>0.68400000000000005</v>
          </cell>
          <cell r="AA83">
            <v>0.57599999999999996</v>
          </cell>
        </row>
        <row r="84">
          <cell r="N84">
            <v>68.411653923041314</v>
          </cell>
          <cell r="Z84">
            <v>0.68400000000000005</v>
          </cell>
          <cell r="AA84">
            <v>0.57599999999999996</v>
          </cell>
        </row>
        <row r="85">
          <cell r="N85">
            <v>69.337573057899576</v>
          </cell>
          <cell r="Z85">
            <v>0.68400000000000005</v>
          </cell>
          <cell r="AA85">
            <v>0.57599999999999996</v>
          </cell>
        </row>
        <row r="86">
          <cell r="N86">
            <v>70.264798608853027</v>
          </cell>
          <cell r="Z86">
            <v>0.68400000000000005</v>
          </cell>
          <cell r="AA86">
            <v>0.57599999999999996</v>
          </cell>
        </row>
        <row r="87">
          <cell r="N87">
            <v>71.193333342765101</v>
          </cell>
          <cell r="Z87">
            <v>0.68400000000000005</v>
          </cell>
          <cell r="AA87">
            <v>0.57599999999999996</v>
          </cell>
        </row>
        <row r="88">
          <cell r="N88">
            <v>72.123180034318153</v>
          </cell>
          <cell r="Z88">
            <v>0.68400000000000005</v>
          </cell>
          <cell r="AA88">
            <v>0.57599999999999996</v>
          </cell>
        </row>
        <row r="89">
          <cell r="N89">
            <v>73.054341466040839</v>
          </cell>
          <cell r="Z89">
            <v>0.68400000000000005</v>
          </cell>
          <cell r="AA89">
            <v>0.48</v>
          </cell>
        </row>
        <row r="90">
          <cell r="N90">
            <v>73.986820428336088</v>
          </cell>
          <cell r="Z90">
            <v>0.68400000000000005</v>
          </cell>
          <cell r="AA90">
            <v>0.48</v>
          </cell>
        </row>
        <row r="91">
          <cell r="N91">
            <v>74.920619719508821</v>
          </cell>
          <cell r="Z91">
            <v>0.57599999999999996</v>
          </cell>
          <cell r="AA91">
            <v>0.48</v>
          </cell>
        </row>
        <row r="92">
          <cell r="N92">
            <v>75.855742145794053</v>
          </cell>
          <cell r="Z92">
            <v>0.57599999999999996</v>
          </cell>
          <cell r="AA92">
            <v>0.48</v>
          </cell>
        </row>
        <row r="93">
          <cell r="N93">
            <v>76.792190521384924</v>
          </cell>
          <cell r="Z93">
            <v>0.57599999999999996</v>
          </cell>
          <cell r="AA93">
            <v>0.48</v>
          </cell>
        </row>
        <row r="94">
          <cell r="N94">
            <v>77.729967668460972</v>
          </cell>
          <cell r="Z94">
            <v>0.57599999999999996</v>
          </cell>
          <cell r="AA94">
            <v>0.48</v>
          </cell>
        </row>
        <row r="95">
          <cell r="N95">
            <v>78.669076417216459</v>
          </cell>
          <cell r="Z95">
            <v>0.57599999999999996</v>
          </cell>
          <cell r="AA95">
            <v>0.48</v>
          </cell>
        </row>
        <row r="96">
          <cell r="N96">
            <v>79.609519605888892</v>
          </cell>
          <cell r="Z96">
            <v>0.57599999999999996</v>
          </cell>
          <cell r="AA96">
            <v>0.48</v>
          </cell>
        </row>
        <row r="97">
          <cell r="N97">
            <v>80.551300080787527</v>
          </cell>
          <cell r="Z97">
            <v>0.57599999999999996</v>
          </cell>
          <cell r="AA97">
            <v>0.48</v>
          </cell>
        </row>
        <row r="98">
          <cell r="N98">
            <v>81.494420696322194</v>
          </cell>
          <cell r="Z98">
            <v>0.57599999999999996</v>
          </cell>
          <cell r="AA98">
            <v>0.48</v>
          </cell>
        </row>
        <row r="99">
          <cell r="N99">
            <v>82.438884315032041</v>
          </cell>
          <cell r="Z99">
            <v>0.57599999999999996</v>
          </cell>
          <cell r="AA99">
            <v>0.48</v>
          </cell>
        </row>
        <row r="100">
          <cell r="N100">
            <v>83.384693807614553</v>
          </cell>
          <cell r="Z100">
            <v>0.57599999999999996</v>
          </cell>
          <cell r="AA100">
            <v>0.48</v>
          </cell>
        </row>
        <row r="101">
          <cell r="N101">
            <v>84.331852052954588</v>
          </cell>
          <cell r="Z101">
            <v>0.57599999999999996</v>
          </cell>
          <cell r="AA101">
            <v>0.48</v>
          </cell>
        </row>
        <row r="102">
          <cell r="N102">
            <v>85.280361938153646</v>
          </cell>
          <cell r="Z102">
            <v>0.57599999999999996</v>
          </cell>
          <cell r="AA102">
            <v>0.48</v>
          </cell>
        </row>
        <row r="103">
          <cell r="N103">
            <v>86.230226358559165</v>
          </cell>
          <cell r="Z103">
            <v>0.57599999999999996</v>
          </cell>
          <cell r="AA103">
            <v>0.48</v>
          </cell>
        </row>
        <row r="104">
          <cell r="N104">
            <v>87.181448217793999</v>
          </cell>
          <cell r="Z104">
            <v>0.57599999999999996</v>
          </cell>
          <cell r="AA104">
            <v>0.48</v>
          </cell>
        </row>
        <row r="105">
          <cell r="N105">
            <v>88.134030427785959</v>
          </cell>
          <cell r="Z105">
            <v>0.57599999999999996</v>
          </cell>
          <cell r="AA105">
            <v>0.48</v>
          </cell>
        </row>
        <row r="106">
          <cell r="N106">
            <v>89.087975908797603</v>
          </cell>
          <cell r="Z106">
            <v>0.57599999999999996</v>
          </cell>
          <cell r="AA106">
            <v>0.48</v>
          </cell>
        </row>
        <row r="107">
          <cell r="N107">
            <v>90.043287589456</v>
          </cell>
          <cell r="Z107">
            <v>0.57599999999999996</v>
          </cell>
          <cell r="AA107">
            <v>0.39200000000000002</v>
          </cell>
        </row>
        <row r="108">
          <cell r="N108">
            <v>90.999968406782784</v>
          </cell>
          <cell r="Z108">
            <v>0.57599999999999996</v>
          </cell>
          <cell r="AA108">
            <v>0.39200000000000002</v>
          </cell>
        </row>
        <row r="109">
          <cell r="N109">
            <v>91.958021306224154</v>
          </cell>
          <cell r="Z109">
            <v>0.57599999999999996</v>
          </cell>
          <cell r="AA109">
            <v>0.39200000000000002</v>
          </cell>
        </row>
        <row r="110">
          <cell r="N110">
            <v>92.917449241681211</v>
          </cell>
          <cell r="Z110">
            <v>0.57599999999999996</v>
          </cell>
          <cell r="AA110">
            <v>0.39200000000000002</v>
          </cell>
        </row>
        <row r="111">
          <cell r="N111">
            <v>93.878255175540218</v>
          </cell>
          <cell r="Z111">
            <v>0.57599999999999996</v>
          </cell>
          <cell r="AA111">
            <v>0.39200000000000002</v>
          </cell>
        </row>
        <row r="112">
          <cell r="N112">
            <v>94.840442078703148</v>
          </cell>
          <cell r="Z112">
            <v>0.57599999999999996</v>
          </cell>
          <cell r="AA112">
            <v>0.39200000000000002</v>
          </cell>
        </row>
        <row r="113">
          <cell r="N113">
            <v>95.804012930618271</v>
          </cell>
          <cell r="Z113">
            <v>0.57599999999999996</v>
          </cell>
          <cell r="AA113">
            <v>0.39200000000000002</v>
          </cell>
        </row>
        <row r="114">
          <cell r="N114">
            <v>96.768970719310957</v>
          </cell>
          <cell r="Z114">
            <v>0.57599999999999996</v>
          </cell>
          <cell r="AA114">
            <v>0.39200000000000002</v>
          </cell>
        </row>
        <row r="115">
          <cell r="N115">
            <v>97.735318441414492</v>
          </cell>
          <cell r="Z115">
            <v>0.57599999999999996</v>
          </cell>
          <cell r="AA115">
            <v>0.39200000000000002</v>
          </cell>
        </row>
        <row r="116">
          <cell r="N116">
            <v>98.703059102201166</v>
          </cell>
          <cell r="Z116">
            <v>0.57599999999999996</v>
          </cell>
          <cell r="AA116">
            <v>0.39200000000000002</v>
          </cell>
        </row>
        <row r="117">
          <cell r="N117">
            <v>99.672195715613398</v>
          </cell>
          <cell r="Z117">
            <v>0.57599999999999996</v>
          </cell>
          <cell r="AA117">
            <v>0.39200000000000002</v>
          </cell>
        </row>
        <row r="118">
          <cell r="N118">
            <v>100.64273130429501</v>
          </cell>
          <cell r="Z118">
            <v>0.57599999999999996</v>
          </cell>
          <cell r="AA118">
            <v>0.39200000000000002</v>
          </cell>
        </row>
        <row r="119">
          <cell r="N119">
            <v>101.61466889962264</v>
          </cell>
          <cell r="Z119">
            <v>0.57599999999999996</v>
          </cell>
          <cell r="AA119">
            <v>0.39200000000000002</v>
          </cell>
        </row>
        <row r="120">
          <cell r="N120">
            <v>102.58801154173742</v>
          </cell>
          <cell r="Z120">
            <v>0.57599999999999996</v>
          </cell>
          <cell r="AA120">
            <v>0.39200000000000002</v>
          </cell>
        </row>
        <row r="121">
          <cell r="N121">
            <v>103.56276227957645</v>
          </cell>
          <cell r="Z121">
            <v>0.57599999999999996</v>
          </cell>
          <cell r="AA121">
            <v>0.39200000000000002</v>
          </cell>
        </row>
        <row r="122">
          <cell r="N122">
            <v>104.53892417090488</v>
          </cell>
          <cell r="Z122">
            <v>0.57599999999999996</v>
          </cell>
          <cell r="AA122">
            <v>0.39200000000000002</v>
          </cell>
        </row>
        <row r="123">
          <cell r="N123">
            <v>105.51650028234769</v>
          </cell>
          <cell r="Z123">
            <v>0.48</v>
          </cell>
          <cell r="AA123">
            <v>0.39200000000000002</v>
          </cell>
        </row>
        <row r="124">
          <cell r="N124">
            <v>106.49549368942193</v>
          </cell>
          <cell r="Z124">
            <v>0.48</v>
          </cell>
          <cell r="AA124">
            <v>0.39200000000000002</v>
          </cell>
        </row>
        <row r="125">
          <cell r="N125">
            <v>107.47590747656895</v>
          </cell>
          <cell r="Z125">
            <v>0.48</v>
          </cell>
          <cell r="AA125">
            <v>0.3</v>
          </cell>
        </row>
        <row r="126">
          <cell r="N126">
            <v>108.45774473718669</v>
          </cell>
          <cell r="Z126">
            <v>0.48</v>
          </cell>
          <cell r="AA126">
            <v>0.3</v>
          </cell>
        </row>
        <row r="127">
          <cell r="N127">
            <v>109.44100857366229</v>
          </cell>
          <cell r="Z127">
            <v>0.48</v>
          </cell>
          <cell r="AA127">
            <v>0.3</v>
          </cell>
        </row>
        <row r="128">
          <cell r="N128">
            <v>110.42570209740489</v>
          </cell>
          <cell r="Z128">
            <v>0.48</v>
          </cell>
          <cell r="AA128">
            <v>0.3</v>
          </cell>
        </row>
        <row r="129">
          <cell r="N129">
            <v>111.41182842887822</v>
          </cell>
          <cell r="Z129">
            <v>0.48</v>
          </cell>
          <cell r="AA129">
            <v>0.3</v>
          </cell>
        </row>
        <row r="130">
          <cell r="N130">
            <v>112.39939069763371</v>
          </cell>
          <cell r="Z130">
            <v>0.48</v>
          </cell>
          <cell r="AA130">
            <v>0.3</v>
          </cell>
        </row>
        <row r="131">
          <cell r="N131">
            <v>113.3883920423435</v>
          </cell>
          <cell r="Z131">
            <v>0.48</v>
          </cell>
          <cell r="AA131">
            <v>0.3</v>
          </cell>
        </row>
        <row r="132">
          <cell r="N132">
            <v>114.3788356108338</v>
          </cell>
          <cell r="Z132">
            <v>0.48</v>
          </cell>
          <cell r="AA132">
            <v>0.3</v>
          </cell>
        </row>
        <row r="133">
          <cell r="N133">
            <v>115.37072456011828</v>
          </cell>
          <cell r="Z133">
            <v>0.48</v>
          </cell>
          <cell r="AA133">
            <v>0.3</v>
          </cell>
        </row>
        <row r="134">
          <cell r="N134">
            <v>116.36406205643145</v>
          </cell>
          <cell r="Z134">
            <v>0.48</v>
          </cell>
          <cell r="AA134">
            <v>0.3</v>
          </cell>
        </row>
        <row r="135">
          <cell r="N135">
            <v>117.35885127526254</v>
          </cell>
          <cell r="Z135">
            <v>0.48</v>
          </cell>
          <cell r="AA135">
            <v>0.3</v>
          </cell>
        </row>
        <row r="136">
          <cell r="N136">
            <v>118.35509540138925</v>
          </cell>
          <cell r="Z136">
            <v>0.48</v>
          </cell>
          <cell r="AA136">
            <v>0.3</v>
          </cell>
        </row>
        <row r="137">
          <cell r="N137">
            <v>119.35279762891179</v>
          </cell>
          <cell r="Z137">
            <v>0.48</v>
          </cell>
          <cell r="AA137">
            <v>0.3</v>
          </cell>
        </row>
        <row r="138">
          <cell r="N138">
            <v>120.35196116128692</v>
          </cell>
          <cell r="Z138">
            <v>0.48</v>
          </cell>
          <cell r="AA138">
            <v>0.3</v>
          </cell>
        </row>
        <row r="139">
          <cell r="N139">
            <v>121.35258921136231</v>
          </cell>
          <cell r="Z139">
            <v>0.48</v>
          </cell>
          <cell r="AA139">
            <v>0.3</v>
          </cell>
        </row>
        <row r="140">
          <cell r="N140">
            <v>122.35468500141097</v>
          </cell>
          <cell r="Z140">
            <v>0.48</v>
          </cell>
          <cell r="AA140">
            <v>0.3</v>
          </cell>
        </row>
        <row r="141">
          <cell r="N141">
            <v>123.35825176316584</v>
          </cell>
          <cell r="Z141">
            <v>0.48</v>
          </cell>
          <cell r="AA141">
            <v>0.3</v>
          </cell>
        </row>
        <row r="142">
          <cell r="N142">
            <v>124.36329273785451</v>
          </cell>
          <cell r="Z142">
            <v>0.48</v>
          </cell>
          <cell r="AA142">
            <v>0.3</v>
          </cell>
        </row>
        <row r="143">
          <cell r="N143">
            <v>125.36981117623407</v>
          </cell>
          <cell r="Z143">
            <v>0.48</v>
          </cell>
          <cell r="AA143">
            <v>0.3</v>
          </cell>
        </row>
        <row r="144">
          <cell r="N144">
            <v>126.37781033862626</v>
          </cell>
          <cell r="Z144">
            <v>0.48</v>
          </cell>
          <cell r="AA144">
            <v>0.3</v>
          </cell>
        </row>
        <row r="145">
          <cell r="N145">
            <v>127.38729349495273</v>
          </cell>
          <cell r="Z145">
            <v>0.48</v>
          </cell>
          <cell r="AA145">
            <v>0.3</v>
          </cell>
        </row>
        <row r="146">
          <cell r="N146">
            <v>128.39826392477011</v>
          </cell>
          <cell r="Z146">
            <v>0.48</v>
          </cell>
          <cell r="AA146">
            <v>0.3</v>
          </cell>
        </row>
        <row r="147">
          <cell r="N147">
            <v>129.41072491730574</v>
          </cell>
          <cell r="Z147">
            <v>0.48</v>
          </cell>
          <cell r="AA147">
            <v>0.3</v>
          </cell>
        </row>
        <row r="148">
          <cell r="N148">
            <v>130.42467977149343</v>
          </cell>
          <cell r="Z148">
            <v>0.48</v>
          </cell>
          <cell r="AA148">
            <v>0.3</v>
          </cell>
        </row>
        <row r="149">
          <cell r="N149">
            <v>131.44013179600913</v>
          </cell>
          <cell r="Z149">
            <v>0.48</v>
          </cell>
          <cell r="AA149">
            <v>0.3</v>
          </cell>
        </row>
        <row r="150">
          <cell r="N150">
            <v>132.45708430930685</v>
          </cell>
          <cell r="Z150">
            <v>0.48</v>
          </cell>
          <cell r="AA150">
            <v>0.3</v>
          </cell>
        </row>
        <row r="151">
          <cell r="N151">
            <v>133.47554063965504</v>
          </cell>
          <cell r="Z151">
            <v>0.48</v>
          </cell>
          <cell r="AA151">
            <v>0.3</v>
          </cell>
        </row>
        <row r="152">
          <cell r="N152">
            <v>134.49550412517272</v>
          </cell>
          <cell r="Z152">
            <v>0.48</v>
          </cell>
          <cell r="AA152">
            <v>0.20399999999999999</v>
          </cell>
        </row>
        <row r="153">
          <cell r="N153">
            <v>135.51697811386606</v>
          </cell>
          <cell r="Z153">
            <v>0.39200000000000002</v>
          </cell>
          <cell r="AA153">
            <v>0.20399999999999999</v>
          </cell>
        </row>
        <row r="154">
          <cell r="N154">
            <v>136.53996596366486</v>
          </cell>
          <cell r="Z154">
            <v>0.39200000000000002</v>
          </cell>
          <cell r="AA154">
            <v>0.20399999999999999</v>
          </cell>
        </row>
        <row r="155">
          <cell r="N155">
            <v>137.56447104245956</v>
          </cell>
          <cell r="Z155">
            <v>0.39200000000000002</v>
          </cell>
          <cell r="AA155">
            <v>0.20399999999999999</v>
          </cell>
        </row>
        <row r="156">
          <cell r="N156">
            <v>138.59049672813802</v>
          </cell>
          <cell r="Z156">
            <v>0.39200000000000002</v>
          </cell>
          <cell r="AA156">
            <v>0.20399999999999999</v>
          </cell>
        </row>
        <row r="157">
          <cell r="N157">
            <v>139.61804640862272</v>
          </cell>
          <cell r="Z157">
            <v>0.39200000000000002</v>
          </cell>
          <cell r="AA157">
            <v>0.20399999999999999</v>
          </cell>
        </row>
        <row r="158">
          <cell r="N158">
            <v>140.64712348190801</v>
          </cell>
          <cell r="Z158">
            <v>0.39200000000000002</v>
          </cell>
          <cell r="AA158">
            <v>0.20399999999999999</v>
          </cell>
        </row>
        <row r="159">
          <cell r="N159">
            <v>141.67773135609767</v>
          </cell>
          <cell r="Z159">
            <v>0.39200000000000002</v>
          </cell>
          <cell r="AA159">
            <v>0.20399999999999999</v>
          </cell>
        </row>
        <row r="160">
          <cell r="N160">
            <v>142.70987344944243</v>
          </cell>
          <cell r="Z160">
            <v>0.39200000000000002</v>
          </cell>
          <cell r="AA160">
            <v>0.20399999999999999</v>
          </cell>
        </row>
        <row r="161">
          <cell r="N161">
            <v>143.74355319037775</v>
          </cell>
          <cell r="Z161">
            <v>0.39200000000000002</v>
          </cell>
          <cell r="AA161">
            <v>0.20399999999999999</v>
          </cell>
        </row>
        <row r="162">
          <cell r="N162">
            <v>144.77877401756183</v>
          </cell>
          <cell r="Z162">
            <v>0.39200000000000002</v>
          </cell>
          <cell r="AA162">
            <v>0.20399999999999999</v>
          </cell>
        </row>
        <row r="163">
          <cell r="N163">
            <v>145.81553937991382</v>
          </cell>
          <cell r="Z163">
            <v>0.39200000000000002</v>
          </cell>
          <cell r="AA163">
            <v>0.20399999999999999</v>
          </cell>
        </row>
        <row r="164">
          <cell r="N164">
            <v>146.85385273665187</v>
          </cell>
          <cell r="Z164">
            <v>0.39200000000000002</v>
          </cell>
          <cell r="AA164">
            <v>0.20399999999999999</v>
          </cell>
        </row>
        <row r="165">
          <cell r="N165">
            <v>147.89371755733194</v>
          </cell>
          <cell r="Z165">
            <v>0.39200000000000002</v>
          </cell>
          <cell r="AA165">
            <v>0.20399999999999999</v>
          </cell>
        </row>
        <row r="166">
          <cell r="N166">
            <v>148.93513732188612</v>
          </cell>
          <cell r="Z166">
            <v>0.39200000000000002</v>
          </cell>
          <cell r="AA166">
            <v>0.20399999999999999</v>
          </cell>
        </row>
        <row r="167">
          <cell r="N167">
            <v>149.97811552066167</v>
          </cell>
          <cell r="Z167">
            <v>0.39200000000000002</v>
          </cell>
          <cell r="AA167">
            <v>0.20399999999999999</v>
          </cell>
        </row>
        <row r="168">
          <cell r="N168">
            <v>151.02265565446001</v>
          </cell>
          <cell r="Z168">
            <v>0.39200000000000002</v>
          </cell>
          <cell r="AA168">
            <v>0.20399999999999999</v>
          </cell>
        </row>
        <row r="169">
          <cell r="N169">
            <v>152.0687612345757</v>
          </cell>
          <cell r="Z169">
            <v>0.39200000000000002</v>
          </cell>
          <cell r="AA169">
            <v>0.20399999999999999</v>
          </cell>
        </row>
        <row r="170">
          <cell r="N170">
            <v>153.11643578283594</v>
          </cell>
          <cell r="Z170">
            <v>0.39200000000000002</v>
          </cell>
          <cell r="AA170">
            <v>0.20399999999999999</v>
          </cell>
        </row>
        <row r="171">
          <cell r="N171">
            <v>154.16568283164014</v>
          </cell>
          <cell r="Z171">
            <v>0.39200000000000002</v>
          </cell>
          <cell r="AA171">
            <v>0.20399999999999999</v>
          </cell>
        </row>
        <row r="172">
          <cell r="N172">
            <v>155.21650592399942</v>
          </cell>
          <cell r="Z172">
            <v>0.39200000000000002</v>
          </cell>
          <cell r="AA172">
            <v>0.20399999999999999</v>
          </cell>
        </row>
        <row r="173">
          <cell r="N173">
            <v>156.26890861357671</v>
          </cell>
          <cell r="Z173">
            <v>0.39200000000000002</v>
          </cell>
          <cell r="AA173">
            <v>0.20399999999999999</v>
          </cell>
        </row>
        <row r="174">
          <cell r="N174">
            <v>157.32289446472663</v>
          </cell>
          <cell r="Z174">
            <v>0.39200000000000002</v>
          </cell>
          <cell r="AA174">
            <v>0.20399999999999999</v>
          </cell>
        </row>
        <row r="175">
          <cell r="N175">
            <v>158.37846705253583</v>
          </cell>
          <cell r="Z175">
            <v>0.39200000000000002</v>
          </cell>
          <cell r="AA175">
            <v>0.20399999999999999</v>
          </cell>
        </row>
        <row r="176">
          <cell r="N176">
            <v>159.43562996286343</v>
          </cell>
          <cell r="Z176">
            <v>0.39200000000000002</v>
          </cell>
          <cell r="AA176">
            <v>0.20399999999999999</v>
          </cell>
        </row>
        <row r="177">
          <cell r="N177">
            <v>160.49438679238159</v>
          </cell>
          <cell r="Z177">
            <v>0.39200000000000002</v>
          </cell>
          <cell r="AA177">
            <v>0.20399999999999999</v>
          </cell>
        </row>
        <row r="178">
          <cell r="N178">
            <v>161.55474114861616</v>
          </cell>
          <cell r="Z178">
            <v>0.39200000000000002</v>
          </cell>
          <cell r="AA178">
            <v>0.20399999999999999</v>
          </cell>
        </row>
        <row r="179">
          <cell r="N179">
            <v>162.61669664998797</v>
          </cell>
          <cell r="Z179">
            <v>0.39200000000000002</v>
          </cell>
          <cell r="AA179">
            <v>0.20399999999999999</v>
          </cell>
        </row>
        <row r="180">
          <cell r="N180">
            <v>163.68025692585368</v>
          </cell>
          <cell r="Z180">
            <v>0.39200000000000002</v>
          </cell>
          <cell r="AA180">
            <v>0.20399999999999999</v>
          </cell>
        </row>
        <row r="181">
          <cell r="N181">
            <v>164.74542561654735</v>
          </cell>
          <cell r="Z181">
            <v>0.3</v>
          </cell>
          <cell r="AA181">
            <v>0.20399999999999999</v>
          </cell>
        </row>
        <row r="182">
          <cell r="N182">
            <v>165.8122063734217</v>
          </cell>
          <cell r="Z182">
            <v>0.3</v>
          </cell>
          <cell r="AA182">
            <v>0.20399999999999999</v>
          </cell>
        </row>
        <row r="183">
          <cell r="N183">
            <v>166.88060285889028</v>
          </cell>
          <cell r="Z183">
            <v>0.3</v>
          </cell>
          <cell r="AA183">
            <v>8.7999999999999995E-2</v>
          </cell>
        </row>
        <row r="184">
          <cell r="N184">
            <v>167.95061874646885</v>
          </cell>
          <cell r="Z184">
            <v>0.3</v>
          </cell>
          <cell r="AA184">
            <v>8.7999999999999995E-2</v>
          </cell>
        </row>
        <row r="185">
          <cell r="N185">
            <v>169.02225772081789</v>
          </cell>
          <cell r="Z185">
            <v>0.3</v>
          </cell>
          <cell r="AA185">
            <v>8.7999999999999995E-2</v>
          </cell>
        </row>
        <row r="186">
          <cell r="N186">
            <v>170.0955234777847</v>
          </cell>
          <cell r="Z186">
            <v>0.3</v>
          </cell>
          <cell r="AA186">
            <v>8.7999999999999995E-2</v>
          </cell>
        </row>
        <row r="187">
          <cell r="N187">
            <v>171.17041972444596</v>
          </cell>
          <cell r="Z187">
            <v>0.3</v>
          </cell>
          <cell r="AA187">
            <v>8.7999999999999995E-2</v>
          </cell>
        </row>
        <row r="188">
          <cell r="N188">
            <v>172.2469501791503</v>
          </cell>
          <cell r="Z188">
            <v>0.3</v>
          </cell>
          <cell r="AA188">
            <v>8.7999999999999995E-2</v>
          </cell>
        </row>
        <row r="189">
          <cell r="N189">
            <v>173.32511857156143</v>
          </cell>
          <cell r="Z189">
            <v>0.3</v>
          </cell>
          <cell r="AA189">
            <v>8.7999999999999995E-2</v>
          </cell>
        </row>
        <row r="190">
          <cell r="N190">
            <v>174.40492864270084</v>
          </cell>
          <cell r="Z190">
            <v>0.3</v>
          </cell>
          <cell r="AA190">
            <v>8.7999999999999995E-2</v>
          </cell>
        </row>
        <row r="191">
          <cell r="N191">
            <v>175.48638414499149</v>
          </cell>
          <cell r="Z191">
            <v>0.3</v>
          </cell>
          <cell r="AA191">
            <v>8.7999999999999995E-2</v>
          </cell>
        </row>
        <row r="192">
          <cell r="N192">
            <v>176.56948884230084</v>
          </cell>
          <cell r="Z192">
            <v>0.3</v>
          </cell>
          <cell r="AA192">
            <v>8.7999999999999995E-2</v>
          </cell>
        </row>
        <row r="193">
          <cell r="N193">
            <v>177.65424650998492</v>
          </cell>
          <cell r="Z193">
            <v>0.3</v>
          </cell>
          <cell r="AA193">
            <v>8.7999999999999995E-2</v>
          </cell>
        </row>
        <row r="194">
          <cell r="N194">
            <v>178.74066093493184</v>
          </cell>
          <cell r="Z194">
            <v>0.3</v>
          </cell>
          <cell r="AA194">
            <v>8.7999999999999995E-2</v>
          </cell>
        </row>
        <row r="195">
          <cell r="N195">
            <v>179.82873591560622</v>
          </cell>
          <cell r="Z195">
            <v>0.3</v>
          </cell>
          <cell r="AA195">
            <v>8.7999999999999995E-2</v>
          </cell>
        </row>
        <row r="196">
          <cell r="N196">
            <v>180.91847526209307</v>
          </cell>
          <cell r="Z196">
            <v>0.3</v>
          </cell>
          <cell r="AA196">
            <v>8.7999999999999995E-2</v>
          </cell>
        </row>
        <row r="197">
          <cell r="N197">
            <v>182.00988279614262</v>
          </cell>
          <cell r="Z197">
            <v>0.3</v>
          </cell>
          <cell r="AA197">
            <v>8.7999999999999995E-2</v>
          </cell>
        </row>
        <row r="198">
          <cell r="N198">
            <v>183.10296235121467</v>
          </cell>
          <cell r="Z198">
            <v>0.3</v>
          </cell>
          <cell r="AA198">
            <v>8.7999999999999995E-2</v>
          </cell>
        </row>
        <row r="199">
          <cell r="N199">
            <v>184.19771777252387</v>
          </cell>
          <cell r="Z199">
            <v>0.3</v>
          </cell>
          <cell r="AA199">
            <v>8.7999999999999995E-2</v>
          </cell>
        </row>
        <row r="200">
          <cell r="N200">
            <v>185.29415291708432</v>
          </cell>
          <cell r="Z200">
            <v>0.3</v>
          </cell>
          <cell r="AA200">
            <v>8.7999999999999995E-2</v>
          </cell>
        </row>
        <row r="201">
          <cell r="N201">
            <v>186.39227165375533</v>
          </cell>
          <cell r="Z201">
            <v>0.3</v>
          </cell>
          <cell r="AA201">
            <v>8.7999999999999995E-2</v>
          </cell>
        </row>
        <row r="202">
          <cell r="N202">
            <v>187.49207786328657</v>
          </cell>
          <cell r="Z202">
            <v>0.3</v>
          </cell>
          <cell r="AA202">
            <v>8.7999999999999995E-2</v>
          </cell>
        </row>
        <row r="203">
          <cell r="N203">
            <v>188.59357543836401</v>
          </cell>
          <cell r="Z203">
            <v>0.3</v>
          </cell>
          <cell r="AA203">
            <v>8.7999999999999995E-2</v>
          </cell>
        </row>
        <row r="204">
          <cell r="N204">
            <v>189.69676828365576</v>
          </cell>
          <cell r="Z204">
            <v>0.3</v>
          </cell>
          <cell r="AA204">
            <v>8.7999999999999995E-2</v>
          </cell>
        </row>
        <row r="205">
          <cell r="N205">
            <v>190.80166031585821</v>
          </cell>
          <cell r="Z205">
            <v>0.3</v>
          </cell>
          <cell r="AA205">
            <v>8.7999999999999995E-2</v>
          </cell>
        </row>
        <row r="206">
          <cell r="N206">
            <v>191.90825546374236</v>
          </cell>
          <cell r="Z206">
            <v>0.3</v>
          </cell>
          <cell r="AA206">
            <v>8.7999999999999995E-2</v>
          </cell>
        </row>
        <row r="207">
          <cell r="N207">
            <v>193.01655766820053</v>
          </cell>
          <cell r="Z207">
            <v>0.3</v>
          </cell>
          <cell r="AA207">
            <v>8.7999999999999995E-2</v>
          </cell>
        </row>
        <row r="208">
          <cell r="N208">
            <v>194.1265708822929</v>
          </cell>
          <cell r="Z208">
            <v>0.3</v>
          </cell>
          <cell r="AA208">
            <v>8.7999999999999995E-2</v>
          </cell>
        </row>
        <row r="209">
          <cell r="N209">
            <v>195.23829907129468</v>
          </cell>
          <cell r="Z209">
            <v>0.20399999999999999</v>
          </cell>
          <cell r="AA209">
            <v>8.7999999999999995E-2</v>
          </cell>
        </row>
        <row r="210">
          <cell r="N210">
            <v>196.35174621274328</v>
          </cell>
          <cell r="Z210">
            <v>0.20399999999999999</v>
          </cell>
          <cell r="AA210">
            <v>8.7999999999999995E-2</v>
          </cell>
        </row>
        <row r="211">
          <cell r="N211">
            <v>197.46691629648581</v>
          </cell>
          <cell r="Z211">
            <v>0.20399999999999999</v>
          </cell>
          <cell r="AA211">
            <v>8.7999999999999995E-2</v>
          </cell>
        </row>
        <row r="212">
          <cell r="N212">
            <v>198.58381332472658</v>
          </cell>
          <cell r="Z212">
            <v>0.20399999999999999</v>
          </cell>
          <cell r="AA212">
            <v>8.7999999999999995E-2</v>
          </cell>
        </row>
        <row r="213">
          <cell r="N213">
            <v>199.70244131207519</v>
          </cell>
          <cell r="Z213">
            <v>0.20399999999999999</v>
          </cell>
          <cell r="AA213">
            <v>8.7999999999999995E-2</v>
          </cell>
        </row>
        <row r="214">
          <cell r="N214">
            <v>200.82280428559437</v>
          </cell>
          <cell r="Z214">
            <v>0.20399999999999999</v>
          </cell>
          <cell r="AA214">
            <v>8.7999999999999995E-2</v>
          </cell>
        </row>
        <row r="215">
          <cell r="N215">
            <v>201.94490628484866</v>
          </cell>
          <cell r="Z215">
            <v>0.20399999999999999</v>
          </cell>
          <cell r="AA215">
            <v>8.7999999999999995E-2</v>
          </cell>
        </row>
        <row r="216">
          <cell r="N216">
            <v>203.06875136195248</v>
          </cell>
          <cell r="Z216">
            <v>0.20399999999999999</v>
          </cell>
          <cell r="AA216">
            <v>8.7999999999999995E-2</v>
          </cell>
        </row>
        <row r="217">
          <cell r="N217">
            <v>204.19434358161945</v>
          </cell>
          <cell r="Z217">
            <v>0.20399999999999999</v>
          </cell>
          <cell r="AA217">
            <v>8.7999999999999995E-2</v>
          </cell>
        </row>
        <row r="218">
          <cell r="N218">
            <v>205.32168702121092</v>
          </cell>
          <cell r="Z218">
            <v>0.20399999999999999</v>
          </cell>
          <cell r="AA218">
            <v>8.7999999999999995E-2</v>
          </cell>
        </row>
        <row r="219">
          <cell r="N219">
            <v>206.45078577078553</v>
          </cell>
          <cell r="Z219">
            <v>0.20399999999999999</v>
          </cell>
          <cell r="AA219">
            <v>8.7999999999999995E-2</v>
          </cell>
        </row>
        <row r="220">
          <cell r="N220">
            <v>207.58164393314848</v>
          </cell>
          <cell r="Z220">
            <v>0.20399999999999999</v>
          </cell>
          <cell r="AA220">
            <v>8.7999999999999995E-2</v>
          </cell>
        </row>
        <row r="221">
          <cell r="N221">
            <v>208.71426562390133</v>
          </cell>
          <cell r="Z221">
            <v>0.20399999999999999</v>
          </cell>
          <cell r="AA221">
            <v>8.7999999999999995E-2</v>
          </cell>
        </row>
        <row r="222">
          <cell r="N222">
            <v>209.84865497149184</v>
          </cell>
          <cell r="Z222">
            <v>0.20399999999999999</v>
          </cell>
          <cell r="AA222">
            <v>8.7999999999999995E-2</v>
          </cell>
        </row>
        <row r="223">
          <cell r="N223">
            <v>210.9848161172643</v>
          </cell>
          <cell r="Z223">
            <v>0.20399999999999999</v>
          </cell>
          <cell r="AA223">
            <v>8.7999999999999995E-2</v>
          </cell>
        </row>
        <row r="224">
          <cell r="N224">
            <v>212.12275321550965</v>
          </cell>
          <cell r="Z224">
            <v>0.20399999999999999</v>
          </cell>
          <cell r="AA224">
            <v>8.7999999999999995E-2</v>
          </cell>
        </row>
        <row r="225">
          <cell r="N225">
            <v>213.26247043351637</v>
          </cell>
          <cell r="Z225">
            <v>0.20399999999999999</v>
          </cell>
          <cell r="AA225">
            <v>8.7999999999999995E-2</v>
          </cell>
        </row>
        <row r="226">
          <cell r="N226">
            <v>214.40397195162123</v>
          </cell>
          <cell r="Z226">
            <v>0.20399999999999999</v>
          </cell>
          <cell r="AA226">
            <v>8.7999999999999995E-2</v>
          </cell>
        </row>
        <row r="227">
          <cell r="N227">
            <v>215.5472619632605</v>
          </cell>
          <cell r="Z227">
            <v>0.20399999999999999</v>
          </cell>
          <cell r="AA227">
            <v>0</v>
          </cell>
        </row>
        <row r="228">
          <cell r="N228">
            <v>216.69234467502105</v>
          </cell>
          <cell r="Z228">
            <v>0.20399999999999999</v>
          </cell>
          <cell r="AA228">
            <v>0</v>
          </cell>
        </row>
        <row r="229">
          <cell r="N229">
            <v>217.83922430669227</v>
          </cell>
          <cell r="Z229">
            <v>0.20399999999999999</v>
          </cell>
          <cell r="AA229">
            <v>0</v>
          </cell>
        </row>
        <row r="230">
          <cell r="N230">
            <v>218.98790509131766</v>
          </cell>
          <cell r="Z230">
            <v>0.20399999999999999</v>
          </cell>
          <cell r="AA230">
            <v>0</v>
          </cell>
        </row>
        <row r="231">
          <cell r="N231">
            <v>220.13839127524707</v>
          </cell>
          <cell r="Z231">
            <v>0.20399999999999999</v>
          </cell>
          <cell r="AA231">
            <v>0</v>
          </cell>
        </row>
        <row r="232">
          <cell r="N232">
            <v>221.29068711818888</v>
          </cell>
          <cell r="Z232">
            <v>0.20399999999999999</v>
          </cell>
          <cell r="AA232">
            <v>0</v>
          </cell>
        </row>
        <row r="233">
          <cell r="N233">
            <v>222.44479689326272</v>
          </cell>
          <cell r="Z233">
            <v>0.20399999999999999</v>
          </cell>
          <cell r="AA233">
            <v>0</v>
          </cell>
        </row>
        <row r="234">
          <cell r="N234">
            <v>223.60072488705214</v>
          </cell>
          <cell r="Z234">
            <v>0.20399999999999999</v>
          </cell>
          <cell r="AA234">
            <v>0</v>
          </cell>
        </row>
        <row r="235">
          <cell r="N235">
            <v>224.75847539965784</v>
          </cell>
          <cell r="Z235">
            <v>0.20399999999999999</v>
          </cell>
          <cell r="AA235">
            <v>0</v>
          </cell>
        </row>
        <row r="236">
          <cell r="N236">
            <v>225.91805274475084</v>
          </cell>
          <cell r="Z236">
            <v>8.7999999999999995E-2</v>
          </cell>
          <cell r="AA236">
            <v>0</v>
          </cell>
        </row>
        <row r="237">
          <cell r="N237">
            <v>227.07946124962621</v>
          </cell>
          <cell r="Z237">
            <v>8.7999999999999995E-2</v>
          </cell>
          <cell r="AA237">
            <v>0</v>
          </cell>
        </row>
        <row r="238">
          <cell r="N238">
            <v>228.24270525525671</v>
          </cell>
          <cell r="Z238">
            <v>8.7999999999999995E-2</v>
          </cell>
          <cell r="AA238">
            <v>0</v>
          </cell>
        </row>
        <row r="239">
          <cell r="N239">
            <v>229.40778911634709</v>
          </cell>
          <cell r="Z239">
            <v>8.7999999999999995E-2</v>
          </cell>
          <cell r="AA239">
            <v>0</v>
          </cell>
        </row>
        <row r="240">
          <cell r="N240">
            <v>230.57471720138818</v>
          </cell>
          <cell r="Z240">
            <v>8.7999999999999995E-2</v>
          </cell>
          <cell r="AA240">
            <v>0</v>
          </cell>
        </row>
        <row r="241">
          <cell r="N241">
            <v>231.74349389271171</v>
          </cell>
          <cell r="Z241">
            <v>8.7999999999999995E-2</v>
          </cell>
          <cell r="AA241">
            <v>0</v>
          </cell>
        </row>
        <row r="242">
          <cell r="N242">
            <v>232.9141235865452</v>
          </cell>
          <cell r="Z242">
            <v>8.7999999999999995E-2</v>
          </cell>
          <cell r="AA242">
            <v>0</v>
          </cell>
        </row>
        <row r="243">
          <cell r="N243">
            <v>234.0866106930668</v>
          </cell>
          <cell r="Z243">
            <v>8.7999999999999995E-2</v>
          </cell>
          <cell r="AA243">
            <v>0</v>
          </cell>
        </row>
        <row r="244">
          <cell r="N244">
            <v>235.26095963646085</v>
          </cell>
          <cell r="Z244">
            <v>8.7999999999999995E-2</v>
          </cell>
          <cell r="AA244">
            <v>0</v>
          </cell>
        </row>
        <row r="245">
          <cell r="N245">
            <v>236.43717485497356</v>
          </cell>
          <cell r="Z245">
            <v>8.7999999999999995E-2</v>
          </cell>
          <cell r="AA245">
            <v>0</v>
          </cell>
        </row>
        <row r="246">
          <cell r="N246">
            <v>237.61526080096894</v>
          </cell>
          <cell r="Z246">
            <v>8.7999999999999995E-2</v>
          </cell>
          <cell r="AA246">
            <v>0</v>
          </cell>
        </row>
        <row r="247">
          <cell r="N247">
            <v>238.79522194098485</v>
          </cell>
          <cell r="Z247">
            <v>8.7999999999999995E-2</v>
          </cell>
          <cell r="AA247">
            <v>0</v>
          </cell>
        </row>
        <row r="248">
          <cell r="N248">
            <v>239.97706275578935</v>
          </cell>
          <cell r="Z248">
            <v>8.7999999999999995E-2</v>
          </cell>
          <cell r="AA248">
            <v>0</v>
          </cell>
        </row>
        <row r="249">
          <cell r="N249">
            <v>241.16078774043794</v>
          </cell>
          <cell r="Z249">
            <v>8.7999999999999995E-2</v>
          </cell>
          <cell r="AA249">
            <v>0</v>
          </cell>
        </row>
        <row r="250">
          <cell r="N250">
            <v>242.34640140433001</v>
          </cell>
          <cell r="Z250">
            <v>8.7999999999999995E-2</v>
          </cell>
          <cell r="AA250">
            <v>0</v>
          </cell>
        </row>
        <row r="251">
          <cell r="N251">
            <v>243.53390827126617</v>
          </cell>
          <cell r="Z251">
            <v>8.7999999999999995E-2</v>
          </cell>
          <cell r="AA251">
            <v>0</v>
          </cell>
        </row>
        <row r="252">
          <cell r="N252">
            <v>244.72331287950601</v>
          </cell>
          <cell r="Z252">
            <v>8.7999999999999995E-2</v>
          </cell>
          <cell r="AA252">
            <v>0</v>
          </cell>
        </row>
        <row r="253">
          <cell r="N253">
            <v>245.91461978182585</v>
          </cell>
          <cell r="Z253">
            <v>8.7999999999999995E-2</v>
          </cell>
          <cell r="AA253">
            <v>0</v>
          </cell>
        </row>
        <row r="254">
          <cell r="N254">
            <v>247.10783354557674</v>
          </cell>
          <cell r="Z254">
            <v>8.7999999999999995E-2</v>
          </cell>
          <cell r="AA254">
            <v>0</v>
          </cell>
        </row>
        <row r="255">
          <cell r="N255">
            <v>248.3029587527428</v>
          </cell>
          <cell r="Z255">
            <v>8.7999999999999995E-2</v>
          </cell>
          <cell r="AA255">
            <v>0</v>
          </cell>
        </row>
        <row r="256">
          <cell r="N256">
            <v>249.5</v>
          </cell>
          <cell r="Z256">
            <v>8.7999999999999995E-2</v>
          </cell>
          <cell r="AA256">
            <v>0</v>
          </cell>
        </row>
        <row r="257">
          <cell r="N257">
            <v>250.69896189877508</v>
          </cell>
          <cell r="Z257">
            <v>8.7999999999999995E-2</v>
          </cell>
          <cell r="AA257">
            <v>0</v>
          </cell>
        </row>
        <row r="258">
          <cell r="N258">
            <v>251.89984907530467</v>
          </cell>
          <cell r="Z258">
            <v>8.7999999999999995E-2</v>
          </cell>
          <cell r="AA258">
            <v>0</v>
          </cell>
        </row>
        <row r="259">
          <cell r="N259">
            <v>253.10266617069487</v>
          </cell>
          <cell r="Z259">
            <v>8.7999999999999995E-2</v>
          </cell>
          <cell r="AA259">
            <v>0</v>
          </cell>
        </row>
        <row r="260">
          <cell r="N260">
            <v>254.30741784098089</v>
          </cell>
          <cell r="Z260">
            <v>8.7999999999999995E-2</v>
          </cell>
          <cell r="AA260">
            <v>0</v>
          </cell>
        </row>
        <row r="261">
          <cell r="N261">
            <v>255.51410875718744</v>
          </cell>
          <cell r="Z261">
            <v>0</v>
          </cell>
          <cell r="AA261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2" displayName="Table2" ref="U3:Y120" totalsRowShown="0" headerRowDxfId="3" headerRowBorderDxfId="1" tableBorderDxfId="2">
  <autoFilter ref="U3:Y120"/>
  <tableColumns count="5">
    <tableColumn id="1" name="Liters"/>
    <tableColumn id="2" name="Top Fuel Sender"/>
    <tableColumn id="3" name="Bottom Fule Sender" dataDxfId="0"/>
    <tableColumn id="5" name="Top Fuel Sender2"/>
    <tableColumn id="6" name="Bottom Fuel Send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308"/>
  <sheetViews>
    <sheetView workbookViewId="0">
      <selection activeCell="E55" sqref="E55"/>
    </sheetView>
  </sheetViews>
  <sheetFormatPr defaultRowHeight="15" x14ac:dyDescent="0.25"/>
  <sheetData>
    <row r="3" spans="2:27" x14ac:dyDescent="0.25">
      <c r="B3" t="s">
        <v>0</v>
      </c>
      <c r="O3" t="s">
        <v>1</v>
      </c>
      <c r="U3" t="s">
        <v>2</v>
      </c>
    </row>
    <row r="4" spans="2:27" x14ac:dyDescent="0.25">
      <c r="B4" t="s">
        <v>3</v>
      </c>
      <c r="C4" t="s">
        <v>4</v>
      </c>
      <c r="E4" t="s">
        <v>5</v>
      </c>
      <c r="F4" t="s">
        <v>6</v>
      </c>
      <c r="G4" t="s">
        <v>4</v>
      </c>
      <c r="I4" t="s">
        <v>3</v>
      </c>
      <c r="J4" t="s">
        <v>4</v>
      </c>
      <c r="K4" t="s">
        <v>5</v>
      </c>
      <c r="L4" t="s">
        <v>6</v>
      </c>
      <c r="M4" t="s">
        <v>4</v>
      </c>
      <c r="P4" t="s">
        <v>5</v>
      </c>
      <c r="Q4" t="s">
        <v>6</v>
      </c>
      <c r="V4" t="s">
        <v>5</v>
      </c>
      <c r="W4" t="s">
        <v>6</v>
      </c>
      <c r="X4" t="s">
        <v>4</v>
      </c>
    </row>
    <row r="5" spans="2:27" x14ac:dyDescent="0.25">
      <c r="B5" t="s">
        <v>7</v>
      </c>
      <c r="C5" t="s">
        <v>8</v>
      </c>
      <c r="E5" t="s">
        <v>7</v>
      </c>
      <c r="F5" t="s">
        <v>8</v>
      </c>
      <c r="G5" t="s">
        <v>9</v>
      </c>
      <c r="I5" t="s">
        <v>7</v>
      </c>
      <c r="J5" t="s">
        <v>8</v>
      </c>
      <c r="K5" t="s">
        <v>7</v>
      </c>
      <c r="L5" t="s">
        <v>8</v>
      </c>
      <c r="M5" t="s">
        <v>9</v>
      </c>
      <c r="N5" t="s">
        <v>10</v>
      </c>
      <c r="O5" t="s">
        <v>7</v>
      </c>
      <c r="P5" t="s">
        <v>7</v>
      </c>
      <c r="Q5" t="s">
        <v>8</v>
      </c>
      <c r="U5" t="s">
        <v>7</v>
      </c>
      <c r="V5" t="s">
        <v>7</v>
      </c>
      <c r="W5" t="s">
        <v>8</v>
      </c>
      <c r="X5" t="s">
        <v>9</v>
      </c>
    </row>
    <row r="6" spans="2:27" x14ac:dyDescent="0.25">
      <c r="B6">
        <v>0</v>
      </c>
      <c r="C6">
        <v>0</v>
      </c>
      <c r="E6">
        <v>1000</v>
      </c>
      <c r="F6">
        <v>1000</v>
      </c>
      <c r="G6">
        <v>1000</v>
      </c>
      <c r="H6" s="1">
        <v>1000</v>
      </c>
      <c r="I6">
        <f>B6*298.9/((B6+1245)*49.9)</f>
        <v>0</v>
      </c>
      <c r="J6">
        <f>C6*298.9/((C6+1245)*49.9)</f>
        <v>0</v>
      </c>
      <c r="K6">
        <v>255</v>
      </c>
      <c r="L6">
        <v>255</v>
      </c>
      <c r="M6">
        <v>255</v>
      </c>
      <c r="N6">
        <f>O6/1000*1245/(298.9/49.9-O6/1000)</f>
        <v>0</v>
      </c>
      <c r="O6">
        <v>0</v>
      </c>
      <c r="P6">
        <v>250</v>
      </c>
      <c r="Q6">
        <v>250</v>
      </c>
      <c r="U6">
        <v>0</v>
      </c>
      <c r="V6">
        <v>255</v>
      </c>
      <c r="W6">
        <v>255</v>
      </c>
      <c r="X6">
        <v>255</v>
      </c>
      <c r="Z6" s="2">
        <f>V6/250</f>
        <v>1.02</v>
      </c>
      <c r="AA6" s="2">
        <f>P6/250</f>
        <v>1</v>
      </c>
    </row>
    <row r="7" spans="2:27" x14ac:dyDescent="0.25">
      <c r="B7">
        <v>451</v>
      </c>
      <c r="C7">
        <v>495</v>
      </c>
      <c r="E7">
        <v>686</v>
      </c>
      <c r="F7">
        <v>743</v>
      </c>
      <c r="G7">
        <v>679</v>
      </c>
      <c r="H7" s="1">
        <v>500</v>
      </c>
      <c r="I7">
        <f>INT(B7/10*298.9*1000/((B7/10+1245)*49.9))</f>
        <v>209</v>
      </c>
      <c r="J7">
        <f>INT(C7/10*298.9*1000/((C7/10+1245)*49.9))</f>
        <v>229</v>
      </c>
      <c r="K7">
        <f>INT(E7/4)</f>
        <v>171</v>
      </c>
      <c r="L7">
        <f t="shared" ref="L7:M16" si="0">INT(F7/4)</f>
        <v>185</v>
      </c>
      <c r="M7">
        <f t="shared" si="0"/>
        <v>169</v>
      </c>
      <c r="N7">
        <f t="shared" ref="N7:N70" si="1">O7/1000*1245/(298.9/49.9-O7/1000)</f>
        <v>0.83194398132710912</v>
      </c>
      <c r="O7">
        <v>4</v>
      </c>
      <c r="P7">
        <v>250</v>
      </c>
      <c r="Q7">
        <v>250</v>
      </c>
      <c r="U7">
        <v>4</v>
      </c>
      <c r="V7">
        <v>255</v>
      </c>
      <c r="W7">
        <v>255</v>
      </c>
      <c r="X7">
        <v>255</v>
      </c>
      <c r="Z7" s="2">
        <f t="shared" ref="Z7:Z70" si="2">V7/250</f>
        <v>1.02</v>
      </c>
      <c r="AA7" s="2">
        <f t="shared" ref="AA7:AA70" si="3">P7/250</f>
        <v>1</v>
      </c>
    </row>
    <row r="8" spans="2:27" x14ac:dyDescent="0.25">
      <c r="B8">
        <v>752</v>
      </c>
      <c r="C8">
        <v>825</v>
      </c>
      <c r="E8">
        <v>578</v>
      </c>
      <c r="F8">
        <v>654</v>
      </c>
      <c r="G8">
        <v>357</v>
      </c>
      <c r="H8" s="1">
        <v>357</v>
      </c>
      <c r="I8">
        <f t="shared" ref="I8:J20" si="4">INT(B8/10*298.9*1000/((B8/10+1245)*49.9))</f>
        <v>341</v>
      </c>
      <c r="J8">
        <f t="shared" si="4"/>
        <v>372</v>
      </c>
      <c r="K8">
        <f t="shared" ref="K8:K16" si="5">INT(E8/4)</f>
        <v>144</v>
      </c>
      <c r="L8">
        <f t="shared" si="0"/>
        <v>163</v>
      </c>
      <c r="M8">
        <f t="shared" si="0"/>
        <v>89</v>
      </c>
      <c r="N8">
        <f t="shared" si="1"/>
        <v>1.6650005628125621</v>
      </c>
      <c r="O8">
        <v>8</v>
      </c>
      <c r="P8">
        <v>250</v>
      </c>
      <c r="Q8">
        <v>250</v>
      </c>
      <c r="U8">
        <v>8</v>
      </c>
      <c r="V8">
        <v>255</v>
      </c>
      <c r="W8">
        <v>255</v>
      </c>
      <c r="X8">
        <v>255</v>
      </c>
      <c r="Z8" s="2">
        <f t="shared" si="2"/>
        <v>1.02</v>
      </c>
      <c r="AA8" s="2">
        <f t="shared" si="3"/>
        <v>1</v>
      </c>
    </row>
    <row r="9" spans="2:27" x14ac:dyDescent="0.25">
      <c r="B9">
        <v>1053</v>
      </c>
      <c r="C9">
        <v>1155</v>
      </c>
      <c r="E9">
        <v>480</v>
      </c>
      <c r="F9">
        <v>566</v>
      </c>
      <c r="G9">
        <v>214</v>
      </c>
      <c r="H9" s="1">
        <v>232</v>
      </c>
      <c r="I9">
        <f t="shared" si="4"/>
        <v>467</v>
      </c>
      <c r="J9">
        <f t="shared" si="4"/>
        <v>508</v>
      </c>
      <c r="K9">
        <f t="shared" si="5"/>
        <v>120</v>
      </c>
      <c r="L9">
        <f t="shared" si="0"/>
        <v>141</v>
      </c>
      <c r="M9">
        <f t="shared" si="0"/>
        <v>53</v>
      </c>
      <c r="N9">
        <f t="shared" si="1"/>
        <v>2.4991719778532566</v>
      </c>
      <c r="O9">
        <v>12</v>
      </c>
      <c r="P9">
        <v>250</v>
      </c>
      <c r="Q9">
        <v>250</v>
      </c>
      <c r="U9">
        <v>12</v>
      </c>
      <c r="V9">
        <v>255</v>
      </c>
      <c r="W9">
        <v>255</v>
      </c>
      <c r="X9">
        <v>255</v>
      </c>
      <c r="Z9" s="2">
        <f t="shared" si="2"/>
        <v>1.02</v>
      </c>
      <c r="AA9" s="2">
        <f t="shared" si="3"/>
        <v>1</v>
      </c>
    </row>
    <row r="10" spans="2:27" x14ac:dyDescent="0.25">
      <c r="B10">
        <v>1354</v>
      </c>
      <c r="C10">
        <v>1485</v>
      </c>
      <c r="E10">
        <v>392</v>
      </c>
      <c r="F10">
        <v>407</v>
      </c>
      <c r="G10">
        <v>142</v>
      </c>
      <c r="H10" s="1">
        <v>142</v>
      </c>
      <c r="I10">
        <f t="shared" si="4"/>
        <v>587</v>
      </c>
      <c r="J10">
        <f t="shared" si="4"/>
        <v>638</v>
      </c>
      <c r="K10">
        <f t="shared" si="5"/>
        <v>98</v>
      </c>
      <c r="L10">
        <f t="shared" si="0"/>
        <v>101</v>
      </c>
      <c r="M10">
        <f t="shared" si="0"/>
        <v>35</v>
      </c>
      <c r="N10">
        <f t="shared" si="1"/>
        <v>3.3344604658277586</v>
      </c>
      <c r="O10">
        <v>16</v>
      </c>
      <c r="P10">
        <v>250</v>
      </c>
      <c r="Q10">
        <v>250</v>
      </c>
      <c r="U10">
        <v>16</v>
      </c>
      <c r="V10">
        <v>255</v>
      </c>
      <c r="W10">
        <v>255</v>
      </c>
      <c r="X10">
        <v>255</v>
      </c>
      <c r="Z10" s="2">
        <f t="shared" si="2"/>
        <v>1.02</v>
      </c>
      <c r="AA10" s="2">
        <f t="shared" si="3"/>
        <v>1</v>
      </c>
    </row>
    <row r="11" spans="2:27" x14ac:dyDescent="0.25">
      <c r="B11">
        <v>1655</v>
      </c>
      <c r="C11">
        <v>1815</v>
      </c>
      <c r="E11">
        <v>303</v>
      </c>
      <c r="F11">
        <v>318</v>
      </c>
      <c r="G11">
        <v>35</v>
      </c>
      <c r="H11" s="1">
        <v>71</v>
      </c>
      <c r="I11">
        <f t="shared" si="4"/>
        <v>702</v>
      </c>
      <c r="J11">
        <f t="shared" si="4"/>
        <v>762</v>
      </c>
      <c r="K11">
        <f t="shared" si="5"/>
        <v>75</v>
      </c>
      <c r="L11">
        <f t="shared" si="0"/>
        <v>79</v>
      </c>
      <c r="M11">
        <f t="shared" si="0"/>
        <v>8</v>
      </c>
      <c r="N11">
        <f t="shared" si="1"/>
        <v>4.1708682721163335</v>
      </c>
      <c r="O11">
        <v>20</v>
      </c>
      <c r="P11">
        <v>250</v>
      </c>
      <c r="Q11">
        <v>250</v>
      </c>
      <c r="U11">
        <v>20</v>
      </c>
      <c r="V11">
        <v>255</v>
      </c>
      <c r="W11">
        <v>255</v>
      </c>
      <c r="X11">
        <v>255</v>
      </c>
      <c r="Z11" s="2">
        <f t="shared" si="2"/>
        <v>1.02</v>
      </c>
      <c r="AA11" s="2">
        <f t="shared" si="3"/>
        <v>1</v>
      </c>
    </row>
    <row r="12" spans="2:27" x14ac:dyDescent="0.25">
      <c r="B12">
        <v>1956</v>
      </c>
      <c r="C12">
        <v>2195</v>
      </c>
      <c r="E12">
        <v>205</v>
      </c>
      <c r="F12">
        <v>212</v>
      </c>
      <c r="G12">
        <v>0</v>
      </c>
      <c r="H12" s="1">
        <v>0</v>
      </c>
      <c r="I12">
        <f t="shared" si="4"/>
        <v>813</v>
      </c>
      <c r="J12">
        <f t="shared" si="4"/>
        <v>897</v>
      </c>
      <c r="K12">
        <f t="shared" si="5"/>
        <v>51</v>
      </c>
      <c r="L12">
        <f t="shared" si="0"/>
        <v>53</v>
      </c>
      <c r="M12">
        <f t="shared" si="0"/>
        <v>0</v>
      </c>
      <c r="N12">
        <f t="shared" si="1"/>
        <v>5.0083976481210764</v>
      </c>
      <c r="O12">
        <v>24</v>
      </c>
      <c r="P12">
        <v>250</v>
      </c>
      <c r="Q12">
        <v>250</v>
      </c>
      <c r="U12">
        <v>24</v>
      </c>
      <c r="V12">
        <v>255</v>
      </c>
      <c r="W12">
        <v>255</v>
      </c>
      <c r="X12">
        <v>255</v>
      </c>
      <c r="Z12" s="2">
        <f t="shared" si="2"/>
        <v>1.02</v>
      </c>
      <c r="AA12" s="2">
        <f t="shared" si="3"/>
        <v>1</v>
      </c>
    </row>
    <row r="13" spans="2:27" x14ac:dyDescent="0.25">
      <c r="B13">
        <v>2257</v>
      </c>
      <c r="C13">
        <v>65523</v>
      </c>
      <c r="E13">
        <v>88</v>
      </c>
      <c r="F13">
        <v>88</v>
      </c>
      <c r="G13">
        <v>0</v>
      </c>
      <c r="I13">
        <f t="shared" si="4"/>
        <v>919</v>
      </c>
      <c r="J13">
        <f t="shared" si="4"/>
        <v>5033</v>
      </c>
      <c r="K13">
        <f t="shared" si="5"/>
        <v>22</v>
      </c>
      <c r="L13">
        <f t="shared" si="0"/>
        <v>22</v>
      </c>
      <c r="M13">
        <f t="shared" si="0"/>
        <v>0</v>
      </c>
      <c r="N13">
        <f t="shared" si="1"/>
        <v>5.847050851286105</v>
      </c>
      <c r="O13">
        <v>28</v>
      </c>
      <c r="P13">
        <v>250</v>
      </c>
      <c r="Q13">
        <v>250</v>
      </c>
      <c r="U13">
        <v>28</v>
      </c>
      <c r="V13">
        <v>255</v>
      </c>
      <c r="W13">
        <v>255</v>
      </c>
      <c r="X13">
        <v>255</v>
      </c>
      <c r="Z13" s="2">
        <f t="shared" si="2"/>
        <v>1.02</v>
      </c>
      <c r="AA13" s="2">
        <f t="shared" si="3"/>
        <v>1</v>
      </c>
    </row>
    <row r="14" spans="2:27" x14ac:dyDescent="0.25">
      <c r="B14">
        <v>2558</v>
      </c>
      <c r="C14">
        <v>65524</v>
      </c>
      <c r="E14">
        <v>0</v>
      </c>
      <c r="F14">
        <v>0</v>
      </c>
      <c r="G14">
        <v>0</v>
      </c>
      <c r="I14">
        <f t="shared" si="4"/>
        <v>1020</v>
      </c>
      <c r="J14">
        <f t="shared" si="4"/>
        <v>5033</v>
      </c>
      <c r="K14">
        <f t="shared" si="5"/>
        <v>0</v>
      </c>
      <c r="L14">
        <f t="shared" si="0"/>
        <v>0</v>
      </c>
      <c r="M14">
        <f t="shared" si="0"/>
        <v>0</v>
      </c>
      <c r="N14">
        <f t="shared" si="1"/>
        <v>6.6868301451178471</v>
      </c>
      <c r="O14">
        <v>32</v>
      </c>
      <c r="P14">
        <v>250</v>
      </c>
      <c r="Q14">
        <v>250</v>
      </c>
      <c r="U14">
        <v>32</v>
      </c>
      <c r="V14">
        <v>255</v>
      </c>
      <c r="W14">
        <v>255</v>
      </c>
      <c r="X14">
        <v>255</v>
      </c>
      <c r="Z14" s="2">
        <f t="shared" si="2"/>
        <v>1.02</v>
      </c>
      <c r="AA14" s="2">
        <f t="shared" si="3"/>
        <v>1</v>
      </c>
    </row>
    <row r="15" spans="2:27" x14ac:dyDescent="0.25">
      <c r="B15">
        <v>65525</v>
      </c>
      <c r="C15">
        <v>65525</v>
      </c>
      <c r="E15">
        <v>0</v>
      </c>
      <c r="F15">
        <v>0</v>
      </c>
      <c r="G15">
        <v>0</v>
      </c>
      <c r="I15">
        <f t="shared" si="4"/>
        <v>5033</v>
      </c>
      <c r="J15">
        <f t="shared" si="4"/>
        <v>5033</v>
      </c>
      <c r="K15">
        <f t="shared" si="5"/>
        <v>0</v>
      </c>
      <c r="L15">
        <f t="shared" si="0"/>
        <v>0</v>
      </c>
      <c r="M15">
        <f t="shared" si="0"/>
        <v>0</v>
      </c>
      <c r="N15">
        <f t="shared" si="1"/>
        <v>7.5277377992053935</v>
      </c>
      <c r="O15">
        <v>36</v>
      </c>
      <c r="P15">
        <v>250</v>
      </c>
      <c r="Q15">
        <v>250</v>
      </c>
      <c r="U15">
        <v>36</v>
      </c>
      <c r="V15">
        <v>255</v>
      </c>
      <c r="W15">
        <v>255</v>
      </c>
      <c r="X15">
        <v>255</v>
      </c>
      <c r="Z15" s="2">
        <f t="shared" si="2"/>
        <v>1.02</v>
      </c>
      <c r="AA15" s="2">
        <f t="shared" si="3"/>
        <v>1</v>
      </c>
    </row>
    <row r="16" spans="2:27" x14ac:dyDescent="0.25">
      <c r="B16">
        <v>65526</v>
      </c>
      <c r="C16">
        <v>65526</v>
      </c>
      <c r="E16">
        <v>0</v>
      </c>
      <c r="F16">
        <v>0</v>
      </c>
      <c r="G16">
        <v>0</v>
      </c>
      <c r="I16">
        <f t="shared" si="4"/>
        <v>5033</v>
      </c>
      <c r="J16">
        <f t="shared" si="4"/>
        <v>5033</v>
      </c>
      <c r="K16">
        <f t="shared" si="5"/>
        <v>0</v>
      </c>
      <c r="L16">
        <f t="shared" si="0"/>
        <v>0</v>
      </c>
      <c r="M16">
        <f t="shared" si="0"/>
        <v>0</v>
      </c>
      <c r="N16">
        <f t="shared" si="1"/>
        <v>8.3697760892409683</v>
      </c>
      <c r="O16">
        <v>40</v>
      </c>
      <c r="P16">
        <v>250</v>
      </c>
      <c r="Q16">
        <v>250</v>
      </c>
      <c r="U16">
        <v>40</v>
      </c>
      <c r="V16">
        <v>255</v>
      </c>
      <c r="W16">
        <v>255</v>
      </c>
      <c r="X16">
        <v>255</v>
      </c>
      <c r="Z16" s="2">
        <f t="shared" si="2"/>
        <v>1.02</v>
      </c>
      <c r="AA16" s="2">
        <f t="shared" si="3"/>
        <v>1</v>
      </c>
    </row>
    <row r="17" spans="2:27" x14ac:dyDescent="0.25">
      <c r="B17">
        <v>65527</v>
      </c>
      <c r="C17">
        <v>65527</v>
      </c>
      <c r="E17">
        <v>0</v>
      </c>
      <c r="F17">
        <v>0</v>
      </c>
      <c r="G17">
        <v>0</v>
      </c>
      <c r="I17">
        <f t="shared" si="4"/>
        <v>5033</v>
      </c>
      <c r="J17">
        <f t="shared" si="4"/>
        <v>5033</v>
      </c>
      <c r="N17">
        <f t="shared" si="1"/>
        <v>9.2129472970404205</v>
      </c>
      <c r="O17">
        <v>44</v>
      </c>
      <c r="P17">
        <v>250</v>
      </c>
      <c r="Q17">
        <v>250</v>
      </c>
      <c r="U17">
        <v>44</v>
      </c>
      <c r="V17">
        <v>255</v>
      </c>
      <c r="W17">
        <v>255</v>
      </c>
      <c r="X17">
        <v>255</v>
      </c>
      <c r="Z17" s="2">
        <f t="shared" si="2"/>
        <v>1.02</v>
      </c>
      <c r="AA17" s="2">
        <f t="shared" si="3"/>
        <v>1</v>
      </c>
    </row>
    <row r="18" spans="2:27" x14ac:dyDescent="0.25">
      <c r="B18">
        <v>65528</v>
      </c>
      <c r="C18">
        <v>65528</v>
      </c>
      <c r="E18">
        <v>0</v>
      </c>
      <c r="F18">
        <v>0</v>
      </c>
      <c r="G18">
        <v>0</v>
      </c>
      <c r="I18">
        <f t="shared" si="4"/>
        <v>5033</v>
      </c>
      <c r="J18">
        <f t="shared" si="4"/>
        <v>5033</v>
      </c>
      <c r="N18">
        <f t="shared" si="1"/>
        <v>10.057253710563876</v>
      </c>
      <c r="O18">
        <v>48</v>
      </c>
      <c r="P18">
        <v>250</v>
      </c>
      <c r="Q18">
        <v>250</v>
      </c>
      <c r="U18">
        <v>48</v>
      </c>
      <c r="V18">
        <v>255</v>
      </c>
      <c r="W18">
        <v>255</v>
      </c>
      <c r="X18">
        <v>255</v>
      </c>
      <c r="Z18" s="2">
        <f t="shared" si="2"/>
        <v>1.02</v>
      </c>
      <c r="AA18" s="2">
        <f t="shared" si="3"/>
        <v>1</v>
      </c>
    </row>
    <row r="19" spans="2:27" x14ac:dyDescent="0.25">
      <c r="B19">
        <v>65529</v>
      </c>
      <c r="C19">
        <v>65529</v>
      </c>
      <c r="E19">
        <v>0</v>
      </c>
      <c r="F19">
        <v>0</v>
      </c>
      <c r="G19">
        <v>0</v>
      </c>
      <c r="I19">
        <f t="shared" si="4"/>
        <v>5033</v>
      </c>
      <c r="J19">
        <f t="shared" si="4"/>
        <v>5033</v>
      </c>
      <c r="N19">
        <f t="shared" si="1"/>
        <v>10.902697623936399</v>
      </c>
      <c r="O19">
        <v>52</v>
      </c>
      <c r="P19">
        <v>250</v>
      </c>
      <c r="Q19">
        <v>250</v>
      </c>
      <c r="U19">
        <v>52</v>
      </c>
      <c r="V19">
        <v>255</v>
      </c>
      <c r="W19">
        <v>255</v>
      </c>
      <c r="X19">
        <v>255</v>
      </c>
      <c r="Z19" s="2">
        <f t="shared" si="2"/>
        <v>1.02</v>
      </c>
      <c r="AA19" s="2">
        <f t="shared" si="3"/>
        <v>1</v>
      </c>
    </row>
    <row r="20" spans="2:27" x14ac:dyDescent="0.25">
      <c r="B20">
        <v>65530</v>
      </c>
      <c r="C20">
        <v>65530</v>
      </c>
      <c r="E20">
        <v>0</v>
      </c>
      <c r="F20">
        <v>0</v>
      </c>
      <c r="G20">
        <v>0</v>
      </c>
      <c r="I20">
        <f t="shared" si="4"/>
        <v>5033</v>
      </c>
      <c r="J20">
        <f t="shared" si="4"/>
        <v>5033</v>
      </c>
      <c r="N20">
        <f t="shared" si="1"/>
        <v>11.749281337468796</v>
      </c>
      <c r="O20">
        <v>56</v>
      </c>
      <c r="P20">
        <v>250</v>
      </c>
      <c r="Q20">
        <v>250</v>
      </c>
      <c r="U20">
        <v>56</v>
      </c>
      <c r="V20">
        <v>255</v>
      </c>
      <c r="W20">
        <v>255</v>
      </c>
      <c r="X20">
        <v>255</v>
      </c>
      <c r="Z20" s="2">
        <f t="shared" si="2"/>
        <v>1.02</v>
      </c>
      <c r="AA20" s="2">
        <f t="shared" si="3"/>
        <v>1</v>
      </c>
    </row>
    <row r="21" spans="2:27" x14ac:dyDescent="0.25">
      <c r="B21">
        <v>65531</v>
      </c>
      <c r="C21">
        <v>65531</v>
      </c>
      <c r="E21">
        <v>0</v>
      </c>
      <c r="F21">
        <v>0</v>
      </c>
      <c r="G21">
        <v>0</v>
      </c>
      <c r="N21">
        <f t="shared" si="1"/>
        <v>12.597007157678451</v>
      </c>
      <c r="O21">
        <v>60</v>
      </c>
      <c r="P21">
        <v>250</v>
      </c>
      <c r="Q21">
        <v>250</v>
      </c>
      <c r="U21">
        <v>60</v>
      </c>
      <c r="V21">
        <v>255</v>
      </c>
      <c r="W21">
        <v>255</v>
      </c>
      <c r="X21">
        <v>255</v>
      </c>
      <c r="Z21" s="2">
        <f t="shared" si="2"/>
        <v>1.02</v>
      </c>
      <c r="AA21" s="2">
        <f t="shared" si="3"/>
        <v>1</v>
      </c>
    </row>
    <row r="22" spans="2:27" x14ac:dyDescent="0.25">
      <c r="B22">
        <v>65532</v>
      </c>
      <c r="C22">
        <v>65532</v>
      </c>
      <c r="E22">
        <v>0</v>
      </c>
      <c r="F22">
        <v>0</v>
      </c>
      <c r="G22">
        <v>0</v>
      </c>
      <c r="N22">
        <f t="shared" si="1"/>
        <v>13.445877397310307</v>
      </c>
      <c r="O22">
        <v>64</v>
      </c>
      <c r="P22">
        <v>250</v>
      </c>
      <c r="Q22">
        <v>250</v>
      </c>
      <c r="U22">
        <v>64</v>
      </c>
      <c r="V22">
        <v>255</v>
      </c>
      <c r="W22">
        <v>255</v>
      </c>
      <c r="X22">
        <v>255</v>
      </c>
      <c r="Z22" s="2">
        <f t="shared" si="2"/>
        <v>1.02</v>
      </c>
      <c r="AA22" s="2">
        <f t="shared" si="3"/>
        <v>1</v>
      </c>
    </row>
    <row r="23" spans="2:27" x14ac:dyDescent="0.25">
      <c r="B23">
        <v>65533</v>
      </c>
      <c r="C23">
        <v>65533</v>
      </c>
      <c r="E23">
        <v>0</v>
      </c>
      <c r="F23">
        <v>0</v>
      </c>
      <c r="G23">
        <v>0</v>
      </c>
      <c r="N23">
        <f t="shared" si="1"/>
        <v>14.295894375357861</v>
      </c>
      <c r="O23">
        <v>68</v>
      </c>
      <c r="P23">
        <v>250</v>
      </c>
      <c r="Q23">
        <v>250</v>
      </c>
      <c r="U23">
        <v>68</v>
      </c>
      <c r="V23">
        <v>255</v>
      </c>
      <c r="W23">
        <v>255</v>
      </c>
      <c r="X23">
        <v>255</v>
      </c>
      <c r="Z23" s="2">
        <f t="shared" si="2"/>
        <v>1.02</v>
      </c>
      <c r="AA23" s="2">
        <f t="shared" si="3"/>
        <v>1</v>
      </c>
    </row>
    <row r="24" spans="2:27" x14ac:dyDescent="0.25">
      <c r="B24">
        <v>65534</v>
      </c>
      <c r="C24">
        <v>65534</v>
      </c>
      <c r="E24">
        <v>0</v>
      </c>
      <c r="F24">
        <v>0</v>
      </c>
      <c r="G24">
        <v>0</v>
      </c>
      <c r="N24">
        <f t="shared" si="1"/>
        <v>15.147060417084308</v>
      </c>
      <c r="O24">
        <v>72</v>
      </c>
      <c r="P24">
        <v>250</v>
      </c>
      <c r="Q24">
        <v>250</v>
      </c>
      <c r="U24">
        <v>72</v>
      </c>
      <c r="V24">
        <v>255</v>
      </c>
      <c r="W24">
        <v>255</v>
      </c>
      <c r="X24">
        <v>255</v>
      </c>
      <c r="Z24" s="2">
        <f t="shared" si="2"/>
        <v>1.02</v>
      </c>
      <c r="AA24" s="2">
        <f t="shared" si="3"/>
        <v>1</v>
      </c>
    </row>
    <row r="25" spans="2:27" x14ac:dyDescent="0.25">
      <c r="B25">
        <v>65535</v>
      </c>
      <c r="C25">
        <v>65535</v>
      </c>
      <c r="E25">
        <v>0</v>
      </c>
      <c r="F25">
        <v>0</v>
      </c>
      <c r="G25">
        <v>0</v>
      </c>
      <c r="N25">
        <f t="shared" si="1"/>
        <v>15.999377854043745</v>
      </c>
      <c r="O25">
        <v>76</v>
      </c>
      <c r="P25">
        <v>250</v>
      </c>
      <c r="Q25">
        <v>250</v>
      </c>
      <c r="U25">
        <v>76</v>
      </c>
      <c r="V25">
        <v>255</v>
      </c>
      <c r="W25">
        <v>255</v>
      </c>
      <c r="X25">
        <v>255</v>
      </c>
      <c r="Z25" s="2">
        <f t="shared" si="2"/>
        <v>1.02</v>
      </c>
      <c r="AA25" s="2">
        <f t="shared" si="3"/>
        <v>1</v>
      </c>
    </row>
    <row r="26" spans="2:27" x14ac:dyDescent="0.25">
      <c r="N26">
        <f t="shared" si="1"/>
        <v>16.852849024102433</v>
      </c>
      <c r="O26">
        <v>80</v>
      </c>
      <c r="P26">
        <v>250</v>
      </c>
      <c r="Q26">
        <v>250</v>
      </c>
      <c r="U26">
        <v>80</v>
      </c>
      <c r="V26">
        <v>255</v>
      </c>
      <c r="W26">
        <v>255</v>
      </c>
      <c r="X26">
        <v>255</v>
      </c>
      <c r="Z26" s="2">
        <f t="shared" si="2"/>
        <v>1.02</v>
      </c>
      <c r="AA26" s="2">
        <f t="shared" si="3"/>
        <v>1</v>
      </c>
    </row>
    <row r="27" spans="2:27" x14ac:dyDescent="0.25">
      <c r="N27">
        <f t="shared" si="1"/>
        <v>17.707476271460198</v>
      </c>
      <c r="O27">
        <v>84</v>
      </c>
      <c r="P27">
        <v>250</v>
      </c>
      <c r="Q27">
        <v>250</v>
      </c>
      <c r="U27">
        <v>84</v>
      </c>
      <c r="V27">
        <v>255</v>
      </c>
      <c r="W27">
        <v>255</v>
      </c>
      <c r="X27">
        <v>255</v>
      </c>
      <c r="Z27" s="2">
        <f t="shared" si="2"/>
        <v>1.02</v>
      </c>
      <c r="AA27" s="2">
        <f t="shared" si="3"/>
        <v>1</v>
      </c>
    </row>
    <row r="28" spans="2:27" x14ac:dyDescent="0.25">
      <c r="N28">
        <f t="shared" si="1"/>
        <v>18.563261946671879</v>
      </c>
      <c r="O28">
        <v>88</v>
      </c>
      <c r="P28">
        <v>250</v>
      </c>
      <c r="Q28">
        <v>250</v>
      </c>
      <c r="U28">
        <v>88</v>
      </c>
      <c r="V28">
        <v>255</v>
      </c>
      <c r="W28">
        <v>255</v>
      </c>
      <c r="X28">
        <v>255</v>
      </c>
      <c r="Z28" s="2">
        <f t="shared" si="2"/>
        <v>1.02</v>
      </c>
      <c r="AA28" s="2">
        <f t="shared" si="3"/>
        <v>1</v>
      </c>
    </row>
    <row r="29" spans="2:27" x14ac:dyDescent="0.25">
      <c r="N29">
        <f t="shared" si="1"/>
        <v>19.420208406668902</v>
      </c>
      <c r="O29">
        <v>92</v>
      </c>
      <c r="P29">
        <v>250</v>
      </c>
      <c r="Q29">
        <v>250</v>
      </c>
      <c r="U29">
        <v>92</v>
      </c>
      <c r="V29">
        <v>255</v>
      </c>
      <c r="W29">
        <v>255</v>
      </c>
      <c r="X29">
        <v>255</v>
      </c>
      <c r="Z29" s="2">
        <f t="shared" si="2"/>
        <v>1.02</v>
      </c>
      <c r="AA29" s="2">
        <f t="shared" si="3"/>
        <v>1</v>
      </c>
    </row>
    <row r="30" spans="2:27" x14ac:dyDescent="0.25">
      <c r="N30">
        <f t="shared" si="1"/>
        <v>20.278318014780883</v>
      </c>
      <c r="O30">
        <v>96</v>
      </c>
      <c r="P30">
        <v>250</v>
      </c>
      <c r="Q30">
        <v>250</v>
      </c>
      <c r="U30">
        <v>96</v>
      </c>
      <c r="V30">
        <v>255</v>
      </c>
      <c r="W30">
        <v>255</v>
      </c>
      <c r="X30">
        <v>255</v>
      </c>
      <c r="Z30" s="2">
        <f t="shared" si="2"/>
        <v>1.02</v>
      </c>
      <c r="AA30" s="2">
        <f t="shared" si="3"/>
        <v>1</v>
      </c>
    </row>
    <row r="31" spans="2:27" x14ac:dyDescent="0.25">
      <c r="N31">
        <f t="shared" si="1"/>
        <v>21.137593140757374</v>
      </c>
      <c r="O31">
        <v>100</v>
      </c>
      <c r="P31">
        <v>250</v>
      </c>
      <c r="Q31">
        <v>250</v>
      </c>
      <c r="U31">
        <v>100</v>
      </c>
      <c r="V31">
        <v>255</v>
      </c>
      <c r="W31">
        <v>255</v>
      </c>
      <c r="X31">
        <v>255</v>
      </c>
      <c r="Z31" s="2">
        <f t="shared" si="2"/>
        <v>1.02</v>
      </c>
      <c r="AA31" s="2">
        <f t="shared" si="3"/>
        <v>1</v>
      </c>
    </row>
    <row r="32" spans="2:27" x14ac:dyDescent="0.25">
      <c r="N32">
        <f t="shared" si="1"/>
        <v>21.998036160789674</v>
      </c>
      <c r="O32">
        <v>104</v>
      </c>
      <c r="P32">
        <v>250</v>
      </c>
      <c r="Q32">
        <v>250</v>
      </c>
      <c r="U32">
        <v>104</v>
      </c>
      <c r="V32">
        <v>255</v>
      </c>
      <c r="W32">
        <v>255</v>
      </c>
      <c r="X32">
        <v>255</v>
      </c>
      <c r="Z32" s="2">
        <f t="shared" si="2"/>
        <v>1.02</v>
      </c>
      <c r="AA32" s="2">
        <f t="shared" si="3"/>
        <v>1</v>
      </c>
    </row>
    <row r="33" spans="14:27" x14ac:dyDescent="0.25">
      <c r="N33">
        <f t="shared" si="1"/>
        <v>22.85964945753274</v>
      </c>
      <c r="O33">
        <v>108</v>
      </c>
      <c r="P33">
        <v>250</v>
      </c>
      <c r="Q33">
        <v>250</v>
      </c>
      <c r="U33">
        <v>108</v>
      </c>
      <c r="V33">
        <v>255</v>
      </c>
      <c r="W33">
        <v>255</v>
      </c>
      <c r="X33">
        <v>255</v>
      </c>
      <c r="Z33" s="2">
        <f t="shared" si="2"/>
        <v>1.02</v>
      </c>
      <c r="AA33" s="2">
        <f t="shared" si="3"/>
        <v>1</v>
      </c>
    </row>
    <row r="34" spans="14:27" x14ac:dyDescent="0.25">
      <c r="N34">
        <f t="shared" si="1"/>
        <v>23.722435420127155</v>
      </c>
      <c r="O34">
        <v>112</v>
      </c>
      <c r="P34">
        <v>250</v>
      </c>
      <c r="Q34">
        <v>250</v>
      </c>
      <c r="U34">
        <v>112</v>
      </c>
      <c r="V34">
        <v>255</v>
      </c>
      <c r="W34">
        <v>255</v>
      </c>
      <c r="X34">
        <v>255</v>
      </c>
      <c r="Z34" s="2">
        <f t="shared" si="2"/>
        <v>1.02</v>
      </c>
      <c r="AA34" s="2">
        <f t="shared" si="3"/>
        <v>1</v>
      </c>
    </row>
    <row r="35" spans="14:27" x14ac:dyDescent="0.25">
      <c r="N35">
        <f t="shared" si="1"/>
        <v>24.586396444221247</v>
      </c>
      <c r="O35">
        <v>116</v>
      </c>
      <c r="P35">
        <v>250</v>
      </c>
      <c r="Q35">
        <v>250</v>
      </c>
      <c r="U35">
        <v>116</v>
      </c>
      <c r="V35">
        <v>255</v>
      </c>
      <c r="W35">
        <v>255</v>
      </c>
      <c r="X35">
        <v>255</v>
      </c>
      <c r="Z35" s="2">
        <f t="shared" si="2"/>
        <v>1.02</v>
      </c>
      <c r="AA35" s="2">
        <f t="shared" si="3"/>
        <v>1</v>
      </c>
    </row>
    <row r="36" spans="14:27" x14ac:dyDescent="0.25">
      <c r="N36">
        <f t="shared" si="1"/>
        <v>25.45153493199323</v>
      </c>
      <c r="O36">
        <v>120</v>
      </c>
      <c r="P36">
        <v>250</v>
      </c>
      <c r="Q36">
        <v>250</v>
      </c>
      <c r="U36">
        <v>120</v>
      </c>
      <c r="V36">
        <v>255</v>
      </c>
      <c r="W36">
        <v>255</v>
      </c>
      <c r="X36">
        <v>255</v>
      </c>
      <c r="Z36" s="2">
        <f t="shared" si="2"/>
        <v>1.02</v>
      </c>
      <c r="AA36" s="2">
        <f t="shared" si="3"/>
        <v>1</v>
      </c>
    </row>
    <row r="37" spans="14:27" x14ac:dyDescent="0.25">
      <c r="N37">
        <f t="shared" si="1"/>
        <v>26.317853292173478</v>
      </c>
      <c r="O37">
        <v>124</v>
      </c>
      <c r="P37">
        <v>250</v>
      </c>
      <c r="Q37">
        <v>250</v>
      </c>
      <c r="U37">
        <v>124</v>
      </c>
      <c r="V37">
        <v>255</v>
      </c>
      <c r="W37">
        <v>255</v>
      </c>
      <c r="X37">
        <v>255</v>
      </c>
      <c r="Z37" s="2">
        <f t="shared" si="2"/>
        <v>1.02</v>
      </c>
      <c r="AA37" s="2">
        <f t="shared" si="3"/>
        <v>1</v>
      </c>
    </row>
    <row r="38" spans="14:27" x14ac:dyDescent="0.25">
      <c r="N38">
        <f t="shared" si="1"/>
        <v>27.1853539400669</v>
      </c>
      <c r="O38">
        <v>128</v>
      </c>
      <c r="P38">
        <v>250</v>
      </c>
      <c r="Q38">
        <v>250</v>
      </c>
      <c r="U38">
        <v>128</v>
      </c>
      <c r="V38">
        <v>255</v>
      </c>
      <c r="W38">
        <v>255</v>
      </c>
      <c r="X38">
        <v>255</v>
      </c>
      <c r="Z38" s="2">
        <f t="shared" si="2"/>
        <v>1.02</v>
      </c>
      <c r="AA38" s="2">
        <f t="shared" si="3"/>
        <v>1</v>
      </c>
    </row>
    <row r="39" spans="14:27" x14ac:dyDescent="0.25">
      <c r="N39">
        <f t="shared" si="1"/>
        <v>28.05403929757534</v>
      </c>
      <c r="O39">
        <v>132</v>
      </c>
      <c r="P39">
        <v>250</v>
      </c>
      <c r="Q39">
        <v>250</v>
      </c>
      <c r="U39">
        <v>132</v>
      </c>
      <c r="V39">
        <v>255</v>
      </c>
      <c r="W39">
        <v>255</v>
      </c>
      <c r="X39">
        <v>255</v>
      </c>
      <c r="Z39" s="2">
        <f t="shared" si="2"/>
        <v>1.02</v>
      </c>
      <c r="AA39" s="2">
        <f t="shared" si="3"/>
        <v>1</v>
      </c>
    </row>
    <row r="40" spans="14:27" x14ac:dyDescent="0.25">
      <c r="N40">
        <f t="shared" si="1"/>
        <v>28.923911793220178</v>
      </c>
      <c r="O40">
        <v>136</v>
      </c>
      <c r="P40">
        <v>250</v>
      </c>
      <c r="Q40">
        <v>250</v>
      </c>
      <c r="U40">
        <v>136</v>
      </c>
      <c r="V40">
        <v>255</v>
      </c>
      <c r="W40">
        <v>255</v>
      </c>
      <c r="X40">
        <v>255</v>
      </c>
      <c r="Z40" s="2">
        <f t="shared" si="2"/>
        <v>1.02</v>
      </c>
      <c r="AA40" s="2">
        <f t="shared" si="3"/>
        <v>1</v>
      </c>
    </row>
    <row r="41" spans="14:27" x14ac:dyDescent="0.25">
      <c r="N41">
        <f t="shared" si="1"/>
        <v>29.794973862164884</v>
      </c>
      <c r="O41">
        <v>140</v>
      </c>
      <c r="P41">
        <v>250</v>
      </c>
      <c r="Q41">
        <v>250</v>
      </c>
      <c r="U41">
        <v>140</v>
      </c>
      <c r="V41">
        <v>255</v>
      </c>
      <c r="W41">
        <v>255</v>
      </c>
      <c r="X41">
        <v>255</v>
      </c>
      <c r="Z41" s="2">
        <f t="shared" si="2"/>
        <v>1.02</v>
      </c>
      <c r="AA41" s="2">
        <f t="shared" si="3"/>
        <v>1</v>
      </c>
    </row>
    <row r="42" spans="14:27" x14ac:dyDescent="0.25">
      <c r="N42">
        <f t="shared" si="1"/>
        <v>30.667227946237823</v>
      </c>
      <c r="O42">
        <v>144</v>
      </c>
      <c r="P42">
        <v>250</v>
      </c>
      <c r="Q42">
        <v>250</v>
      </c>
      <c r="U42">
        <v>144</v>
      </c>
      <c r="V42">
        <v>255</v>
      </c>
      <c r="W42">
        <v>255</v>
      </c>
      <c r="X42">
        <v>255</v>
      </c>
      <c r="Z42" s="2">
        <f t="shared" si="2"/>
        <v>1.02</v>
      </c>
      <c r="AA42" s="2">
        <f t="shared" si="3"/>
        <v>1</v>
      </c>
    </row>
    <row r="43" spans="14:27" x14ac:dyDescent="0.25">
      <c r="N43">
        <f t="shared" si="1"/>
        <v>31.540676493955022</v>
      </c>
      <c r="O43">
        <v>148</v>
      </c>
      <c r="P43">
        <v>250</v>
      </c>
      <c r="Q43">
        <v>250</v>
      </c>
      <c r="U43">
        <v>148</v>
      </c>
      <c r="V43">
        <v>255</v>
      </c>
      <c r="W43">
        <v>255</v>
      </c>
      <c r="X43">
        <v>255</v>
      </c>
      <c r="Z43" s="2">
        <f t="shared" si="2"/>
        <v>1.02</v>
      </c>
      <c r="AA43" s="2">
        <f t="shared" si="3"/>
        <v>1</v>
      </c>
    </row>
    <row r="44" spans="14:27" x14ac:dyDescent="0.25">
      <c r="N44">
        <f t="shared" si="1"/>
        <v>32.415321960543082</v>
      </c>
      <c r="O44">
        <v>152</v>
      </c>
      <c r="P44">
        <v>250</v>
      </c>
      <c r="Q44">
        <v>250</v>
      </c>
      <c r="U44">
        <v>152</v>
      </c>
      <c r="V44">
        <v>255</v>
      </c>
      <c r="W44">
        <v>255</v>
      </c>
      <c r="X44">
        <v>255</v>
      </c>
      <c r="Z44" s="2">
        <f t="shared" si="2"/>
        <v>1.02</v>
      </c>
      <c r="AA44" s="2">
        <f t="shared" si="3"/>
        <v>1</v>
      </c>
    </row>
    <row r="45" spans="14:27" x14ac:dyDescent="0.25">
      <c r="N45">
        <f t="shared" si="1"/>
        <v>33.291166807962199</v>
      </c>
      <c r="O45">
        <v>156</v>
      </c>
      <c r="P45">
        <v>250</v>
      </c>
      <c r="Q45">
        <v>250</v>
      </c>
      <c r="U45">
        <v>156</v>
      </c>
      <c r="V45">
        <v>255</v>
      </c>
      <c r="W45">
        <v>255</v>
      </c>
      <c r="X45">
        <v>255</v>
      </c>
      <c r="Z45" s="2">
        <f t="shared" si="2"/>
        <v>1.02</v>
      </c>
      <c r="AA45" s="2">
        <f t="shared" si="3"/>
        <v>1</v>
      </c>
    </row>
    <row r="46" spans="14:27" x14ac:dyDescent="0.25">
      <c r="N46">
        <f t="shared" si="1"/>
        <v>34.168213504929263</v>
      </c>
      <c r="O46">
        <v>160</v>
      </c>
      <c r="P46">
        <v>250</v>
      </c>
      <c r="Q46">
        <v>250</v>
      </c>
      <c r="U46">
        <v>160</v>
      </c>
      <c r="V46">
        <v>255</v>
      </c>
      <c r="W46">
        <v>255</v>
      </c>
      <c r="X46">
        <v>255</v>
      </c>
      <c r="Z46" s="2">
        <f t="shared" si="2"/>
        <v>1.02</v>
      </c>
      <c r="AA46" s="2">
        <f t="shared" si="3"/>
        <v>1</v>
      </c>
    </row>
    <row r="47" spans="14:27" x14ac:dyDescent="0.25">
      <c r="N47">
        <f t="shared" si="1"/>
        <v>35.04646452694103</v>
      </c>
      <c r="O47">
        <v>164</v>
      </c>
      <c r="P47">
        <v>250</v>
      </c>
      <c r="Q47">
        <v>250</v>
      </c>
      <c r="U47">
        <v>164</v>
      </c>
      <c r="V47">
        <v>255</v>
      </c>
      <c r="W47">
        <v>255</v>
      </c>
      <c r="X47">
        <v>255</v>
      </c>
      <c r="Z47" s="2">
        <f t="shared" si="2"/>
        <v>1.02</v>
      </c>
      <c r="AA47" s="2">
        <f t="shared" si="3"/>
        <v>1</v>
      </c>
    </row>
    <row r="48" spans="14:27" x14ac:dyDescent="0.25">
      <c r="N48">
        <f t="shared" si="1"/>
        <v>35.92592235629747</v>
      </c>
      <c r="O48">
        <v>168</v>
      </c>
      <c r="P48">
        <v>250</v>
      </c>
      <c r="Q48">
        <v>250</v>
      </c>
      <c r="U48">
        <v>168</v>
      </c>
      <c r="V48">
        <v>255</v>
      </c>
      <c r="W48">
        <v>255</v>
      </c>
      <c r="X48">
        <v>255</v>
      </c>
      <c r="Z48" s="2">
        <f t="shared" si="2"/>
        <v>1.02</v>
      </c>
      <c r="AA48" s="2">
        <f t="shared" si="3"/>
        <v>1</v>
      </c>
    </row>
    <row r="49" spans="1:27" x14ac:dyDescent="0.25">
      <c r="N49">
        <f t="shared" si="1"/>
        <v>36.806589482125062</v>
      </c>
      <c r="O49">
        <v>172</v>
      </c>
      <c r="P49">
        <v>250</v>
      </c>
      <c r="Q49">
        <v>250</v>
      </c>
      <c r="U49">
        <v>172</v>
      </c>
      <c r="V49">
        <v>255</v>
      </c>
      <c r="W49">
        <v>255</v>
      </c>
      <c r="X49">
        <v>255</v>
      </c>
      <c r="Z49" s="2">
        <f t="shared" si="2"/>
        <v>1.02</v>
      </c>
      <c r="AA49" s="2">
        <f t="shared" si="3"/>
        <v>1</v>
      </c>
    </row>
    <row r="50" spans="1:27" x14ac:dyDescent="0.25">
      <c r="N50">
        <f t="shared" si="1"/>
        <v>37.688468400400389</v>
      </c>
      <c r="O50">
        <v>176</v>
      </c>
      <c r="P50">
        <v>250</v>
      </c>
      <c r="Q50">
        <v>250</v>
      </c>
      <c r="U50">
        <v>176</v>
      </c>
      <c r="V50">
        <v>255</v>
      </c>
      <c r="W50">
        <v>255</v>
      </c>
      <c r="X50">
        <v>255</v>
      </c>
      <c r="Z50" s="2">
        <f t="shared" si="2"/>
        <v>1.02</v>
      </c>
      <c r="AA50" s="2">
        <f t="shared" si="3"/>
        <v>1</v>
      </c>
    </row>
    <row r="51" spans="1:27" x14ac:dyDescent="0.25">
      <c r="N51">
        <f t="shared" si="1"/>
        <v>38.571561613973607</v>
      </c>
      <c r="O51">
        <v>180</v>
      </c>
      <c r="P51">
        <v>250</v>
      </c>
      <c r="Q51">
        <v>250</v>
      </c>
      <c r="U51">
        <v>180</v>
      </c>
      <c r="V51">
        <v>255</v>
      </c>
      <c r="W51">
        <v>255</v>
      </c>
      <c r="X51">
        <v>255</v>
      </c>
      <c r="Z51" s="2">
        <f t="shared" si="2"/>
        <v>1.02</v>
      </c>
      <c r="AA51" s="2">
        <f t="shared" si="3"/>
        <v>1</v>
      </c>
    </row>
    <row r="52" spans="1:27" x14ac:dyDescent="0.25">
      <c r="N52">
        <f t="shared" si="1"/>
        <v>39.455871632592199</v>
      </c>
      <c r="O52">
        <v>184</v>
      </c>
      <c r="P52">
        <v>250</v>
      </c>
      <c r="Q52">
        <v>250</v>
      </c>
      <c r="U52">
        <v>184</v>
      </c>
      <c r="V52">
        <v>255</v>
      </c>
      <c r="W52">
        <v>255</v>
      </c>
      <c r="X52">
        <v>255</v>
      </c>
      <c r="Z52" s="2">
        <f t="shared" si="2"/>
        <v>1.02</v>
      </c>
      <c r="AA52" s="2">
        <f t="shared" si="3"/>
        <v>1</v>
      </c>
    </row>
    <row r="53" spans="1:27" x14ac:dyDescent="0.25">
      <c r="E53" t="s">
        <v>11</v>
      </c>
      <c r="I53" t="s">
        <v>12</v>
      </c>
      <c r="N53">
        <f t="shared" si="1"/>
        <v>40.341400972924731</v>
      </c>
      <c r="O53" s="3">
        <v>188</v>
      </c>
      <c r="P53" s="4">
        <v>171</v>
      </c>
      <c r="Q53" s="4">
        <v>185</v>
      </c>
      <c r="R53" s="4"/>
      <c r="S53" s="4"/>
      <c r="U53">
        <v>188</v>
      </c>
      <c r="V53">
        <v>255</v>
      </c>
      <c r="W53">
        <v>255</v>
      </c>
      <c r="X53">
        <v>255</v>
      </c>
      <c r="Z53" s="2">
        <f t="shared" si="2"/>
        <v>1.02</v>
      </c>
      <c r="AA53" s="2">
        <f t="shared" si="3"/>
        <v>0.68400000000000005</v>
      </c>
    </row>
    <row r="54" spans="1:27" x14ac:dyDescent="0.25">
      <c r="A54" t="s">
        <v>13</v>
      </c>
      <c r="B54">
        <v>33</v>
      </c>
      <c r="C54">
        <f>B54</f>
        <v>33</v>
      </c>
      <c r="D54">
        <v>0</v>
      </c>
      <c r="E54">
        <f>INT(D54*298.9*1000/((D54+1245)*49.9))</f>
        <v>0</v>
      </c>
      <c r="G54">
        <v>255</v>
      </c>
      <c r="H54">
        <v>255</v>
      </c>
      <c r="N54">
        <f t="shared" si="1"/>
        <v>41.228152158584706</v>
      </c>
      <c r="O54">
        <v>192</v>
      </c>
      <c r="P54">
        <v>171</v>
      </c>
      <c r="Q54">
        <v>185</v>
      </c>
      <c r="U54">
        <v>192</v>
      </c>
      <c r="V54">
        <v>255</v>
      </c>
      <c r="W54">
        <v>255</v>
      </c>
      <c r="X54">
        <v>255</v>
      </c>
      <c r="Z54" s="2">
        <f t="shared" si="2"/>
        <v>1.02</v>
      </c>
      <c r="AA54" s="2">
        <f t="shared" si="3"/>
        <v>0.68400000000000005</v>
      </c>
    </row>
    <row r="55" spans="1:27" x14ac:dyDescent="0.25">
      <c r="B55">
        <v>15</v>
      </c>
      <c r="C55">
        <f>C54+B55</f>
        <v>48</v>
      </c>
      <c r="D55">
        <f>(C54+C55)/2</f>
        <v>40.5</v>
      </c>
      <c r="E55">
        <f t="shared" ref="E55:E62" si="6">INT(D55*298.9*1000/((D55+1245)*49.9))</f>
        <v>188</v>
      </c>
      <c r="G55">
        <v>171</v>
      </c>
      <c r="H55">
        <v>185</v>
      </c>
      <c r="I55">
        <v>36</v>
      </c>
      <c r="J55">
        <f>I55-D55</f>
        <v>-4.5</v>
      </c>
      <c r="N55">
        <f t="shared" si="1"/>
        <v>42.116127720154566</v>
      </c>
      <c r="O55">
        <v>196</v>
      </c>
      <c r="P55">
        <v>171</v>
      </c>
      <c r="Q55">
        <v>185</v>
      </c>
      <c r="U55">
        <v>196</v>
      </c>
      <c r="V55">
        <v>255</v>
      </c>
      <c r="W55">
        <v>255</v>
      </c>
      <c r="X55">
        <v>255</v>
      </c>
      <c r="Z55" s="2">
        <f t="shared" si="2"/>
        <v>1.02</v>
      </c>
      <c r="AA55" s="2">
        <f t="shared" si="3"/>
        <v>0.68400000000000005</v>
      </c>
    </row>
    <row r="56" spans="1:27" x14ac:dyDescent="0.25">
      <c r="B56">
        <v>15</v>
      </c>
      <c r="C56">
        <f t="shared" ref="C56:C62" si="7">C55+B56</f>
        <v>63</v>
      </c>
      <c r="D56">
        <f t="shared" ref="D56:D62" si="8">(C55+C56)/2</f>
        <v>55.5</v>
      </c>
      <c r="E56">
        <f t="shared" si="6"/>
        <v>255</v>
      </c>
      <c r="G56">
        <v>144</v>
      </c>
      <c r="H56">
        <v>163</v>
      </c>
      <c r="I56">
        <v>51</v>
      </c>
      <c r="J56">
        <f t="shared" ref="J56:J62" si="9">I56-D56</f>
        <v>-4.5</v>
      </c>
      <c r="N56">
        <f t="shared" si="1"/>
        <v>43.005330195209751</v>
      </c>
      <c r="O56">
        <v>200</v>
      </c>
      <c r="P56">
        <v>171</v>
      </c>
      <c r="Q56">
        <v>185</v>
      </c>
      <c r="U56">
        <v>200</v>
      </c>
      <c r="V56">
        <v>255</v>
      </c>
      <c r="W56">
        <v>255</v>
      </c>
      <c r="X56">
        <v>255</v>
      </c>
      <c r="Z56" s="2">
        <f t="shared" si="2"/>
        <v>1.02</v>
      </c>
      <c r="AA56" s="2">
        <f t="shared" si="3"/>
        <v>0.68400000000000005</v>
      </c>
    </row>
    <row r="57" spans="1:27" x14ac:dyDescent="0.25">
      <c r="B57">
        <v>20</v>
      </c>
      <c r="C57">
        <f t="shared" si="7"/>
        <v>83</v>
      </c>
      <c r="D57">
        <f t="shared" si="8"/>
        <v>73</v>
      </c>
      <c r="E57">
        <f t="shared" si="6"/>
        <v>331</v>
      </c>
      <c r="G57">
        <v>120</v>
      </c>
      <c r="H57">
        <v>141</v>
      </c>
      <c r="I57">
        <v>69</v>
      </c>
      <c r="J57">
        <f t="shared" si="9"/>
        <v>-4</v>
      </c>
      <c r="N57">
        <f t="shared" si="1"/>
        <v>43.895762128342852</v>
      </c>
      <c r="O57">
        <v>204</v>
      </c>
      <c r="P57">
        <v>171</v>
      </c>
      <c r="Q57">
        <v>185</v>
      </c>
      <c r="U57">
        <v>204</v>
      </c>
      <c r="V57">
        <v>255</v>
      </c>
      <c r="W57">
        <v>255</v>
      </c>
      <c r="X57">
        <v>255</v>
      </c>
      <c r="Z57" s="2">
        <f t="shared" si="2"/>
        <v>1.02</v>
      </c>
      <c r="AA57" s="2">
        <f t="shared" si="3"/>
        <v>0.68400000000000005</v>
      </c>
    </row>
    <row r="58" spans="1:27" x14ac:dyDescent="0.25">
      <c r="B58">
        <v>15</v>
      </c>
      <c r="C58">
        <f t="shared" si="7"/>
        <v>98</v>
      </c>
      <c r="D58">
        <f t="shared" si="8"/>
        <v>90.5</v>
      </c>
      <c r="E58">
        <f t="shared" si="6"/>
        <v>405</v>
      </c>
      <c r="G58">
        <v>98</v>
      </c>
      <c r="H58">
        <v>101</v>
      </c>
      <c r="I58">
        <v>86</v>
      </c>
      <c r="J58">
        <f t="shared" si="9"/>
        <v>-4.5</v>
      </c>
      <c r="N58">
        <f t="shared" si="1"/>
        <v>44.787426071187937</v>
      </c>
      <c r="O58">
        <v>208</v>
      </c>
      <c r="P58">
        <v>171</v>
      </c>
      <c r="Q58">
        <v>185</v>
      </c>
      <c r="U58">
        <v>208</v>
      </c>
      <c r="V58" s="4">
        <v>171</v>
      </c>
      <c r="W58" s="4">
        <v>185</v>
      </c>
      <c r="X58">
        <v>255</v>
      </c>
      <c r="Z58" s="2">
        <f t="shared" si="2"/>
        <v>0.68400000000000005</v>
      </c>
      <c r="AA58" s="2">
        <f t="shared" si="3"/>
        <v>0.68400000000000005</v>
      </c>
    </row>
    <row r="59" spans="1:27" x14ac:dyDescent="0.25">
      <c r="B59">
        <v>20</v>
      </c>
      <c r="C59">
        <f t="shared" si="7"/>
        <v>118</v>
      </c>
      <c r="D59">
        <f t="shared" si="8"/>
        <v>108</v>
      </c>
      <c r="E59">
        <f t="shared" si="6"/>
        <v>478</v>
      </c>
      <c r="G59">
        <v>75</v>
      </c>
      <c r="H59">
        <v>79</v>
      </c>
      <c r="I59">
        <v>103</v>
      </c>
      <c r="J59">
        <f t="shared" si="9"/>
        <v>-5</v>
      </c>
      <c r="N59">
        <f t="shared" si="1"/>
        <v>45.680324582444854</v>
      </c>
      <c r="O59">
        <v>212</v>
      </c>
      <c r="P59">
        <v>171</v>
      </c>
      <c r="Q59">
        <v>185</v>
      </c>
      <c r="U59">
        <v>212</v>
      </c>
      <c r="V59">
        <v>171</v>
      </c>
      <c r="W59">
        <v>185</v>
      </c>
      <c r="X59">
        <v>255</v>
      </c>
      <c r="Z59" s="2">
        <f t="shared" si="2"/>
        <v>0.68400000000000005</v>
      </c>
      <c r="AA59" s="2">
        <f t="shared" si="3"/>
        <v>0.68400000000000005</v>
      </c>
    </row>
    <row r="60" spans="1:27" x14ac:dyDescent="0.25">
      <c r="B60">
        <v>33</v>
      </c>
      <c r="C60">
        <f t="shared" si="7"/>
        <v>151</v>
      </c>
      <c r="D60">
        <f t="shared" si="8"/>
        <v>134.5</v>
      </c>
      <c r="E60">
        <f t="shared" si="6"/>
        <v>584</v>
      </c>
      <c r="G60">
        <v>51</v>
      </c>
      <c r="H60">
        <v>53</v>
      </c>
      <c r="I60">
        <v>130</v>
      </c>
      <c r="J60">
        <f t="shared" si="9"/>
        <v>-4.5</v>
      </c>
      <c r="N60">
        <f t="shared" si="1"/>
        <v>46.574460227903778</v>
      </c>
      <c r="O60">
        <v>216</v>
      </c>
      <c r="P60">
        <v>171</v>
      </c>
      <c r="Q60">
        <v>185</v>
      </c>
      <c r="U60">
        <v>216</v>
      </c>
      <c r="V60">
        <v>171</v>
      </c>
      <c r="W60">
        <v>185</v>
      </c>
      <c r="X60">
        <v>255</v>
      </c>
      <c r="Z60" s="2">
        <f t="shared" si="2"/>
        <v>0.68400000000000005</v>
      </c>
      <c r="AA60" s="2">
        <f t="shared" si="3"/>
        <v>0.68400000000000005</v>
      </c>
    </row>
    <row r="61" spans="1:27" x14ac:dyDescent="0.25">
      <c r="B61">
        <v>33</v>
      </c>
      <c r="C61">
        <f t="shared" si="7"/>
        <v>184</v>
      </c>
      <c r="D61">
        <f t="shared" si="8"/>
        <v>167.5</v>
      </c>
      <c r="E61">
        <f t="shared" si="6"/>
        <v>710</v>
      </c>
      <c r="G61">
        <v>22</v>
      </c>
      <c r="H61">
        <v>22</v>
      </c>
      <c r="I61">
        <v>163</v>
      </c>
      <c r="J61">
        <f t="shared" si="9"/>
        <v>-4.5</v>
      </c>
      <c r="N61">
        <f t="shared" si="1"/>
        <v>47.469835580469706</v>
      </c>
      <c r="O61">
        <v>220</v>
      </c>
      <c r="P61">
        <v>171</v>
      </c>
      <c r="Q61">
        <v>185</v>
      </c>
      <c r="U61">
        <v>220</v>
      </c>
      <c r="V61">
        <v>171</v>
      </c>
      <c r="W61">
        <v>185</v>
      </c>
      <c r="X61">
        <v>255</v>
      </c>
      <c r="Z61" s="2">
        <f t="shared" si="2"/>
        <v>0.68400000000000005</v>
      </c>
      <c r="AA61" s="2">
        <f t="shared" si="3"/>
        <v>0.68400000000000005</v>
      </c>
    </row>
    <row r="62" spans="1:27" x14ac:dyDescent="0.25">
      <c r="A62" t="s">
        <v>14</v>
      </c>
      <c r="B62">
        <v>62</v>
      </c>
      <c r="C62">
        <f t="shared" si="7"/>
        <v>246</v>
      </c>
      <c r="D62">
        <f t="shared" si="8"/>
        <v>215</v>
      </c>
      <c r="E62">
        <f t="shared" si="6"/>
        <v>882</v>
      </c>
      <c r="G62">
        <v>0</v>
      </c>
      <c r="H62">
        <v>0</v>
      </c>
      <c r="I62">
        <v>212</v>
      </c>
      <c r="J62">
        <f t="shared" si="9"/>
        <v>-3</v>
      </c>
      <c r="N62">
        <f t="shared" si="1"/>
        <v>48.366453220187239</v>
      </c>
      <c r="O62">
        <v>224</v>
      </c>
      <c r="P62">
        <v>171</v>
      </c>
      <c r="Q62">
        <v>185</v>
      </c>
      <c r="U62">
        <v>224</v>
      </c>
      <c r="V62">
        <v>171</v>
      </c>
      <c r="W62">
        <v>185</v>
      </c>
      <c r="X62">
        <v>255</v>
      </c>
      <c r="Z62" s="2">
        <f t="shared" si="2"/>
        <v>0.68400000000000005</v>
      </c>
      <c r="AA62" s="2">
        <f t="shared" si="3"/>
        <v>0.68400000000000005</v>
      </c>
    </row>
    <row r="63" spans="1:27" x14ac:dyDescent="0.25">
      <c r="G63">
        <v>0</v>
      </c>
      <c r="H63">
        <v>0</v>
      </c>
      <c r="N63">
        <f t="shared" si="1"/>
        <v>49.264315734265246</v>
      </c>
      <c r="O63">
        <v>228</v>
      </c>
      <c r="P63">
        <v>171</v>
      </c>
      <c r="Q63">
        <v>185</v>
      </c>
      <c r="U63">
        <v>228</v>
      </c>
      <c r="V63">
        <v>171</v>
      </c>
      <c r="W63">
        <v>185</v>
      </c>
      <c r="X63" s="4">
        <v>169</v>
      </c>
      <c r="Z63" s="2">
        <f t="shared" si="2"/>
        <v>0.68400000000000005</v>
      </c>
      <c r="AA63" s="2">
        <f t="shared" si="3"/>
        <v>0.68400000000000005</v>
      </c>
    </row>
    <row r="64" spans="1:27" x14ac:dyDescent="0.25">
      <c r="G64">
        <v>0</v>
      </c>
      <c r="H64">
        <v>0</v>
      </c>
      <c r="N64">
        <f t="shared" si="1"/>
        <v>50.163425717101866</v>
      </c>
      <c r="O64">
        <v>232</v>
      </c>
      <c r="P64">
        <v>171</v>
      </c>
      <c r="Q64">
        <v>185</v>
      </c>
      <c r="U64">
        <v>232</v>
      </c>
      <c r="V64">
        <v>171</v>
      </c>
      <c r="W64">
        <v>185</v>
      </c>
      <c r="X64">
        <v>169</v>
      </c>
      <c r="Z64" s="2">
        <f t="shared" si="2"/>
        <v>0.68400000000000005</v>
      </c>
      <c r="AA64" s="2">
        <f t="shared" si="3"/>
        <v>0.68400000000000005</v>
      </c>
    </row>
    <row r="65" spans="4:27" x14ac:dyDescent="0.25">
      <c r="N65">
        <f t="shared" si="1"/>
        <v>51.063785770309373</v>
      </c>
      <c r="O65">
        <v>236</v>
      </c>
      <c r="P65">
        <v>171</v>
      </c>
      <c r="Q65">
        <v>185</v>
      </c>
      <c r="U65">
        <v>236</v>
      </c>
      <c r="V65">
        <v>171</v>
      </c>
      <c r="W65">
        <v>185</v>
      </c>
      <c r="X65">
        <v>169</v>
      </c>
      <c r="Z65" s="2">
        <f t="shared" si="2"/>
        <v>0.68400000000000005</v>
      </c>
      <c r="AA65" s="2">
        <f t="shared" si="3"/>
        <v>0.68400000000000005</v>
      </c>
    </row>
    <row r="66" spans="4:27" x14ac:dyDescent="0.25">
      <c r="E66">
        <v>0</v>
      </c>
      <c r="N66">
        <f t="shared" si="1"/>
        <v>51.965398502739404</v>
      </c>
      <c r="O66">
        <v>240</v>
      </c>
      <c r="P66">
        <v>171</v>
      </c>
      <c r="Q66">
        <v>185</v>
      </c>
      <c r="U66">
        <v>240</v>
      </c>
      <c r="V66">
        <v>171</v>
      </c>
      <c r="W66">
        <v>185</v>
      </c>
      <c r="X66">
        <v>169</v>
      </c>
      <c r="Z66" s="2">
        <f t="shared" si="2"/>
        <v>0.68400000000000005</v>
      </c>
      <c r="AA66" s="2">
        <f t="shared" si="3"/>
        <v>0.68400000000000005</v>
      </c>
    </row>
    <row r="67" spans="4:27" x14ac:dyDescent="0.25">
      <c r="D67">
        <f>1245*E67/1000/(5.99-E67/1000)</f>
        <v>47.469670710571918</v>
      </c>
      <c r="E67">
        <v>220</v>
      </c>
      <c r="N67">
        <f t="shared" si="1"/>
        <v>52.868266530508038</v>
      </c>
      <c r="O67">
        <v>244</v>
      </c>
      <c r="P67">
        <v>171</v>
      </c>
      <c r="Q67">
        <v>185</v>
      </c>
      <c r="U67">
        <v>244</v>
      </c>
      <c r="V67">
        <v>171</v>
      </c>
      <c r="W67">
        <v>185</v>
      </c>
      <c r="X67">
        <v>169</v>
      </c>
      <c r="Z67" s="2">
        <f t="shared" si="2"/>
        <v>0.68400000000000005</v>
      </c>
      <c r="AA67" s="2">
        <f t="shared" si="3"/>
        <v>0.68400000000000005</v>
      </c>
    </row>
    <row r="68" spans="4:27" x14ac:dyDescent="0.25">
      <c r="D68">
        <f t="shared" ref="D68:D73" si="10">1245*E68/1000/(5.99-E68/1000)</f>
        <v>61.966351209253411</v>
      </c>
      <c r="E68">
        <v>284</v>
      </c>
      <c r="N68">
        <f t="shared" si="1"/>
        <v>53.772392477021185</v>
      </c>
      <c r="O68">
        <v>248</v>
      </c>
      <c r="P68">
        <v>171</v>
      </c>
      <c r="Q68">
        <v>185</v>
      </c>
      <c r="U68">
        <v>248</v>
      </c>
      <c r="V68">
        <v>171</v>
      </c>
      <c r="W68">
        <v>185</v>
      </c>
      <c r="X68">
        <v>169</v>
      </c>
      <c r="Z68" s="2">
        <f t="shared" si="2"/>
        <v>0.68400000000000005</v>
      </c>
      <c r="AA68" s="2">
        <f t="shared" si="3"/>
        <v>0.68400000000000005</v>
      </c>
    </row>
    <row r="69" spans="4:27" x14ac:dyDescent="0.25">
      <c r="D69">
        <f t="shared" si="10"/>
        <v>81.494130202774812</v>
      </c>
      <c r="E69">
        <v>368</v>
      </c>
      <c r="N69">
        <f t="shared" si="1"/>
        <v>54.677778972999931</v>
      </c>
      <c r="O69">
        <v>252</v>
      </c>
      <c r="P69">
        <v>171</v>
      </c>
      <c r="Q69">
        <v>185</v>
      </c>
      <c r="U69">
        <v>252</v>
      </c>
      <c r="V69">
        <v>171</v>
      </c>
      <c r="W69">
        <v>185</v>
      </c>
      <c r="X69">
        <v>169</v>
      </c>
      <c r="Z69" s="2">
        <f t="shared" si="2"/>
        <v>0.68400000000000005</v>
      </c>
      <c r="AA69" s="2">
        <f t="shared" si="3"/>
        <v>0.68400000000000005</v>
      </c>
    </row>
    <row r="70" spans="4:27" x14ac:dyDescent="0.25">
      <c r="D70">
        <f t="shared" si="10"/>
        <v>96.768621806405193</v>
      </c>
      <c r="E70">
        <v>432</v>
      </c>
      <c r="N70">
        <f t="shared" si="1"/>
        <v>55.584428656506105</v>
      </c>
      <c r="O70" s="3">
        <v>256</v>
      </c>
      <c r="P70" s="4">
        <v>144</v>
      </c>
      <c r="Q70" s="4">
        <v>163</v>
      </c>
      <c r="R70" s="4"/>
      <c r="S70" s="4"/>
      <c r="U70">
        <v>256</v>
      </c>
      <c r="V70">
        <v>171</v>
      </c>
      <c r="W70">
        <v>185</v>
      </c>
      <c r="X70">
        <v>169</v>
      </c>
      <c r="Z70" s="2">
        <f t="shared" si="2"/>
        <v>0.68400000000000005</v>
      </c>
      <c r="AA70" s="2">
        <f t="shared" si="3"/>
        <v>0.57599999999999996</v>
      </c>
    </row>
    <row r="71" spans="4:27" x14ac:dyDescent="0.25">
      <c r="D71">
        <f t="shared" si="10"/>
        <v>116.36363636363637</v>
      </c>
      <c r="E71">
        <v>512</v>
      </c>
      <c r="N71">
        <f t="shared" ref="N71:N134" si="11">O71/1000*1245/(298.9/49.9-O71/1000)</f>
        <v>56.492344172967826</v>
      </c>
      <c r="O71">
        <v>260</v>
      </c>
      <c r="P71">
        <v>144</v>
      </c>
      <c r="Q71">
        <v>163</v>
      </c>
      <c r="U71">
        <v>260</v>
      </c>
      <c r="V71">
        <v>171</v>
      </c>
      <c r="W71">
        <v>185</v>
      </c>
      <c r="X71">
        <v>169</v>
      </c>
      <c r="Z71" s="2">
        <f t="shared" ref="Z71:Z134" si="12">V71/250</f>
        <v>0.68400000000000005</v>
      </c>
      <c r="AA71" s="2">
        <f t="shared" ref="AA71:AA134" si="13">P71/250</f>
        <v>0.57599999999999996</v>
      </c>
    </row>
    <row r="72" spans="4:27" x14ac:dyDescent="0.25">
      <c r="D72">
        <f t="shared" si="10"/>
        <v>148.9345794392523</v>
      </c>
      <c r="E72">
        <v>640</v>
      </c>
      <c r="N72">
        <f t="shared" si="11"/>
        <v>57.401528175205378</v>
      </c>
      <c r="O72">
        <v>264</v>
      </c>
      <c r="P72">
        <v>144</v>
      </c>
      <c r="Q72">
        <v>163</v>
      </c>
      <c r="U72">
        <v>264</v>
      </c>
      <c r="V72">
        <v>171</v>
      </c>
      <c r="W72">
        <v>185</v>
      </c>
      <c r="X72">
        <v>169</v>
      </c>
      <c r="Z72" s="2">
        <f t="shared" si="12"/>
        <v>0.68400000000000005</v>
      </c>
      <c r="AA72" s="2">
        <f t="shared" si="13"/>
        <v>0.57599999999999996</v>
      </c>
    </row>
    <row r="73" spans="4:27" x14ac:dyDescent="0.25">
      <c r="D73">
        <f t="shared" si="10"/>
        <v>182.00918484500573</v>
      </c>
      <c r="E73">
        <v>764</v>
      </c>
      <c r="N73">
        <f t="shared" si="11"/>
        <v>58.311983323456857</v>
      </c>
      <c r="O73">
        <v>268</v>
      </c>
      <c r="P73">
        <v>144</v>
      </c>
      <c r="Q73">
        <v>163</v>
      </c>
      <c r="U73">
        <v>268</v>
      </c>
      <c r="V73">
        <v>171</v>
      </c>
      <c r="W73">
        <v>185</v>
      </c>
      <c r="X73">
        <v>169</v>
      </c>
      <c r="Z73" s="2">
        <f t="shared" si="12"/>
        <v>0.68400000000000005</v>
      </c>
      <c r="AA73" s="2">
        <f t="shared" si="13"/>
        <v>0.57599999999999996</v>
      </c>
    </row>
    <row r="74" spans="4:27" x14ac:dyDescent="0.25">
      <c r="N74">
        <f t="shared" si="11"/>
        <v>59.223712285404275</v>
      </c>
      <c r="O74">
        <v>272</v>
      </c>
      <c r="P74">
        <v>144</v>
      </c>
      <c r="Q74">
        <v>163</v>
      </c>
      <c r="U74">
        <v>272</v>
      </c>
      <c r="V74">
        <v>171</v>
      </c>
      <c r="W74">
        <v>185</v>
      </c>
      <c r="X74">
        <v>169</v>
      </c>
      <c r="Z74" s="2">
        <f t="shared" si="12"/>
        <v>0.68400000000000005</v>
      </c>
      <c r="AA74" s="2">
        <f t="shared" si="13"/>
        <v>0.57599999999999996</v>
      </c>
    </row>
    <row r="75" spans="4:27" x14ac:dyDescent="0.25">
      <c r="N75">
        <f t="shared" si="11"/>
        <v>60.136717736199515</v>
      </c>
      <c r="O75">
        <v>276</v>
      </c>
      <c r="P75">
        <v>144</v>
      </c>
      <c r="Q75">
        <v>163</v>
      </c>
      <c r="U75">
        <v>276</v>
      </c>
      <c r="V75">
        <v>171</v>
      </c>
      <c r="W75">
        <v>185</v>
      </c>
      <c r="X75">
        <v>169</v>
      </c>
      <c r="Z75" s="2">
        <f t="shared" si="12"/>
        <v>0.68400000000000005</v>
      </c>
      <c r="AA75" s="2">
        <f t="shared" si="13"/>
        <v>0.57599999999999996</v>
      </c>
    </row>
    <row r="76" spans="4:27" x14ac:dyDescent="0.25">
      <c r="N76">
        <f t="shared" si="11"/>
        <v>61.051002358490571</v>
      </c>
      <c r="O76">
        <v>280</v>
      </c>
      <c r="P76">
        <v>144</v>
      </c>
      <c r="Q76">
        <v>163</v>
      </c>
      <c r="U76">
        <v>280</v>
      </c>
      <c r="V76">
        <v>171</v>
      </c>
      <c r="W76">
        <v>185</v>
      </c>
      <c r="X76">
        <v>169</v>
      </c>
      <c r="Z76" s="2">
        <f t="shared" si="12"/>
        <v>0.68400000000000005</v>
      </c>
      <c r="AA76" s="2">
        <f t="shared" si="13"/>
        <v>0.57599999999999996</v>
      </c>
    </row>
    <row r="77" spans="4:27" x14ac:dyDescent="0.25">
      <c r="N77">
        <f t="shared" si="11"/>
        <v>61.966568842447749</v>
      </c>
      <c r="O77">
        <v>284</v>
      </c>
      <c r="P77">
        <v>144</v>
      </c>
      <c r="Q77">
        <v>163</v>
      </c>
      <c r="U77">
        <v>284</v>
      </c>
      <c r="V77">
        <v>171</v>
      </c>
      <c r="W77">
        <v>185</v>
      </c>
      <c r="X77">
        <v>169</v>
      </c>
      <c r="Z77" s="2">
        <f t="shared" si="12"/>
        <v>0.68400000000000005</v>
      </c>
      <c r="AA77" s="2">
        <f t="shared" si="13"/>
        <v>0.57599999999999996</v>
      </c>
    </row>
    <row r="78" spans="4:27" x14ac:dyDescent="0.25">
      <c r="N78">
        <f t="shared" si="11"/>
        <v>62.883419885790111</v>
      </c>
      <c r="O78">
        <v>288</v>
      </c>
      <c r="P78">
        <v>144</v>
      </c>
      <c r="Q78">
        <v>163</v>
      </c>
      <c r="U78">
        <v>288</v>
      </c>
      <c r="V78">
        <v>171</v>
      </c>
      <c r="W78">
        <v>185</v>
      </c>
      <c r="X78">
        <v>169</v>
      </c>
      <c r="Z78" s="2">
        <f t="shared" si="12"/>
        <v>0.68400000000000005</v>
      </c>
      <c r="AA78" s="2">
        <f t="shared" si="13"/>
        <v>0.57599999999999996</v>
      </c>
    </row>
    <row r="79" spans="4:27" x14ac:dyDescent="0.25">
      <c r="N79">
        <f t="shared" si="11"/>
        <v>63.801558193811957</v>
      </c>
      <c r="O79">
        <v>292</v>
      </c>
      <c r="P79">
        <v>144</v>
      </c>
      <c r="Q79">
        <v>163</v>
      </c>
      <c r="U79">
        <v>292</v>
      </c>
      <c r="V79">
        <v>171</v>
      </c>
      <c r="W79">
        <v>185</v>
      </c>
      <c r="X79">
        <v>169</v>
      </c>
      <c r="Z79" s="2">
        <f t="shared" si="12"/>
        <v>0.68400000000000005</v>
      </c>
      <c r="AA79" s="2">
        <f t="shared" si="13"/>
        <v>0.57599999999999996</v>
      </c>
    </row>
    <row r="80" spans="4:27" x14ac:dyDescent="0.25">
      <c r="G80" s="5">
        <v>108</v>
      </c>
      <c r="H80">
        <v>255</v>
      </c>
      <c r="N80">
        <f t="shared" si="11"/>
        <v>64.720986479409405</v>
      </c>
      <c r="O80">
        <v>296</v>
      </c>
      <c r="P80">
        <v>144</v>
      </c>
      <c r="Q80">
        <v>163</v>
      </c>
      <c r="U80">
        <v>296</v>
      </c>
      <c r="V80">
        <v>171</v>
      </c>
      <c r="W80">
        <v>185</v>
      </c>
      <c r="X80">
        <v>169</v>
      </c>
      <c r="Z80" s="2">
        <f t="shared" si="12"/>
        <v>0.68400000000000005</v>
      </c>
      <c r="AA80" s="2">
        <f t="shared" si="13"/>
        <v>0.57599999999999996</v>
      </c>
    </row>
    <row r="81" spans="7:27" x14ac:dyDescent="0.25">
      <c r="G81" s="5">
        <v>112</v>
      </c>
      <c r="H81">
        <v>255</v>
      </c>
      <c r="N81">
        <f t="shared" si="11"/>
        <v>65.64170746310711</v>
      </c>
      <c r="O81">
        <v>300</v>
      </c>
      <c r="P81">
        <v>144</v>
      </c>
      <c r="Q81">
        <v>163</v>
      </c>
      <c r="U81">
        <v>300</v>
      </c>
      <c r="V81">
        <v>171</v>
      </c>
      <c r="W81">
        <v>185</v>
      </c>
      <c r="X81">
        <v>169</v>
      </c>
      <c r="Z81" s="2">
        <f t="shared" si="12"/>
        <v>0.68400000000000005</v>
      </c>
      <c r="AA81" s="2">
        <f t="shared" si="13"/>
        <v>0.57599999999999996</v>
      </c>
    </row>
    <row r="82" spans="7:27" x14ac:dyDescent="0.25">
      <c r="G82" s="5">
        <v>116</v>
      </c>
      <c r="H82">
        <v>255</v>
      </c>
      <c r="N82">
        <f t="shared" si="11"/>
        <v>66.563723873085166</v>
      </c>
      <c r="O82">
        <v>304</v>
      </c>
      <c r="P82">
        <v>144</v>
      </c>
      <c r="Q82">
        <v>163</v>
      </c>
      <c r="U82">
        <v>304</v>
      </c>
      <c r="V82">
        <v>171</v>
      </c>
      <c r="W82">
        <v>185</v>
      </c>
      <c r="X82">
        <v>169</v>
      </c>
      <c r="Z82" s="2">
        <f t="shared" si="12"/>
        <v>0.68400000000000005</v>
      </c>
      <c r="AA82" s="2">
        <f t="shared" si="13"/>
        <v>0.57599999999999996</v>
      </c>
    </row>
    <row r="83" spans="7:27" x14ac:dyDescent="0.25">
      <c r="G83" s="5">
        <v>120</v>
      </c>
      <c r="H83">
        <v>255</v>
      </c>
      <c r="N83">
        <f t="shared" si="11"/>
        <v>67.487038445205954</v>
      </c>
      <c r="O83">
        <v>308</v>
      </c>
      <c r="P83">
        <v>144</v>
      </c>
      <c r="Q83">
        <v>163</v>
      </c>
      <c r="U83">
        <v>308</v>
      </c>
      <c r="V83">
        <v>171</v>
      </c>
      <c r="W83">
        <v>185</v>
      </c>
      <c r="X83">
        <v>169</v>
      </c>
      <c r="Z83" s="2">
        <f t="shared" si="12"/>
        <v>0.68400000000000005</v>
      </c>
      <c r="AA83" s="2">
        <f t="shared" si="13"/>
        <v>0.57599999999999996</v>
      </c>
    </row>
    <row r="84" spans="7:27" x14ac:dyDescent="0.25">
      <c r="G84" s="5">
        <v>124</v>
      </c>
      <c r="H84">
        <v>255</v>
      </c>
      <c r="N84">
        <f t="shared" si="11"/>
        <v>68.411653923041314</v>
      </c>
      <c r="O84">
        <v>312</v>
      </c>
      <c r="P84">
        <v>144</v>
      </c>
      <c r="Q84">
        <v>163</v>
      </c>
      <c r="U84">
        <v>312</v>
      </c>
      <c r="V84">
        <v>171</v>
      </c>
      <c r="W84">
        <v>185</v>
      </c>
      <c r="X84">
        <v>169</v>
      </c>
      <c r="Z84" s="2">
        <f t="shared" si="12"/>
        <v>0.68400000000000005</v>
      </c>
      <c r="AA84" s="2">
        <f t="shared" si="13"/>
        <v>0.57599999999999996</v>
      </c>
    </row>
    <row r="85" spans="7:27" x14ac:dyDescent="0.25">
      <c r="G85" s="5">
        <v>128</v>
      </c>
      <c r="H85">
        <v>255</v>
      </c>
      <c r="N85">
        <f t="shared" si="11"/>
        <v>69.337573057899576</v>
      </c>
      <c r="O85">
        <v>316</v>
      </c>
      <c r="P85">
        <v>144</v>
      </c>
      <c r="Q85">
        <v>163</v>
      </c>
      <c r="U85">
        <v>316</v>
      </c>
      <c r="V85">
        <v>171</v>
      </c>
      <c r="W85">
        <v>185</v>
      </c>
      <c r="X85">
        <v>169</v>
      </c>
      <c r="Z85" s="2">
        <f t="shared" si="12"/>
        <v>0.68400000000000005</v>
      </c>
      <c r="AA85" s="2">
        <f t="shared" si="13"/>
        <v>0.57599999999999996</v>
      </c>
    </row>
    <row r="86" spans="7:27" x14ac:dyDescent="0.25">
      <c r="G86" s="5">
        <v>132</v>
      </c>
      <c r="H86">
        <v>255</v>
      </c>
      <c r="N86">
        <f t="shared" si="11"/>
        <v>70.264798608853027</v>
      </c>
      <c r="O86">
        <v>320</v>
      </c>
      <c r="P86">
        <v>144</v>
      </c>
      <c r="Q86">
        <v>163</v>
      </c>
      <c r="U86">
        <v>320</v>
      </c>
      <c r="V86">
        <v>171</v>
      </c>
      <c r="W86">
        <v>185</v>
      </c>
      <c r="X86">
        <v>169</v>
      </c>
      <c r="Z86" s="2">
        <f t="shared" si="12"/>
        <v>0.68400000000000005</v>
      </c>
      <c r="AA86" s="2">
        <f t="shared" si="13"/>
        <v>0.57599999999999996</v>
      </c>
    </row>
    <row r="87" spans="7:27" x14ac:dyDescent="0.25">
      <c r="G87" s="5">
        <v>136</v>
      </c>
      <c r="H87">
        <v>255</v>
      </c>
      <c r="N87">
        <f t="shared" si="11"/>
        <v>71.193333342765101</v>
      </c>
      <c r="O87">
        <v>324</v>
      </c>
      <c r="P87">
        <v>144</v>
      </c>
      <c r="Q87">
        <v>163</v>
      </c>
      <c r="U87">
        <v>324</v>
      </c>
      <c r="V87">
        <v>171</v>
      </c>
      <c r="W87">
        <v>185</v>
      </c>
      <c r="X87">
        <v>169</v>
      </c>
      <c r="Z87" s="2">
        <f t="shared" si="12"/>
        <v>0.68400000000000005</v>
      </c>
      <c r="AA87" s="2">
        <f t="shared" si="13"/>
        <v>0.57599999999999996</v>
      </c>
    </row>
    <row r="88" spans="7:27" x14ac:dyDescent="0.25">
      <c r="G88" s="5">
        <v>140</v>
      </c>
      <c r="H88">
        <v>255</v>
      </c>
      <c r="N88">
        <f t="shared" si="11"/>
        <v>72.123180034318153</v>
      </c>
      <c r="O88">
        <v>328</v>
      </c>
      <c r="P88">
        <v>144</v>
      </c>
      <c r="Q88">
        <v>163</v>
      </c>
      <c r="U88">
        <v>328</v>
      </c>
      <c r="V88">
        <v>171</v>
      </c>
      <c r="W88">
        <v>185</v>
      </c>
      <c r="X88">
        <v>169</v>
      </c>
      <c r="Z88" s="2">
        <f t="shared" si="12"/>
        <v>0.68400000000000005</v>
      </c>
      <c r="AA88" s="2">
        <f t="shared" si="13"/>
        <v>0.57599999999999996</v>
      </c>
    </row>
    <row r="89" spans="7:27" x14ac:dyDescent="0.25">
      <c r="G89" s="5">
        <v>144</v>
      </c>
      <c r="H89">
        <v>255</v>
      </c>
      <c r="N89">
        <f t="shared" si="11"/>
        <v>73.054341466040839</v>
      </c>
      <c r="O89" s="3">
        <v>332</v>
      </c>
      <c r="P89" s="4">
        <v>120</v>
      </c>
      <c r="Q89" s="4">
        <v>141</v>
      </c>
      <c r="R89" s="4"/>
      <c r="S89" s="4"/>
      <c r="U89">
        <v>332</v>
      </c>
      <c r="V89">
        <v>171</v>
      </c>
      <c r="W89">
        <v>185</v>
      </c>
      <c r="X89">
        <v>169</v>
      </c>
      <c r="Z89" s="2">
        <f t="shared" si="12"/>
        <v>0.68400000000000005</v>
      </c>
      <c r="AA89" s="2">
        <f t="shared" si="13"/>
        <v>0.48</v>
      </c>
    </row>
    <row r="90" spans="7:27" x14ac:dyDescent="0.25">
      <c r="G90" s="5">
        <v>148</v>
      </c>
      <c r="H90">
        <v>255</v>
      </c>
      <c r="N90">
        <f t="shared" si="11"/>
        <v>73.986820428336088</v>
      </c>
      <c r="O90">
        <v>336</v>
      </c>
      <c r="P90">
        <v>120</v>
      </c>
      <c r="Q90">
        <v>141</v>
      </c>
      <c r="U90">
        <v>336</v>
      </c>
      <c r="V90">
        <v>171</v>
      </c>
      <c r="W90">
        <v>185</v>
      </c>
      <c r="X90">
        <v>169</v>
      </c>
      <c r="Z90" s="2">
        <f t="shared" si="12"/>
        <v>0.68400000000000005</v>
      </c>
      <c r="AA90" s="2">
        <f t="shared" si="13"/>
        <v>0.48</v>
      </c>
    </row>
    <row r="91" spans="7:27" x14ac:dyDescent="0.25">
      <c r="G91" s="5">
        <v>152</v>
      </c>
      <c r="H91">
        <v>255</v>
      </c>
      <c r="N91">
        <f t="shared" si="11"/>
        <v>74.920619719508821</v>
      </c>
      <c r="O91">
        <v>340</v>
      </c>
      <c r="P91">
        <v>120</v>
      </c>
      <c r="Q91">
        <v>141</v>
      </c>
      <c r="U91">
        <v>340</v>
      </c>
      <c r="V91" s="4">
        <v>144</v>
      </c>
      <c r="W91" s="4">
        <v>163</v>
      </c>
      <c r="X91">
        <v>169</v>
      </c>
      <c r="Z91" s="2">
        <f t="shared" si="12"/>
        <v>0.57599999999999996</v>
      </c>
      <c r="AA91" s="2">
        <f t="shared" si="13"/>
        <v>0.48</v>
      </c>
    </row>
    <row r="92" spans="7:27" x14ac:dyDescent="0.25">
      <c r="G92" s="5">
        <v>156</v>
      </c>
      <c r="H92">
        <v>255</v>
      </c>
      <c r="N92">
        <f t="shared" si="11"/>
        <v>75.855742145794053</v>
      </c>
      <c r="O92">
        <v>344</v>
      </c>
      <c r="P92">
        <v>120</v>
      </c>
      <c r="Q92">
        <v>141</v>
      </c>
      <c r="U92">
        <v>344</v>
      </c>
      <c r="V92">
        <v>144</v>
      </c>
      <c r="W92">
        <v>163</v>
      </c>
      <c r="X92">
        <v>169</v>
      </c>
      <c r="Z92" s="2">
        <f t="shared" si="12"/>
        <v>0.57599999999999996</v>
      </c>
      <c r="AA92" s="2">
        <f t="shared" si="13"/>
        <v>0.48</v>
      </c>
    </row>
    <row r="93" spans="7:27" x14ac:dyDescent="0.25">
      <c r="G93" s="5">
        <v>160</v>
      </c>
      <c r="H93">
        <v>255</v>
      </c>
      <c r="N93">
        <f t="shared" si="11"/>
        <v>76.792190521384924</v>
      </c>
      <c r="O93">
        <v>348</v>
      </c>
      <c r="P93">
        <v>120</v>
      </c>
      <c r="Q93">
        <v>141</v>
      </c>
      <c r="U93">
        <v>348</v>
      </c>
      <c r="V93">
        <v>144</v>
      </c>
      <c r="W93">
        <v>163</v>
      </c>
      <c r="X93">
        <v>169</v>
      </c>
      <c r="Z93" s="2">
        <f t="shared" si="12"/>
        <v>0.57599999999999996</v>
      </c>
      <c r="AA93" s="2">
        <f t="shared" si="13"/>
        <v>0.48</v>
      </c>
    </row>
    <row r="94" spans="7:27" x14ac:dyDescent="0.25">
      <c r="G94" s="5">
        <v>164</v>
      </c>
      <c r="H94">
        <v>255</v>
      </c>
      <c r="N94">
        <f t="shared" si="11"/>
        <v>77.729967668460972</v>
      </c>
      <c r="O94">
        <v>352</v>
      </c>
      <c r="P94">
        <v>120</v>
      </c>
      <c r="Q94">
        <v>141</v>
      </c>
      <c r="U94">
        <v>352</v>
      </c>
      <c r="V94">
        <v>144</v>
      </c>
      <c r="W94">
        <v>163</v>
      </c>
      <c r="X94">
        <v>169</v>
      </c>
      <c r="Z94" s="2">
        <f t="shared" si="12"/>
        <v>0.57599999999999996</v>
      </c>
      <c r="AA94" s="2">
        <f t="shared" si="13"/>
        <v>0.48</v>
      </c>
    </row>
    <row r="95" spans="7:27" x14ac:dyDescent="0.25">
      <c r="G95" s="5">
        <v>168</v>
      </c>
      <c r="H95">
        <v>252</v>
      </c>
      <c r="N95">
        <f t="shared" si="11"/>
        <v>78.669076417216459</v>
      </c>
      <c r="O95">
        <v>356</v>
      </c>
      <c r="P95">
        <v>120</v>
      </c>
      <c r="Q95">
        <v>141</v>
      </c>
      <c r="U95">
        <v>356</v>
      </c>
      <c r="V95">
        <v>144</v>
      </c>
      <c r="W95">
        <v>163</v>
      </c>
      <c r="X95">
        <v>169</v>
      </c>
      <c r="Z95" s="2">
        <f t="shared" si="12"/>
        <v>0.57599999999999996</v>
      </c>
      <c r="AA95" s="2">
        <f t="shared" si="13"/>
        <v>0.48</v>
      </c>
    </row>
    <row r="96" spans="7:27" x14ac:dyDescent="0.25">
      <c r="G96" s="5">
        <v>172</v>
      </c>
      <c r="H96">
        <v>242</v>
      </c>
      <c r="N96">
        <f t="shared" si="11"/>
        <v>79.609519605888892</v>
      </c>
      <c r="O96">
        <v>360</v>
      </c>
      <c r="P96">
        <v>120</v>
      </c>
      <c r="Q96">
        <v>141</v>
      </c>
      <c r="U96">
        <v>360</v>
      </c>
      <c r="V96">
        <v>144</v>
      </c>
      <c r="W96">
        <v>163</v>
      </c>
      <c r="X96">
        <v>169</v>
      </c>
      <c r="Z96" s="2">
        <f t="shared" si="12"/>
        <v>0.57599999999999996</v>
      </c>
      <c r="AA96" s="2">
        <f t="shared" si="13"/>
        <v>0.48</v>
      </c>
    </row>
    <row r="97" spans="7:27" x14ac:dyDescent="0.25">
      <c r="G97" s="5">
        <v>176</v>
      </c>
      <c r="H97">
        <v>239</v>
      </c>
      <c r="N97">
        <f t="shared" si="11"/>
        <v>80.551300080787527</v>
      </c>
      <c r="O97">
        <v>364</v>
      </c>
      <c r="P97">
        <v>120</v>
      </c>
      <c r="Q97">
        <v>141</v>
      </c>
      <c r="U97">
        <v>364</v>
      </c>
      <c r="V97">
        <v>144</v>
      </c>
      <c r="W97">
        <v>163</v>
      </c>
      <c r="X97">
        <v>169</v>
      </c>
      <c r="Z97" s="2">
        <f t="shared" si="12"/>
        <v>0.57599999999999996</v>
      </c>
      <c r="AA97" s="2">
        <f t="shared" si="13"/>
        <v>0.48</v>
      </c>
    </row>
    <row r="98" spans="7:27" x14ac:dyDescent="0.25">
      <c r="G98" s="5">
        <v>180</v>
      </c>
      <c r="H98">
        <v>237</v>
      </c>
      <c r="N98">
        <f t="shared" si="11"/>
        <v>81.494420696322194</v>
      </c>
      <c r="O98">
        <v>368</v>
      </c>
      <c r="P98">
        <v>120</v>
      </c>
      <c r="Q98">
        <v>141</v>
      </c>
      <c r="U98">
        <v>368</v>
      </c>
      <c r="V98">
        <v>144</v>
      </c>
      <c r="W98">
        <v>163</v>
      </c>
      <c r="X98">
        <v>169</v>
      </c>
      <c r="Z98" s="2">
        <f t="shared" si="12"/>
        <v>0.57599999999999996</v>
      </c>
      <c r="AA98" s="2">
        <f t="shared" si="13"/>
        <v>0.48</v>
      </c>
    </row>
    <row r="99" spans="7:27" x14ac:dyDescent="0.25">
      <c r="G99" s="5">
        <v>184</v>
      </c>
      <c r="H99">
        <v>234</v>
      </c>
      <c r="N99">
        <f t="shared" si="11"/>
        <v>82.438884315032041</v>
      </c>
      <c r="O99">
        <v>372</v>
      </c>
      <c r="P99">
        <v>120</v>
      </c>
      <c r="Q99">
        <v>141</v>
      </c>
      <c r="U99">
        <v>372</v>
      </c>
      <c r="V99">
        <v>144</v>
      </c>
      <c r="W99">
        <v>163</v>
      </c>
      <c r="X99" s="4">
        <v>89</v>
      </c>
      <c r="Z99" s="2">
        <f t="shared" si="12"/>
        <v>0.57599999999999996</v>
      </c>
      <c r="AA99" s="2">
        <f t="shared" si="13"/>
        <v>0.48</v>
      </c>
    </row>
    <row r="100" spans="7:27" x14ac:dyDescent="0.25">
      <c r="G100" s="4">
        <v>188</v>
      </c>
      <c r="H100">
        <v>231</v>
      </c>
      <c r="N100">
        <f t="shared" si="11"/>
        <v>83.384693807614553</v>
      </c>
      <c r="O100">
        <v>376</v>
      </c>
      <c r="P100">
        <v>120</v>
      </c>
      <c r="Q100">
        <v>141</v>
      </c>
      <c r="U100">
        <v>376</v>
      </c>
      <c r="V100">
        <v>144</v>
      </c>
      <c r="W100">
        <v>163</v>
      </c>
      <c r="X100">
        <v>89</v>
      </c>
      <c r="Z100" s="2">
        <f t="shared" si="12"/>
        <v>0.57599999999999996</v>
      </c>
      <c r="AA100" s="2">
        <f t="shared" si="13"/>
        <v>0.48</v>
      </c>
    </row>
    <row r="101" spans="7:27" x14ac:dyDescent="0.25">
      <c r="G101" s="5">
        <v>192</v>
      </c>
      <c r="H101">
        <v>229</v>
      </c>
      <c r="N101">
        <f t="shared" si="11"/>
        <v>84.331852052954588</v>
      </c>
      <c r="O101">
        <v>380</v>
      </c>
      <c r="P101">
        <v>120</v>
      </c>
      <c r="Q101">
        <v>141</v>
      </c>
      <c r="U101">
        <v>380</v>
      </c>
      <c r="V101">
        <v>144</v>
      </c>
      <c r="W101">
        <v>163</v>
      </c>
      <c r="X101">
        <v>89</v>
      </c>
      <c r="Z101" s="2">
        <f t="shared" si="12"/>
        <v>0.57599999999999996</v>
      </c>
      <c r="AA101" s="2">
        <f t="shared" si="13"/>
        <v>0.48</v>
      </c>
    </row>
    <row r="102" spans="7:27" x14ac:dyDescent="0.25">
      <c r="G102" s="5">
        <v>196</v>
      </c>
      <c r="H102">
        <v>226</v>
      </c>
      <c r="N102">
        <f t="shared" si="11"/>
        <v>85.280361938153646</v>
      </c>
      <c r="O102">
        <v>384</v>
      </c>
      <c r="P102">
        <v>120</v>
      </c>
      <c r="Q102">
        <v>141</v>
      </c>
      <c r="U102">
        <v>384</v>
      </c>
      <c r="V102">
        <v>144</v>
      </c>
      <c r="W102">
        <v>163</v>
      </c>
      <c r="X102">
        <v>89</v>
      </c>
      <c r="Z102" s="2">
        <f t="shared" si="12"/>
        <v>0.57599999999999996</v>
      </c>
      <c r="AA102" s="2">
        <f t="shared" si="13"/>
        <v>0.48</v>
      </c>
    </row>
    <row r="103" spans="7:27" x14ac:dyDescent="0.25">
      <c r="G103" s="5">
        <v>200</v>
      </c>
      <c r="H103">
        <v>223</v>
      </c>
      <c r="N103">
        <f t="shared" si="11"/>
        <v>86.230226358559165</v>
      </c>
      <c r="O103">
        <v>388</v>
      </c>
      <c r="P103">
        <v>120</v>
      </c>
      <c r="Q103">
        <v>141</v>
      </c>
      <c r="U103">
        <v>388</v>
      </c>
      <c r="V103">
        <v>144</v>
      </c>
      <c r="W103">
        <v>163</v>
      </c>
      <c r="X103">
        <v>89</v>
      </c>
      <c r="Z103" s="2">
        <f t="shared" si="12"/>
        <v>0.57599999999999996</v>
      </c>
      <c r="AA103" s="2">
        <f t="shared" si="13"/>
        <v>0.48</v>
      </c>
    </row>
    <row r="104" spans="7:27" x14ac:dyDescent="0.25">
      <c r="G104" s="5">
        <v>204</v>
      </c>
      <c r="H104">
        <v>221</v>
      </c>
      <c r="N104">
        <f t="shared" si="11"/>
        <v>87.181448217793999</v>
      </c>
      <c r="O104">
        <v>392</v>
      </c>
      <c r="P104">
        <v>120</v>
      </c>
      <c r="Q104">
        <v>141</v>
      </c>
      <c r="U104">
        <v>392</v>
      </c>
      <c r="V104">
        <v>144</v>
      </c>
      <c r="W104">
        <v>163</v>
      </c>
      <c r="X104">
        <v>89</v>
      </c>
      <c r="Z104" s="2">
        <f t="shared" si="12"/>
        <v>0.57599999999999996</v>
      </c>
      <c r="AA104" s="2">
        <f t="shared" si="13"/>
        <v>0.48</v>
      </c>
    </row>
    <row r="105" spans="7:27" x14ac:dyDescent="0.25">
      <c r="G105" s="5">
        <v>208</v>
      </c>
      <c r="H105">
        <v>218</v>
      </c>
      <c r="N105">
        <f t="shared" si="11"/>
        <v>88.134030427785959</v>
      </c>
      <c r="O105">
        <v>396</v>
      </c>
      <c r="P105">
        <v>120</v>
      </c>
      <c r="Q105">
        <v>141</v>
      </c>
      <c r="U105">
        <v>396</v>
      </c>
      <c r="V105">
        <v>144</v>
      </c>
      <c r="W105">
        <v>163</v>
      </c>
      <c r="X105">
        <v>89</v>
      </c>
      <c r="Z105" s="2">
        <f t="shared" si="12"/>
        <v>0.57599999999999996</v>
      </c>
      <c r="AA105" s="2">
        <f t="shared" si="13"/>
        <v>0.48</v>
      </c>
    </row>
    <row r="106" spans="7:27" x14ac:dyDescent="0.25">
      <c r="G106" s="5">
        <v>212</v>
      </c>
      <c r="H106">
        <v>218</v>
      </c>
      <c r="N106">
        <f t="shared" si="11"/>
        <v>89.087975908797603</v>
      </c>
      <c r="O106">
        <v>400</v>
      </c>
      <c r="P106">
        <v>120</v>
      </c>
      <c r="Q106">
        <v>141</v>
      </c>
      <c r="U106">
        <v>400</v>
      </c>
      <c r="V106">
        <v>144</v>
      </c>
      <c r="W106">
        <v>163</v>
      </c>
      <c r="X106">
        <v>89</v>
      </c>
      <c r="Z106" s="2">
        <f t="shared" si="12"/>
        <v>0.57599999999999996</v>
      </c>
      <c r="AA106" s="2">
        <f t="shared" si="13"/>
        <v>0.48</v>
      </c>
    </row>
    <row r="107" spans="7:27" x14ac:dyDescent="0.25">
      <c r="G107" s="5">
        <v>216</v>
      </c>
      <c r="H107">
        <v>218</v>
      </c>
      <c r="N107">
        <f t="shared" si="11"/>
        <v>90.043287589456</v>
      </c>
      <c r="O107" s="3">
        <v>404</v>
      </c>
      <c r="P107" s="4">
        <v>98</v>
      </c>
      <c r="Q107" s="4">
        <v>101</v>
      </c>
      <c r="R107" s="4"/>
      <c r="S107" s="4"/>
      <c r="U107">
        <v>404</v>
      </c>
      <c r="V107">
        <v>144</v>
      </c>
      <c r="W107">
        <v>163</v>
      </c>
      <c r="X107">
        <v>89</v>
      </c>
      <c r="Z107" s="2">
        <f t="shared" si="12"/>
        <v>0.57599999999999996</v>
      </c>
      <c r="AA107" s="2">
        <f t="shared" si="13"/>
        <v>0.39200000000000002</v>
      </c>
    </row>
    <row r="108" spans="7:27" x14ac:dyDescent="0.25">
      <c r="G108" s="6">
        <v>220</v>
      </c>
      <c r="H108">
        <v>218</v>
      </c>
      <c r="N108">
        <f t="shared" si="11"/>
        <v>90.999968406782784</v>
      </c>
      <c r="O108">
        <v>408</v>
      </c>
      <c r="P108">
        <v>98</v>
      </c>
      <c r="Q108">
        <v>101</v>
      </c>
      <c r="U108">
        <v>408</v>
      </c>
      <c r="V108">
        <v>144</v>
      </c>
      <c r="W108">
        <v>163</v>
      </c>
      <c r="X108">
        <v>89</v>
      </c>
      <c r="Z108" s="2">
        <f t="shared" si="12"/>
        <v>0.57599999999999996</v>
      </c>
      <c r="AA108" s="2">
        <f t="shared" si="13"/>
        <v>0.39200000000000002</v>
      </c>
    </row>
    <row r="109" spans="7:27" x14ac:dyDescent="0.25">
      <c r="G109" s="5">
        <v>224</v>
      </c>
      <c r="H109">
        <v>218</v>
      </c>
      <c r="N109">
        <f t="shared" si="11"/>
        <v>91.958021306224154</v>
      </c>
      <c r="O109">
        <v>412</v>
      </c>
      <c r="P109">
        <v>98</v>
      </c>
      <c r="Q109">
        <v>101</v>
      </c>
      <c r="U109">
        <v>412</v>
      </c>
      <c r="V109">
        <v>144</v>
      </c>
      <c r="W109">
        <v>163</v>
      </c>
      <c r="X109">
        <v>89</v>
      </c>
      <c r="Z109" s="2">
        <f t="shared" si="12"/>
        <v>0.57599999999999996</v>
      </c>
      <c r="AA109" s="2">
        <f t="shared" si="13"/>
        <v>0.39200000000000002</v>
      </c>
    </row>
    <row r="110" spans="7:27" x14ac:dyDescent="0.25">
      <c r="G110" s="5">
        <v>228</v>
      </c>
      <c r="H110">
        <v>218</v>
      </c>
      <c r="N110">
        <f t="shared" si="11"/>
        <v>92.917449241681211</v>
      </c>
      <c r="O110">
        <v>416</v>
      </c>
      <c r="P110">
        <v>98</v>
      </c>
      <c r="Q110">
        <v>101</v>
      </c>
      <c r="U110">
        <v>416</v>
      </c>
      <c r="V110">
        <v>144</v>
      </c>
      <c r="W110">
        <v>163</v>
      </c>
      <c r="X110">
        <v>89</v>
      </c>
      <c r="Z110" s="2">
        <f t="shared" si="12"/>
        <v>0.57599999999999996</v>
      </c>
      <c r="AA110" s="2">
        <f t="shared" si="13"/>
        <v>0.39200000000000002</v>
      </c>
    </row>
    <row r="111" spans="7:27" x14ac:dyDescent="0.25">
      <c r="G111" s="5">
        <v>232</v>
      </c>
      <c r="H111">
        <v>218</v>
      </c>
      <c r="N111">
        <f t="shared" si="11"/>
        <v>93.878255175540218</v>
      </c>
      <c r="O111">
        <v>420</v>
      </c>
      <c r="P111">
        <v>98</v>
      </c>
      <c r="Q111">
        <v>101</v>
      </c>
      <c r="U111">
        <v>420</v>
      </c>
      <c r="V111">
        <v>144</v>
      </c>
      <c r="W111">
        <v>163</v>
      </c>
      <c r="X111">
        <v>89</v>
      </c>
      <c r="Z111" s="2">
        <f t="shared" si="12"/>
        <v>0.57599999999999996</v>
      </c>
      <c r="AA111" s="2">
        <f t="shared" si="13"/>
        <v>0.39200000000000002</v>
      </c>
    </row>
    <row r="112" spans="7:27" x14ac:dyDescent="0.25">
      <c r="G112" s="5">
        <v>236</v>
      </c>
      <c r="H112">
        <v>216</v>
      </c>
      <c r="N112">
        <f t="shared" si="11"/>
        <v>94.840442078703148</v>
      </c>
      <c r="O112">
        <v>424</v>
      </c>
      <c r="P112">
        <v>98</v>
      </c>
      <c r="Q112">
        <v>101</v>
      </c>
      <c r="U112">
        <v>424</v>
      </c>
      <c r="V112">
        <v>144</v>
      </c>
      <c r="W112">
        <v>163</v>
      </c>
      <c r="X112">
        <v>89</v>
      </c>
      <c r="Z112" s="2">
        <f t="shared" si="12"/>
        <v>0.57599999999999996</v>
      </c>
      <c r="AA112" s="2">
        <f t="shared" si="13"/>
        <v>0.39200000000000002</v>
      </c>
    </row>
    <row r="113" spans="7:27" x14ac:dyDescent="0.25">
      <c r="G113" s="5">
        <v>240</v>
      </c>
      <c r="H113">
        <v>214</v>
      </c>
      <c r="N113">
        <f t="shared" si="11"/>
        <v>95.804012930618271</v>
      </c>
      <c r="O113">
        <v>428</v>
      </c>
      <c r="P113">
        <v>98</v>
      </c>
      <c r="Q113">
        <v>101</v>
      </c>
      <c r="U113">
        <v>428</v>
      </c>
      <c r="V113">
        <v>144</v>
      </c>
      <c r="W113">
        <v>163</v>
      </c>
      <c r="X113">
        <v>89</v>
      </c>
      <c r="Z113" s="2">
        <f t="shared" si="12"/>
        <v>0.57599999999999996</v>
      </c>
      <c r="AA113" s="2">
        <f t="shared" si="13"/>
        <v>0.39200000000000002</v>
      </c>
    </row>
    <row r="114" spans="7:27" x14ac:dyDescent="0.25">
      <c r="G114" s="5">
        <v>244</v>
      </c>
      <c r="H114">
        <v>212</v>
      </c>
      <c r="N114">
        <f t="shared" si="11"/>
        <v>96.768970719310957</v>
      </c>
      <c r="O114">
        <v>432</v>
      </c>
      <c r="P114">
        <v>98</v>
      </c>
      <c r="Q114">
        <v>101</v>
      </c>
      <c r="U114">
        <v>432</v>
      </c>
      <c r="V114">
        <v>144</v>
      </c>
      <c r="W114">
        <v>163</v>
      </c>
      <c r="X114">
        <v>89</v>
      </c>
      <c r="Z114" s="2">
        <f t="shared" si="12"/>
        <v>0.57599999999999996</v>
      </c>
      <c r="AA114" s="2">
        <f t="shared" si="13"/>
        <v>0.39200000000000002</v>
      </c>
    </row>
    <row r="115" spans="7:27" x14ac:dyDescent="0.25">
      <c r="G115" s="5">
        <v>248</v>
      </c>
      <c r="H115">
        <v>210</v>
      </c>
      <c r="N115">
        <f t="shared" si="11"/>
        <v>97.735318441414492</v>
      </c>
      <c r="O115">
        <v>436</v>
      </c>
      <c r="P115">
        <v>98</v>
      </c>
      <c r="Q115">
        <v>101</v>
      </c>
      <c r="U115">
        <v>436</v>
      </c>
      <c r="V115">
        <v>144</v>
      </c>
      <c r="W115">
        <v>163</v>
      </c>
      <c r="X115">
        <v>89</v>
      </c>
      <c r="Z115" s="2">
        <f t="shared" si="12"/>
        <v>0.57599999999999996</v>
      </c>
      <c r="AA115" s="2">
        <f t="shared" si="13"/>
        <v>0.39200000000000002</v>
      </c>
    </row>
    <row r="116" spans="7:27" x14ac:dyDescent="0.25">
      <c r="G116" s="5">
        <v>252</v>
      </c>
      <c r="H116">
        <v>209</v>
      </c>
      <c r="N116">
        <f t="shared" si="11"/>
        <v>98.703059102201166</v>
      </c>
      <c r="O116">
        <v>440</v>
      </c>
      <c r="P116">
        <v>98</v>
      </c>
      <c r="Q116">
        <v>101</v>
      </c>
      <c r="U116">
        <v>440</v>
      </c>
      <c r="V116">
        <v>144</v>
      </c>
      <c r="W116">
        <v>163</v>
      </c>
      <c r="X116">
        <v>89</v>
      </c>
      <c r="Z116" s="2">
        <f t="shared" si="12"/>
        <v>0.57599999999999996</v>
      </c>
      <c r="AA116" s="2">
        <f t="shared" si="13"/>
        <v>0.39200000000000002</v>
      </c>
    </row>
    <row r="117" spans="7:27" x14ac:dyDescent="0.25">
      <c r="G117" s="4">
        <v>256</v>
      </c>
      <c r="H117">
        <v>207</v>
      </c>
      <c r="N117">
        <f t="shared" si="11"/>
        <v>99.672195715613398</v>
      </c>
      <c r="O117">
        <v>444</v>
      </c>
      <c r="P117">
        <v>98</v>
      </c>
      <c r="Q117">
        <v>101</v>
      </c>
      <c r="U117">
        <v>444</v>
      </c>
      <c r="V117">
        <v>144</v>
      </c>
      <c r="W117">
        <v>163</v>
      </c>
      <c r="X117">
        <v>89</v>
      </c>
      <c r="Z117" s="2">
        <f t="shared" si="12"/>
        <v>0.57599999999999996</v>
      </c>
      <c r="AA117" s="2">
        <f t="shared" si="13"/>
        <v>0.39200000000000002</v>
      </c>
    </row>
    <row r="118" spans="7:27" x14ac:dyDescent="0.25">
      <c r="G118" s="5">
        <v>260</v>
      </c>
      <c r="H118">
        <v>205</v>
      </c>
      <c r="N118">
        <f t="shared" si="11"/>
        <v>100.64273130429501</v>
      </c>
      <c r="O118">
        <v>448</v>
      </c>
      <c r="P118">
        <v>98</v>
      </c>
      <c r="Q118">
        <v>101</v>
      </c>
      <c r="U118">
        <v>448</v>
      </c>
      <c r="V118">
        <v>144</v>
      </c>
      <c r="W118">
        <v>163</v>
      </c>
      <c r="X118">
        <v>89</v>
      </c>
      <c r="Z118" s="2">
        <f t="shared" si="12"/>
        <v>0.57599999999999996</v>
      </c>
      <c r="AA118" s="2">
        <f t="shared" si="13"/>
        <v>0.39200000000000002</v>
      </c>
    </row>
    <row r="119" spans="7:27" x14ac:dyDescent="0.25">
      <c r="G119" s="5">
        <v>264</v>
      </c>
      <c r="H119">
        <v>203</v>
      </c>
      <c r="N119">
        <f t="shared" si="11"/>
        <v>101.61466889962264</v>
      </c>
      <c r="O119">
        <v>452</v>
      </c>
      <c r="P119">
        <v>98</v>
      </c>
      <c r="Q119">
        <v>101</v>
      </c>
      <c r="U119">
        <v>452</v>
      </c>
      <c r="V119">
        <v>144</v>
      </c>
      <c r="W119">
        <v>163</v>
      </c>
      <c r="X119">
        <v>89</v>
      </c>
      <c r="Z119" s="2">
        <f t="shared" si="12"/>
        <v>0.57599999999999996</v>
      </c>
      <c r="AA119" s="2">
        <f t="shared" si="13"/>
        <v>0.39200000000000002</v>
      </c>
    </row>
    <row r="120" spans="7:27" x14ac:dyDescent="0.25">
      <c r="G120" s="5">
        <v>268</v>
      </c>
      <c r="H120">
        <v>201</v>
      </c>
      <c r="N120">
        <f t="shared" si="11"/>
        <v>102.58801154173742</v>
      </c>
      <c r="O120">
        <v>456</v>
      </c>
      <c r="P120">
        <v>98</v>
      </c>
      <c r="Q120">
        <v>101</v>
      </c>
      <c r="U120">
        <v>456</v>
      </c>
      <c r="V120">
        <v>144</v>
      </c>
      <c r="W120">
        <v>163</v>
      </c>
      <c r="X120">
        <v>89</v>
      </c>
      <c r="Z120" s="2">
        <f t="shared" si="12"/>
        <v>0.57599999999999996</v>
      </c>
      <c r="AA120" s="2">
        <f t="shared" si="13"/>
        <v>0.39200000000000002</v>
      </c>
    </row>
    <row r="121" spans="7:27" x14ac:dyDescent="0.25">
      <c r="G121" s="5">
        <v>272</v>
      </c>
      <c r="H121">
        <v>201</v>
      </c>
      <c r="N121">
        <f t="shared" si="11"/>
        <v>103.56276227957645</v>
      </c>
      <c r="O121">
        <v>460</v>
      </c>
      <c r="P121">
        <v>98</v>
      </c>
      <c r="Q121">
        <v>101</v>
      </c>
      <c r="U121">
        <v>460</v>
      </c>
      <c r="V121">
        <v>144</v>
      </c>
      <c r="W121">
        <v>163</v>
      </c>
      <c r="X121">
        <v>89</v>
      </c>
      <c r="Z121" s="2">
        <f t="shared" si="12"/>
        <v>0.57599999999999996</v>
      </c>
      <c r="AA121" s="2">
        <f t="shared" si="13"/>
        <v>0.39200000000000002</v>
      </c>
    </row>
    <row r="122" spans="7:27" x14ac:dyDescent="0.25">
      <c r="G122" s="5">
        <v>276</v>
      </c>
      <c r="H122">
        <v>201</v>
      </c>
      <c r="N122">
        <f t="shared" si="11"/>
        <v>104.53892417090488</v>
      </c>
      <c r="O122">
        <v>464</v>
      </c>
      <c r="P122">
        <v>98</v>
      </c>
      <c r="Q122">
        <v>101</v>
      </c>
      <c r="U122">
        <v>464</v>
      </c>
      <c r="V122">
        <v>144</v>
      </c>
      <c r="W122">
        <v>163</v>
      </c>
      <c r="X122">
        <v>89</v>
      </c>
      <c r="Z122" s="2">
        <f t="shared" si="12"/>
        <v>0.57599999999999996</v>
      </c>
      <c r="AA122" s="2">
        <f t="shared" si="13"/>
        <v>0.39200000000000002</v>
      </c>
    </row>
    <row r="123" spans="7:27" x14ac:dyDescent="0.25">
      <c r="G123" s="5">
        <v>280</v>
      </c>
      <c r="H123">
        <v>201</v>
      </c>
      <c r="N123">
        <f t="shared" si="11"/>
        <v>105.51650028234769</v>
      </c>
      <c r="O123">
        <v>468</v>
      </c>
      <c r="P123">
        <v>98</v>
      </c>
      <c r="Q123">
        <v>101</v>
      </c>
      <c r="U123">
        <v>468</v>
      </c>
      <c r="V123" s="4">
        <v>120</v>
      </c>
      <c r="W123" s="4">
        <v>141</v>
      </c>
      <c r="X123">
        <v>89</v>
      </c>
      <c r="Z123" s="2">
        <f t="shared" si="12"/>
        <v>0.48</v>
      </c>
      <c r="AA123" s="2">
        <f t="shared" si="13"/>
        <v>0.39200000000000002</v>
      </c>
    </row>
    <row r="124" spans="7:27" x14ac:dyDescent="0.25">
      <c r="G124" s="6">
        <v>284</v>
      </c>
      <c r="H124">
        <v>201</v>
      </c>
      <c r="N124">
        <f t="shared" si="11"/>
        <v>106.49549368942193</v>
      </c>
      <c r="O124">
        <v>472</v>
      </c>
      <c r="P124">
        <v>98</v>
      </c>
      <c r="Q124">
        <v>101</v>
      </c>
      <c r="U124">
        <v>472</v>
      </c>
      <c r="V124">
        <v>120</v>
      </c>
      <c r="W124">
        <v>141</v>
      </c>
      <c r="X124">
        <v>89</v>
      </c>
      <c r="Z124" s="2">
        <f t="shared" si="12"/>
        <v>0.48</v>
      </c>
      <c r="AA124" s="2">
        <f t="shared" si="13"/>
        <v>0.39200000000000002</v>
      </c>
    </row>
    <row r="125" spans="7:27" x14ac:dyDescent="0.25">
      <c r="G125" s="5">
        <v>288</v>
      </c>
      <c r="H125">
        <v>201</v>
      </c>
      <c r="N125">
        <f t="shared" si="11"/>
        <v>107.47590747656895</v>
      </c>
      <c r="O125" s="3">
        <v>476</v>
      </c>
      <c r="P125" s="4">
        <v>75</v>
      </c>
      <c r="Q125" s="4">
        <v>79</v>
      </c>
      <c r="R125" s="4"/>
      <c r="S125" s="4"/>
      <c r="U125">
        <v>476</v>
      </c>
      <c r="V125">
        <v>120</v>
      </c>
      <c r="W125">
        <v>141</v>
      </c>
      <c r="X125">
        <v>89</v>
      </c>
      <c r="Z125" s="2">
        <f t="shared" si="12"/>
        <v>0.48</v>
      </c>
      <c r="AA125" s="2">
        <f t="shared" si="13"/>
        <v>0.3</v>
      </c>
    </row>
    <row r="126" spans="7:27" x14ac:dyDescent="0.25">
      <c r="G126" s="5">
        <v>292</v>
      </c>
      <c r="H126">
        <v>201</v>
      </c>
      <c r="N126">
        <f t="shared" si="11"/>
        <v>108.45774473718669</v>
      </c>
      <c r="O126">
        <v>480</v>
      </c>
      <c r="P126">
        <v>75</v>
      </c>
      <c r="Q126">
        <v>79</v>
      </c>
      <c r="U126">
        <v>480</v>
      </c>
      <c r="V126">
        <v>120</v>
      </c>
      <c r="W126">
        <v>141</v>
      </c>
      <c r="X126">
        <v>89</v>
      </c>
      <c r="Z126" s="2">
        <f t="shared" si="12"/>
        <v>0.48</v>
      </c>
      <c r="AA126" s="2">
        <f t="shared" si="13"/>
        <v>0.3</v>
      </c>
    </row>
    <row r="127" spans="7:27" x14ac:dyDescent="0.25">
      <c r="G127" s="5">
        <v>296</v>
      </c>
      <c r="H127">
        <v>201</v>
      </c>
      <c r="N127">
        <f t="shared" si="11"/>
        <v>109.44100857366229</v>
      </c>
      <c r="O127">
        <v>484</v>
      </c>
      <c r="P127">
        <v>75</v>
      </c>
      <c r="Q127">
        <v>79</v>
      </c>
      <c r="U127">
        <v>484</v>
      </c>
      <c r="V127">
        <v>120</v>
      </c>
      <c r="W127">
        <v>141</v>
      </c>
      <c r="X127">
        <v>89</v>
      </c>
      <c r="Z127" s="2">
        <f t="shared" si="12"/>
        <v>0.48</v>
      </c>
      <c r="AA127" s="2">
        <f t="shared" si="13"/>
        <v>0.3</v>
      </c>
    </row>
    <row r="128" spans="7:27" x14ac:dyDescent="0.25">
      <c r="G128" s="5">
        <v>300</v>
      </c>
      <c r="H128">
        <v>201</v>
      </c>
      <c r="N128">
        <f t="shared" si="11"/>
        <v>110.42570209740489</v>
      </c>
      <c r="O128">
        <v>488</v>
      </c>
      <c r="P128">
        <v>75</v>
      </c>
      <c r="Q128">
        <v>79</v>
      </c>
      <c r="U128">
        <v>488</v>
      </c>
      <c r="V128">
        <v>120</v>
      </c>
      <c r="W128">
        <v>141</v>
      </c>
      <c r="X128">
        <v>89</v>
      </c>
      <c r="Z128" s="2">
        <f t="shared" si="12"/>
        <v>0.48</v>
      </c>
      <c r="AA128" s="2">
        <f t="shared" si="13"/>
        <v>0.3</v>
      </c>
    </row>
    <row r="129" spans="7:27" x14ac:dyDescent="0.25">
      <c r="G129" s="5">
        <v>304</v>
      </c>
      <c r="H129">
        <v>199</v>
      </c>
      <c r="N129">
        <f t="shared" si="11"/>
        <v>111.41182842887822</v>
      </c>
      <c r="O129">
        <v>492</v>
      </c>
      <c r="P129">
        <v>75</v>
      </c>
      <c r="Q129">
        <v>79</v>
      </c>
      <c r="U129">
        <v>492</v>
      </c>
      <c r="V129">
        <v>120</v>
      </c>
      <c r="W129">
        <v>141</v>
      </c>
      <c r="X129">
        <v>89</v>
      </c>
      <c r="Z129" s="2">
        <f t="shared" si="12"/>
        <v>0.48</v>
      </c>
      <c r="AA129" s="2">
        <f t="shared" si="13"/>
        <v>0.3</v>
      </c>
    </row>
    <row r="130" spans="7:27" x14ac:dyDescent="0.25">
      <c r="G130" s="5">
        <v>308</v>
      </c>
      <c r="H130">
        <v>197</v>
      </c>
      <c r="N130">
        <f t="shared" si="11"/>
        <v>112.39939069763371</v>
      </c>
      <c r="O130">
        <v>496</v>
      </c>
      <c r="P130">
        <v>75</v>
      </c>
      <c r="Q130">
        <v>79</v>
      </c>
      <c r="U130">
        <v>496</v>
      </c>
      <c r="V130">
        <v>120</v>
      </c>
      <c r="W130">
        <v>141</v>
      </c>
      <c r="X130">
        <v>89</v>
      </c>
      <c r="Z130" s="2">
        <f t="shared" si="12"/>
        <v>0.48</v>
      </c>
      <c r="AA130" s="2">
        <f t="shared" si="13"/>
        <v>0.3</v>
      </c>
    </row>
    <row r="131" spans="7:27" x14ac:dyDescent="0.25">
      <c r="G131" s="5">
        <v>312</v>
      </c>
      <c r="H131">
        <v>195</v>
      </c>
      <c r="N131">
        <f t="shared" si="11"/>
        <v>113.3883920423435</v>
      </c>
      <c r="O131">
        <v>500</v>
      </c>
      <c r="P131">
        <v>75</v>
      </c>
      <c r="Q131">
        <v>79</v>
      </c>
      <c r="U131">
        <v>500</v>
      </c>
      <c r="V131">
        <v>120</v>
      </c>
      <c r="W131">
        <v>141</v>
      </c>
      <c r="X131">
        <v>89</v>
      </c>
      <c r="Z131" s="2">
        <f t="shared" si="12"/>
        <v>0.48</v>
      </c>
      <c r="AA131" s="2">
        <f t="shared" si="13"/>
        <v>0.3</v>
      </c>
    </row>
    <row r="132" spans="7:27" x14ac:dyDescent="0.25">
      <c r="G132" s="5">
        <v>316</v>
      </c>
      <c r="H132">
        <v>193</v>
      </c>
      <c r="N132">
        <f t="shared" si="11"/>
        <v>114.3788356108338</v>
      </c>
      <c r="O132">
        <v>504</v>
      </c>
      <c r="P132">
        <v>75</v>
      </c>
      <c r="Q132">
        <v>79</v>
      </c>
      <c r="U132">
        <v>504</v>
      </c>
      <c r="V132">
        <v>120</v>
      </c>
      <c r="W132">
        <v>141</v>
      </c>
      <c r="X132">
        <v>89</v>
      </c>
      <c r="Z132" s="2">
        <f t="shared" si="12"/>
        <v>0.48</v>
      </c>
      <c r="AA132" s="2">
        <f t="shared" si="13"/>
        <v>0.3</v>
      </c>
    </row>
    <row r="133" spans="7:27" x14ac:dyDescent="0.25">
      <c r="G133" s="5">
        <v>320</v>
      </c>
      <c r="H133">
        <v>191</v>
      </c>
      <c r="N133">
        <f t="shared" si="11"/>
        <v>115.37072456011828</v>
      </c>
      <c r="O133">
        <v>508</v>
      </c>
      <c r="P133">
        <v>75</v>
      </c>
      <c r="Q133">
        <v>79</v>
      </c>
      <c r="U133">
        <v>508</v>
      </c>
      <c r="V133">
        <v>120</v>
      </c>
      <c r="W133">
        <v>141</v>
      </c>
      <c r="X133" s="4">
        <v>53</v>
      </c>
      <c r="Z133" s="2">
        <f t="shared" si="12"/>
        <v>0.48</v>
      </c>
      <c r="AA133" s="2">
        <f t="shared" si="13"/>
        <v>0.3</v>
      </c>
    </row>
    <row r="134" spans="7:27" x14ac:dyDescent="0.25">
      <c r="G134" s="5">
        <v>324</v>
      </c>
      <c r="H134">
        <v>189</v>
      </c>
      <c r="N134">
        <f t="shared" si="11"/>
        <v>116.36406205643145</v>
      </c>
      <c r="O134">
        <v>512</v>
      </c>
      <c r="P134">
        <v>75</v>
      </c>
      <c r="Q134">
        <v>79</v>
      </c>
      <c r="U134">
        <v>512</v>
      </c>
      <c r="V134">
        <v>120</v>
      </c>
      <c r="W134">
        <v>141</v>
      </c>
      <c r="X134">
        <v>53</v>
      </c>
      <c r="Z134" s="2">
        <f t="shared" si="12"/>
        <v>0.48</v>
      </c>
      <c r="AA134" s="2">
        <f t="shared" si="13"/>
        <v>0.3</v>
      </c>
    </row>
    <row r="135" spans="7:27" x14ac:dyDescent="0.25">
      <c r="G135" s="5">
        <v>328</v>
      </c>
      <c r="H135">
        <v>188</v>
      </c>
      <c r="N135">
        <f t="shared" ref="N135:N198" si="14">O135/1000*1245/(298.9/49.9-O135/1000)</f>
        <v>117.35885127526254</v>
      </c>
      <c r="O135">
        <v>516</v>
      </c>
      <c r="P135">
        <v>75</v>
      </c>
      <c r="Q135">
        <v>79</v>
      </c>
      <c r="U135">
        <v>516</v>
      </c>
      <c r="V135">
        <v>120</v>
      </c>
      <c r="W135">
        <v>141</v>
      </c>
      <c r="X135">
        <v>53</v>
      </c>
      <c r="Z135" s="2">
        <f t="shared" ref="Z135:Z198" si="15">V135/250</f>
        <v>0.48</v>
      </c>
      <c r="AA135" s="2">
        <f t="shared" ref="AA135:AA198" si="16">P135/250</f>
        <v>0.3</v>
      </c>
    </row>
    <row r="136" spans="7:27" x14ac:dyDescent="0.25">
      <c r="G136" s="4">
        <v>332</v>
      </c>
      <c r="H136">
        <v>186</v>
      </c>
      <c r="N136">
        <f t="shared" si="14"/>
        <v>118.35509540138925</v>
      </c>
      <c r="O136">
        <v>520</v>
      </c>
      <c r="P136">
        <v>75</v>
      </c>
      <c r="Q136">
        <v>79</v>
      </c>
      <c r="U136">
        <v>520</v>
      </c>
      <c r="V136">
        <v>120</v>
      </c>
      <c r="W136">
        <v>141</v>
      </c>
      <c r="X136">
        <v>53</v>
      </c>
      <c r="Z136" s="2">
        <f t="shared" si="15"/>
        <v>0.48</v>
      </c>
      <c r="AA136" s="2">
        <f t="shared" si="16"/>
        <v>0.3</v>
      </c>
    </row>
    <row r="137" spans="7:27" x14ac:dyDescent="0.25">
      <c r="G137" s="5">
        <v>336</v>
      </c>
      <c r="H137">
        <v>184</v>
      </c>
      <c r="N137">
        <f t="shared" si="14"/>
        <v>119.35279762891179</v>
      </c>
      <c r="O137">
        <v>524</v>
      </c>
      <c r="P137">
        <v>75</v>
      </c>
      <c r="Q137">
        <v>79</v>
      </c>
      <c r="U137">
        <v>524</v>
      </c>
      <c r="V137">
        <v>120</v>
      </c>
      <c r="W137">
        <v>141</v>
      </c>
      <c r="X137">
        <v>53</v>
      </c>
      <c r="Z137" s="2">
        <f t="shared" si="15"/>
        <v>0.48</v>
      </c>
      <c r="AA137" s="2">
        <f t="shared" si="16"/>
        <v>0.3</v>
      </c>
    </row>
    <row r="138" spans="7:27" x14ac:dyDescent="0.25">
      <c r="G138" s="5">
        <v>340</v>
      </c>
      <c r="H138">
        <v>182</v>
      </c>
      <c r="N138">
        <f t="shared" si="14"/>
        <v>120.35196116128692</v>
      </c>
      <c r="O138">
        <v>528</v>
      </c>
      <c r="P138">
        <v>75</v>
      </c>
      <c r="Q138">
        <v>79</v>
      </c>
      <c r="U138">
        <v>528</v>
      </c>
      <c r="V138">
        <v>120</v>
      </c>
      <c r="W138">
        <v>141</v>
      </c>
      <c r="X138">
        <v>53</v>
      </c>
      <c r="Z138" s="2">
        <f t="shared" si="15"/>
        <v>0.48</v>
      </c>
      <c r="AA138" s="2">
        <f t="shared" si="16"/>
        <v>0.3</v>
      </c>
    </row>
    <row r="139" spans="7:27" x14ac:dyDescent="0.25">
      <c r="G139">
        <v>344</v>
      </c>
      <c r="H139">
        <v>180</v>
      </c>
      <c r="N139">
        <f t="shared" si="14"/>
        <v>121.35258921136231</v>
      </c>
      <c r="O139">
        <v>532</v>
      </c>
      <c r="P139">
        <v>75</v>
      </c>
      <c r="Q139">
        <v>79</v>
      </c>
      <c r="U139">
        <v>532</v>
      </c>
      <c r="V139">
        <v>120</v>
      </c>
      <c r="W139">
        <v>141</v>
      </c>
      <c r="X139">
        <v>53</v>
      </c>
      <c r="Z139" s="2">
        <f t="shared" si="15"/>
        <v>0.48</v>
      </c>
      <c r="AA139" s="2">
        <f t="shared" si="16"/>
        <v>0.3</v>
      </c>
    </row>
    <row r="140" spans="7:27" x14ac:dyDescent="0.25">
      <c r="G140">
        <v>348</v>
      </c>
      <c r="H140">
        <v>178</v>
      </c>
      <c r="N140">
        <f t="shared" si="14"/>
        <v>122.35468500141097</v>
      </c>
      <c r="O140">
        <v>536</v>
      </c>
      <c r="P140">
        <v>75</v>
      </c>
      <c r="Q140">
        <v>79</v>
      </c>
      <c r="U140">
        <v>536</v>
      </c>
      <c r="V140">
        <v>120</v>
      </c>
      <c r="W140">
        <v>141</v>
      </c>
      <c r="X140">
        <v>53</v>
      </c>
      <c r="Z140" s="2">
        <f t="shared" si="15"/>
        <v>0.48</v>
      </c>
      <c r="AA140" s="2">
        <f t="shared" si="16"/>
        <v>0.3</v>
      </c>
    </row>
    <row r="141" spans="7:27" x14ac:dyDescent="0.25">
      <c r="G141">
        <v>352</v>
      </c>
      <c r="H141">
        <v>176</v>
      </c>
      <c r="N141">
        <f t="shared" si="14"/>
        <v>123.35825176316584</v>
      </c>
      <c r="O141">
        <v>540</v>
      </c>
      <c r="P141">
        <v>75</v>
      </c>
      <c r="Q141">
        <v>79</v>
      </c>
      <c r="U141">
        <v>540</v>
      </c>
      <c r="V141">
        <v>120</v>
      </c>
      <c r="W141">
        <v>141</v>
      </c>
      <c r="X141">
        <v>53</v>
      </c>
      <c r="Z141" s="2">
        <f t="shared" si="15"/>
        <v>0.48</v>
      </c>
      <c r="AA141" s="2">
        <f t="shared" si="16"/>
        <v>0.3</v>
      </c>
    </row>
    <row r="142" spans="7:27" x14ac:dyDescent="0.25">
      <c r="G142">
        <v>356</v>
      </c>
      <c r="H142">
        <v>176</v>
      </c>
      <c r="N142">
        <f t="shared" si="14"/>
        <v>124.36329273785451</v>
      </c>
      <c r="O142">
        <v>544</v>
      </c>
      <c r="P142">
        <v>75</v>
      </c>
      <c r="Q142">
        <v>79</v>
      </c>
      <c r="U142">
        <v>544</v>
      </c>
      <c r="V142">
        <v>120</v>
      </c>
      <c r="W142">
        <v>141</v>
      </c>
      <c r="X142">
        <v>53</v>
      </c>
      <c r="Z142" s="2">
        <f t="shared" si="15"/>
        <v>0.48</v>
      </c>
      <c r="AA142" s="2">
        <f t="shared" si="16"/>
        <v>0.3</v>
      </c>
    </row>
    <row r="143" spans="7:27" x14ac:dyDescent="0.25">
      <c r="G143">
        <v>360</v>
      </c>
      <c r="H143">
        <v>176</v>
      </c>
      <c r="N143">
        <f t="shared" si="14"/>
        <v>125.36981117623407</v>
      </c>
      <c r="O143">
        <v>548</v>
      </c>
      <c r="P143">
        <v>75</v>
      </c>
      <c r="Q143">
        <v>79</v>
      </c>
      <c r="U143">
        <v>548</v>
      </c>
      <c r="V143">
        <v>120</v>
      </c>
      <c r="W143">
        <v>141</v>
      </c>
      <c r="X143">
        <v>53</v>
      </c>
      <c r="Z143" s="2">
        <f t="shared" si="15"/>
        <v>0.48</v>
      </c>
      <c r="AA143" s="2">
        <f t="shared" si="16"/>
        <v>0.3</v>
      </c>
    </row>
    <row r="144" spans="7:27" x14ac:dyDescent="0.25">
      <c r="G144">
        <v>364</v>
      </c>
      <c r="H144">
        <v>176</v>
      </c>
      <c r="N144">
        <f t="shared" si="14"/>
        <v>126.37781033862626</v>
      </c>
      <c r="O144">
        <v>552</v>
      </c>
      <c r="P144">
        <v>75</v>
      </c>
      <c r="Q144">
        <v>79</v>
      </c>
      <c r="U144">
        <v>552</v>
      </c>
      <c r="V144">
        <v>120</v>
      </c>
      <c r="W144">
        <v>141</v>
      </c>
      <c r="X144">
        <v>53</v>
      </c>
      <c r="Z144" s="2">
        <f t="shared" si="15"/>
        <v>0.48</v>
      </c>
      <c r="AA144" s="2">
        <f t="shared" si="16"/>
        <v>0.3</v>
      </c>
    </row>
    <row r="145" spans="7:27" x14ac:dyDescent="0.25">
      <c r="G145" s="6">
        <v>368</v>
      </c>
      <c r="H145">
        <v>176</v>
      </c>
      <c r="N145">
        <f t="shared" si="14"/>
        <v>127.38729349495273</v>
      </c>
      <c r="O145">
        <v>556</v>
      </c>
      <c r="P145">
        <v>75</v>
      </c>
      <c r="Q145">
        <v>79</v>
      </c>
      <c r="U145">
        <v>556</v>
      </c>
      <c r="V145">
        <v>120</v>
      </c>
      <c r="W145">
        <v>141</v>
      </c>
      <c r="X145">
        <v>53</v>
      </c>
      <c r="Z145" s="2">
        <f t="shared" si="15"/>
        <v>0.48</v>
      </c>
      <c r="AA145" s="2">
        <f t="shared" si="16"/>
        <v>0.3</v>
      </c>
    </row>
    <row r="146" spans="7:27" x14ac:dyDescent="0.25">
      <c r="G146">
        <v>372</v>
      </c>
      <c r="H146">
        <v>176</v>
      </c>
      <c r="N146">
        <f t="shared" si="14"/>
        <v>128.39826392477011</v>
      </c>
      <c r="O146">
        <v>560</v>
      </c>
      <c r="P146">
        <v>75</v>
      </c>
      <c r="Q146">
        <v>79</v>
      </c>
      <c r="U146">
        <v>560</v>
      </c>
      <c r="V146">
        <v>120</v>
      </c>
      <c r="W146">
        <v>141</v>
      </c>
      <c r="X146">
        <v>53</v>
      </c>
      <c r="Z146" s="2">
        <f t="shared" si="15"/>
        <v>0.48</v>
      </c>
      <c r="AA146" s="2">
        <f t="shared" si="16"/>
        <v>0.3</v>
      </c>
    </row>
    <row r="147" spans="7:27" x14ac:dyDescent="0.25">
      <c r="G147">
        <v>376</v>
      </c>
      <c r="H147">
        <v>176</v>
      </c>
      <c r="N147">
        <f t="shared" si="14"/>
        <v>129.41072491730574</v>
      </c>
      <c r="O147">
        <v>564</v>
      </c>
      <c r="P147">
        <v>75</v>
      </c>
      <c r="Q147">
        <v>79</v>
      </c>
      <c r="U147">
        <v>564</v>
      </c>
      <c r="V147">
        <v>120</v>
      </c>
      <c r="W147">
        <v>141</v>
      </c>
      <c r="X147">
        <v>53</v>
      </c>
      <c r="Z147" s="2">
        <f t="shared" si="15"/>
        <v>0.48</v>
      </c>
      <c r="AA147" s="2">
        <f t="shared" si="16"/>
        <v>0.3</v>
      </c>
    </row>
    <row r="148" spans="7:27" x14ac:dyDescent="0.25">
      <c r="G148">
        <v>380</v>
      </c>
      <c r="H148">
        <v>176</v>
      </c>
      <c r="N148">
        <f t="shared" si="14"/>
        <v>130.42467977149343</v>
      </c>
      <c r="O148">
        <v>568</v>
      </c>
      <c r="P148">
        <v>75</v>
      </c>
      <c r="Q148">
        <v>79</v>
      </c>
      <c r="U148">
        <v>568</v>
      </c>
      <c r="V148">
        <v>120</v>
      </c>
      <c r="W148">
        <v>141</v>
      </c>
      <c r="X148">
        <v>53</v>
      </c>
      <c r="Z148" s="2">
        <f t="shared" si="15"/>
        <v>0.48</v>
      </c>
      <c r="AA148" s="2">
        <f t="shared" si="16"/>
        <v>0.3</v>
      </c>
    </row>
    <row r="149" spans="7:27" x14ac:dyDescent="0.25">
      <c r="G149">
        <v>384</v>
      </c>
      <c r="H149">
        <v>176</v>
      </c>
      <c r="N149">
        <f t="shared" si="14"/>
        <v>131.44013179600913</v>
      </c>
      <c r="O149">
        <v>572</v>
      </c>
      <c r="P149">
        <v>75</v>
      </c>
      <c r="Q149">
        <v>79</v>
      </c>
      <c r="U149">
        <v>572</v>
      </c>
      <c r="V149">
        <v>120</v>
      </c>
      <c r="W149">
        <v>141</v>
      </c>
      <c r="X149">
        <v>53</v>
      </c>
      <c r="Z149" s="2">
        <f t="shared" si="15"/>
        <v>0.48</v>
      </c>
      <c r="AA149" s="2">
        <f t="shared" si="16"/>
        <v>0.3</v>
      </c>
    </row>
    <row r="150" spans="7:27" x14ac:dyDescent="0.25">
      <c r="G150">
        <v>388</v>
      </c>
      <c r="H150">
        <v>176</v>
      </c>
      <c r="N150">
        <f t="shared" si="14"/>
        <v>132.45708430930685</v>
      </c>
      <c r="O150">
        <v>576</v>
      </c>
      <c r="P150">
        <v>75</v>
      </c>
      <c r="Q150">
        <v>79</v>
      </c>
      <c r="U150">
        <v>576</v>
      </c>
      <c r="V150">
        <v>120</v>
      </c>
      <c r="W150">
        <v>141</v>
      </c>
      <c r="X150">
        <v>53</v>
      </c>
      <c r="Z150" s="2">
        <f t="shared" si="15"/>
        <v>0.48</v>
      </c>
      <c r="AA150" s="2">
        <f t="shared" si="16"/>
        <v>0.3</v>
      </c>
    </row>
    <row r="151" spans="7:27" x14ac:dyDescent="0.25">
      <c r="G151">
        <v>392</v>
      </c>
      <c r="H151">
        <v>171</v>
      </c>
      <c r="N151">
        <f t="shared" si="14"/>
        <v>133.47554063965504</v>
      </c>
      <c r="O151">
        <v>580</v>
      </c>
      <c r="P151">
        <v>75</v>
      </c>
      <c r="Q151">
        <v>79</v>
      </c>
      <c r="U151">
        <v>580</v>
      </c>
      <c r="V151">
        <v>120</v>
      </c>
      <c r="W151">
        <v>141</v>
      </c>
      <c r="X151">
        <v>53</v>
      </c>
      <c r="Z151" s="2">
        <f t="shared" si="15"/>
        <v>0.48</v>
      </c>
      <c r="AA151" s="2">
        <f t="shared" si="16"/>
        <v>0.3</v>
      </c>
    </row>
    <row r="152" spans="7:27" x14ac:dyDescent="0.25">
      <c r="G152">
        <v>396</v>
      </c>
      <c r="H152">
        <v>166</v>
      </c>
      <c r="N152">
        <f t="shared" si="14"/>
        <v>134.49550412517272</v>
      </c>
      <c r="O152" s="3">
        <v>584</v>
      </c>
      <c r="P152" s="4">
        <v>51</v>
      </c>
      <c r="Q152" s="4">
        <v>53</v>
      </c>
      <c r="R152" s="4"/>
      <c r="S152" s="4"/>
      <c r="U152">
        <v>584</v>
      </c>
      <c r="V152">
        <v>120</v>
      </c>
      <c r="W152">
        <v>141</v>
      </c>
      <c r="X152">
        <v>53</v>
      </c>
      <c r="Z152" s="2">
        <f t="shared" si="15"/>
        <v>0.48</v>
      </c>
      <c r="AA152" s="2">
        <f t="shared" si="16"/>
        <v>0.20399999999999999</v>
      </c>
    </row>
    <row r="153" spans="7:27" x14ac:dyDescent="0.25">
      <c r="G153">
        <v>400</v>
      </c>
      <c r="H153">
        <v>162</v>
      </c>
      <c r="N153">
        <f t="shared" si="14"/>
        <v>135.51697811386606</v>
      </c>
      <c r="O153">
        <v>588</v>
      </c>
      <c r="P153">
        <v>51</v>
      </c>
      <c r="Q153">
        <v>53</v>
      </c>
      <c r="U153">
        <v>588</v>
      </c>
      <c r="V153" s="4">
        <v>98</v>
      </c>
      <c r="W153" s="4">
        <v>101</v>
      </c>
      <c r="X153">
        <v>53</v>
      </c>
      <c r="Z153" s="2">
        <f t="shared" si="15"/>
        <v>0.39200000000000002</v>
      </c>
      <c r="AA153" s="2">
        <f t="shared" si="16"/>
        <v>0.20399999999999999</v>
      </c>
    </row>
    <row r="154" spans="7:27" x14ac:dyDescent="0.25">
      <c r="G154" s="4">
        <v>404</v>
      </c>
      <c r="H154">
        <v>157</v>
      </c>
      <c r="N154">
        <f t="shared" si="14"/>
        <v>136.53996596366486</v>
      </c>
      <c r="O154">
        <v>592</v>
      </c>
      <c r="P154">
        <v>51</v>
      </c>
      <c r="Q154">
        <v>53</v>
      </c>
      <c r="U154">
        <v>592</v>
      </c>
      <c r="V154">
        <v>98</v>
      </c>
      <c r="W154">
        <v>101</v>
      </c>
      <c r="X154">
        <v>53</v>
      </c>
      <c r="Z154" s="2">
        <f t="shared" si="15"/>
        <v>0.39200000000000002</v>
      </c>
      <c r="AA154" s="2">
        <f t="shared" si="16"/>
        <v>0.20399999999999999</v>
      </c>
    </row>
    <row r="155" spans="7:27" x14ac:dyDescent="0.25">
      <c r="G155">
        <v>408</v>
      </c>
      <c r="H155">
        <v>152</v>
      </c>
      <c r="N155">
        <f t="shared" si="14"/>
        <v>137.56447104245956</v>
      </c>
      <c r="O155">
        <v>596</v>
      </c>
      <c r="P155">
        <v>51</v>
      </c>
      <c r="Q155">
        <v>53</v>
      </c>
      <c r="U155">
        <v>596</v>
      </c>
      <c r="V155">
        <v>98</v>
      </c>
      <c r="W155">
        <v>101</v>
      </c>
      <c r="X155">
        <v>53</v>
      </c>
      <c r="Z155" s="2">
        <f t="shared" si="15"/>
        <v>0.39200000000000002</v>
      </c>
      <c r="AA155" s="2">
        <f t="shared" si="16"/>
        <v>0.20399999999999999</v>
      </c>
    </row>
    <row r="156" spans="7:27" x14ac:dyDescent="0.25">
      <c r="G156">
        <v>412</v>
      </c>
      <c r="H156">
        <v>147</v>
      </c>
      <c r="N156">
        <f t="shared" si="14"/>
        <v>138.59049672813802</v>
      </c>
      <c r="O156">
        <v>600</v>
      </c>
      <c r="P156">
        <v>51</v>
      </c>
      <c r="Q156">
        <v>53</v>
      </c>
      <c r="U156">
        <v>600</v>
      </c>
      <c r="V156">
        <v>98</v>
      </c>
      <c r="W156">
        <v>101</v>
      </c>
      <c r="X156">
        <v>53</v>
      </c>
      <c r="Z156" s="2">
        <f t="shared" si="15"/>
        <v>0.39200000000000002</v>
      </c>
      <c r="AA156" s="2">
        <f t="shared" si="16"/>
        <v>0.20399999999999999</v>
      </c>
    </row>
    <row r="157" spans="7:27" x14ac:dyDescent="0.25">
      <c r="G157">
        <v>416</v>
      </c>
      <c r="H157">
        <v>147</v>
      </c>
      <c r="N157">
        <f t="shared" si="14"/>
        <v>139.61804640862272</v>
      </c>
      <c r="O157">
        <v>604</v>
      </c>
      <c r="P157">
        <v>51</v>
      </c>
      <c r="Q157">
        <v>53</v>
      </c>
      <c r="U157">
        <v>604</v>
      </c>
      <c r="V157">
        <v>98</v>
      </c>
      <c r="W157">
        <v>101</v>
      </c>
      <c r="X157">
        <v>53</v>
      </c>
      <c r="Z157" s="2">
        <f t="shared" si="15"/>
        <v>0.39200000000000002</v>
      </c>
      <c r="AA157" s="2">
        <f t="shared" si="16"/>
        <v>0.20399999999999999</v>
      </c>
    </row>
    <row r="158" spans="7:27" x14ac:dyDescent="0.25">
      <c r="G158">
        <v>420</v>
      </c>
      <c r="H158">
        <v>147</v>
      </c>
      <c r="N158">
        <f t="shared" si="14"/>
        <v>140.64712348190801</v>
      </c>
      <c r="O158">
        <v>608</v>
      </c>
      <c r="P158">
        <v>51</v>
      </c>
      <c r="Q158">
        <v>53</v>
      </c>
      <c r="U158">
        <v>608</v>
      </c>
      <c r="V158">
        <v>98</v>
      </c>
      <c r="W158">
        <v>101</v>
      </c>
      <c r="X158">
        <v>53</v>
      </c>
      <c r="Z158" s="2">
        <f t="shared" si="15"/>
        <v>0.39200000000000002</v>
      </c>
      <c r="AA158" s="2">
        <f t="shared" si="16"/>
        <v>0.20399999999999999</v>
      </c>
    </row>
    <row r="159" spans="7:27" x14ac:dyDescent="0.25">
      <c r="G159">
        <v>424</v>
      </c>
      <c r="H159">
        <v>147</v>
      </c>
      <c r="N159">
        <f t="shared" si="14"/>
        <v>141.67773135609767</v>
      </c>
      <c r="O159">
        <v>612</v>
      </c>
      <c r="P159">
        <v>51</v>
      </c>
      <c r="Q159">
        <v>53</v>
      </c>
      <c r="U159">
        <v>612</v>
      </c>
      <c r="V159">
        <v>98</v>
      </c>
      <c r="W159">
        <v>101</v>
      </c>
      <c r="X159">
        <v>53</v>
      </c>
      <c r="Z159" s="2">
        <f t="shared" si="15"/>
        <v>0.39200000000000002</v>
      </c>
      <c r="AA159" s="2">
        <f t="shared" si="16"/>
        <v>0.20399999999999999</v>
      </c>
    </row>
    <row r="160" spans="7:27" x14ac:dyDescent="0.25">
      <c r="G160">
        <v>428</v>
      </c>
      <c r="H160">
        <v>147</v>
      </c>
      <c r="N160">
        <f t="shared" si="14"/>
        <v>142.70987344944243</v>
      </c>
      <c r="O160">
        <v>616</v>
      </c>
      <c r="P160">
        <v>51</v>
      </c>
      <c r="Q160">
        <v>53</v>
      </c>
      <c r="U160">
        <v>616</v>
      </c>
      <c r="V160">
        <v>98</v>
      </c>
      <c r="W160">
        <v>101</v>
      </c>
      <c r="X160">
        <v>53</v>
      </c>
      <c r="Z160" s="2">
        <f t="shared" si="15"/>
        <v>0.39200000000000002</v>
      </c>
      <c r="AA160" s="2">
        <f t="shared" si="16"/>
        <v>0.20399999999999999</v>
      </c>
    </row>
    <row r="161" spans="7:27" x14ac:dyDescent="0.25">
      <c r="G161" s="6">
        <v>432</v>
      </c>
      <c r="H161">
        <v>147</v>
      </c>
      <c r="N161">
        <f t="shared" si="14"/>
        <v>143.74355319037775</v>
      </c>
      <c r="O161">
        <v>620</v>
      </c>
      <c r="P161">
        <v>51</v>
      </c>
      <c r="Q161">
        <v>53</v>
      </c>
      <c r="U161">
        <v>620</v>
      </c>
      <c r="V161">
        <v>98</v>
      </c>
      <c r="W161">
        <v>101</v>
      </c>
      <c r="X161">
        <v>53</v>
      </c>
      <c r="Z161" s="2">
        <f t="shared" si="15"/>
        <v>0.39200000000000002</v>
      </c>
      <c r="AA161" s="2">
        <f t="shared" si="16"/>
        <v>0.20399999999999999</v>
      </c>
    </row>
    <row r="162" spans="7:27" x14ac:dyDescent="0.25">
      <c r="G162">
        <v>436</v>
      </c>
      <c r="H162">
        <v>147</v>
      </c>
      <c r="N162">
        <f t="shared" si="14"/>
        <v>144.77877401756183</v>
      </c>
      <c r="O162">
        <v>624</v>
      </c>
      <c r="P162">
        <v>51</v>
      </c>
      <c r="Q162">
        <v>53</v>
      </c>
      <c r="U162">
        <v>624</v>
      </c>
      <c r="V162">
        <v>98</v>
      </c>
      <c r="W162">
        <v>101</v>
      </c>
      <c r="X162">
        <v>53</v>
      </c>
      <c r="Z162" s="2">
        <f t="shared" si="15"/>
        <v>0.39200000000000002</v>
      </c>
      <c r="AA162" s="2">
        <f t="shared" si="16"/>
        <v>0.20399999999999999</v>
      </c>
    </row>
    <row r="163" spans="7:27" x14ac:dyDescent="0.25">
      <c r="G163">
        <v>440</v>
      </c>
      <c r="H163">
        <v>147</v>
      </c>
      <c r="N163">
        <f t="shared" si="14"/>
        <v>145.81553937991382</v>
      </c>
      <c r="O163">
        <v>628</v>
      </c>
      <c r="P163">
        <v>51</v>
      </c>
      <c r="Q163">
        <v>53</v>
      </c>
      <c r="U163">
        <v>628</v>
      </c>
      <c r="V163">
        <v>98</v>
      </c>
      <c r="W163">
        <v>101</v>
      </c>
      <c r="X163">
        <v>53</v>
      </c>
      <c r="Z163" s="2">
        <f t="shared" si="15"/>
        <v>0.39200000000000002</v>
      </c>
      <c r="AA163" s="2">
        <f t="shared" si="16"/>
        <v>0.20399999999999999</v>
      </c>
    </row>
    <row r="164" spans="7:27" x14ac:dyDescent="0.25">
      <c r="G164">
        <v>444</v>
      </c>
      <c r="H164">
        <v>147</v>
      </c>
      <c r="N164">
        <f t="shared" si="14"/>
        <v>146.85385273665187</v>
      </c>
      <c r="O164">
        <v>632</v>
      </c>
      <c r="P164">
        <v>51</v>
      </c>
      <c r="Q164">
        <v>53</v>
      </c>
      <c r="U164">
        <v>632</v>
      </c>
      <c r="V164">
        <v>98</v>
      </c>
      <c r="W164">
        <v>101</v>
      </c>
      <c r="X164">
        <v>53</v>
      </c>
      <c r="Z164" s="2">
        <f t="shared" si="15"/>
        <v>0.39200000000000002</v>
      </c>
      <c r="AA164" s="2">
        <f t="shared" si="16"/>
        <v>0.20399999999999999</v>
      </c>
    </row>
    <row r="165" spans="7:27" x14ac:dyDescent="0.25">
      <c r="G165">
        <v>448</v>
      </c>
      <c r="H165">
        <v>147</v>
      </c>
      <c r="N165">
        <f t="shared" si="14"/>
        <v>147.89371755733194</v>
      </c>
      <c r="O165">
        <v>636</v>
      </c>
      <c r="P165">
        <v>51</v>
      </c>
      <c r="Q165">
        <v>53</v>
      </c>
      <c r="U165">
        <v>636</v>
      </c>
      <c r="V165">
        <v>98</v>
      </c>
      <c r="W165">
        <v>101</v>
      </c>
      <c r="X165" s="4">
        <v>35</v>
      </c>
      <c r="Z165" s="2">
        <f t="shared" si="15"/>
        <v>0.39200000000000002</v>
      </c>
      <c r="AA165" s="2">
        <f t="shared" si="16"/>
        <v>0.20399999999999999</v>
      </c>
    </row>
    <row r="166" spans="7:27" x14ac:dyDescent="0.25">
      <c r="G166">
        <v>452</v>
      </c>
      <c r="H166">
        <v>147</v>
      </c>
      <c r="N166">
        <f t="shared" si="14"/>
        <v>148.93513732188612</v>
      </c>
      <c r="O166">
        <v>640</v>
      </c>
      <c r="P166">
        <v>51</v>
      </c>
      <c r="Q166">
        <v>53</v>
      </c>
      <c r="U166">
        <v>640</v>
      </c>
      <c r="V166">
        <v>98</v>
      </c>
      <c r="W166">
        <v>101</v>
      </c>
      <c r="X166">
        <v>35</v>
      </c>
      <c r="Z166" s="2">
        <f t="shared" si="15"/>
        <v>0.39200000000000002</v>
      </c>
      <c r="AA166" s="2">
        <f t="shared" si="16"/>
        <v>0.20399999999999999</v>
      </c>
    </row>
    <row r="167" spans="7:27" x14ac:dyDescent="0.25">
      <c r="G167">
        <v>456</v>
      </c>
      <c r="H167">
        <v>147</v>
      </c>
      <c r="N167">
        <f t="shared" si="14"/>
        <v>149.97811552066167</v>
      </c>
      <c r="O167">
        <v>644</v>
      </c>
      <c r="P167">
        <v>51</v>
      </c>
      <c r="Q167">
        <v>53</v>
      </c>
      <c r="U167">
        <v>644</v>
      </c>
      <c r="V167">
        <v>98</v>
      </c>
      <c r="W167">
        <v>101</v>
      </c>
      <c r="X167">
        <v>35</v>
      </c>
      <c r="Z167" s="2">
        <f t="shared" si="15"/>
        <v>0.39200000000000002</v>
      </c>
      <c r="AA167" s="2">
        <f t="shared" si="16"/>
        <v>0.20399999999999999</v>
      </c>
    </row>
    <row r="168" spans="7:27" x14ac:dyDescent="0.25">
      <c r="G168">
        <v>460</v>
      </c>
      <c r="H168">
        <v>145</v>
      </c>
      <c r="N168">
        <f t="shared" si="14"/>
        <v>151.02265565446001</v>
      </c>
      <c r="O168">
        <v>648</v>
      </c>
      <c r="P168">
        <v>51</v>
      </c>
      <c r="Q168">
        <v>53</v>
      </c>
      <c r="U168">
        <v>648</v>
      </c>
      <c r="V168">
        <v>98</v>
      </c>
      <c r="W168">
        <v>101</v>
      </c>
      <c r="X168">
        <v>35</v>
      </c>
      <c r="Z168" s="2">
        <f t="shared" si="15"/>
        <v>0.39200000000000002</v>
      </c>
      <c r="AA168" s="2">
        <f t="shared" si="16"/>
        <v>0.20399999999999999</v>
      </c>
    </row>
    <row r="169" spans="7:27" x14ac:dyDescent="0.25">
      <c r="G169">
        <v>464</v>
      </c>
      <c r="H169">
        <v>142</v>
      </c>
      <c r="N169">
        <f t="shared" si="14"/>
        <v>152.0687612345757</v>
      </c>
      <c r="O169">
        <v>652</v>
      </c>
      <c r="P169">
        <v>51</v>
      </c>
      <c r="Q169">
        <v>53</v>
      </c>
      <c r="U169">
        <v>652</v>
      </c>
      <c r="V169">
        <v>98</v>
      </c>
      <c r="W169">
        <v>101</v>
      </c>
      <c r="X169">
        <v>35</v>
      </c>
      <c r="Z169" s="2">
        <f t="shared" si="15"/>
        <v>0.39200000000000002</v>
      </c>
      <c r="AA169" s="2">
        <f t="shared" si="16"/>
        <v>0.20399999999999999</v>
      </c>
    </row>
    <row r="170" spans="7:27" x14ac:dyDescent="0.25">
      <c r="G170">
        <v>468</v>
      </c>
      <c r="H170">
        <v>140</v>
      </c>
      <c r="N170">
        <f t="shared" si="14"/>
        <v>153.11643578283594</v>
      </c>
      <c r="O170">
        <v>656</v>
      </c>
      <c r="P170">
        <v>51</v>
      </c>
      <c r="Q170">
        <v>53</v>
      </c>
      <c r="U170">
        <v>656</v>
      </c>
      <c r="V170">
        <v>98</v>
      </c>
      <c r="W170">
        <v>101</v>
      </c>
      <c r="X170">
        <v>35</v>
      </c>
      <c r="Z170" s="2">
        <f t="shared" si="15"/>
        <v>0.39200000000000002</v>
      </c>
      <c r="AA170" s="2">
        <f t="shared" si="16"/>
        <v>0.20399999999999999</v>
      </c>
    </row>
    <row r="171" spans="7:27" x14ac:dyDescent="0.25">
      <c r="G171">
        <v>472</v>
      </c>
      <c r="H171">
        <v>137</v>
      </c>
      <c r="N171">
        <f t="shared" si="14"/>
        <v>154.16568283164014</v>
      </c>
      <c r="O171">
        <v>660</v>
      </c>
      <c r="P171">
        <v>51</v>
      </c>
      <c r="Q171">
        <v>53</v>
      </c>
      <c r="U171">
        <v>660</v>
      </c>
      <c r="V171">
        <v>98</v>
      </c>
      <c r="W171">
        <v>101</v>
      </c>
      <c r="X171">
        <v>35</v>
      </c>
      <c r="Z171" s="2">
        <f t="shared" si="15"/>
        <v>0.39200000000000002</v>
      </c>
      <c r="AA171" s="2">
        <f t="shared" si="16"/>
        <v>0.20399999999999999</v>
      </c>
    </row>
    <row r="172" spans="7:27" x14ac:dyDescent="0.25">
      <c r="G172" s="4">
        <v>476</v>
      </c>
      <c r="H172">
        <v>135</v>
      </c>
      <c r="N172">
        <f t="shared" si="14"/>
        <v>155.21650592399942</v>
      </c>
      <c r="O172">
        <v>664</v>
      </c>
      <c r="P172">
        <v>51</v>
      </c>
      <c r="Q172">
        <v>53</v>
      </c>
      <c r="U172">
        <v>664</v>
      </c>
      <c r="V172">
        <v>98</v>
      </c>
      <c r="W172">
        <v>101</v>
      </c>
      <c r="X172">
        <v>35</v>
      </c>
      <c r="Z172" s="2">
        <f t="shared" si="15"/>
        <v>0.39200000000000002</v>
      </c>
      <c r="AA172" s="2">
        <f t="shared" si="16"/>
        <v>0.20399999999999999</v>
      </c>
    </row>
    <row r="173" spans="7:27" x14ac:dyDescent="0.25">
      <c r="G173">
        <v>480</v>
      </c>
      <c r="H173">
        <v>132</v>
      </c>
      <c r="N173">
        <f t="shared" si="14"/>
        <v>156.26890861357671</v>
      </c>
      <c r="O173">
        <v>668</v>
      </c>
      <c r="P173">
        <v>51</v>
      </c>
      <c r="Q173">
        <v>53</v>
      </c>
      <c r="U173">
        <v>668</v>
      </c>
      <c r="V173">
        <v>98</v>
      </c>
      <c r="W173">
        <v>101</v>
      </c>
      <c r="X173">
        <v>35</v>
      </c>
      <c r="Z173" s="2">
        <f t="shared" si="15"/>
        <v>0.39200000000000002</v>
      </c>
      <c r="AA173" s="2">
        <f t="shared" si="16"/>
        <v>0.20399999999999999</v>
      </c>
    </row>
    <row r="174" spans="7:27" x14ac:dyDescent="0.25">
      <c r="G174">
        <v>484</v>
      </c>
      <c r="H174">
        <v>130</v>
      </c>
      <c r="N174">
        <f t="shared" si="14"/>
        <v>157.32289446472663</v>
      </c>
      <c r="O174">
        <v>672</v>
      </c>
      <c r="P174">
        <v>51</v>
      </c>
      <c r="Q174">
        <v>53</v>
      </c>
      <c r="U174">
        <v>672</v>
      </c>
      <c r="V174">
        <v>98</v>
      </c>
      <c r="W174">
        <v>101</v>
      </c>
      <c r="X174">
        <v>35</v>
      </c>
      <c r="Z174" s="2">
        <f t="shared" si="15"/>
        <v>0.39200000000000002</v>
      </c>
      <c r="AA174" s="2">
        <f t="shared" si="16"/>
        <v>0.20399999999999999</v>
      </c>
    </row>
    <row r="175" spans="7:27" x14ac:dyDescent="0.25">
      <c r="G175">
        <v>488</v>
      </c>
      <c r="H175">
        <v>127</v>
      </c>
      <c r="N175">
        <f t="shared" si="14"/>
        <v>158.37846705253583</v>
      </c>
      <c r="O175">
        <v>676</v>
      </c>
      <c r="P175">
        <v>51</v>
      </c>
      <c r="Q175">
        <v>53</v>
      </c>
      <c r="U175">
        <v>676</v>
      </c>
      <c r="V175">
        <v>98</v>
      </c>
      <c r="W175">
        <v>101</v>
      </c>
      <c r="X175">
        <v>35</v>
      </c>
      <c r="Z175" s="2">
        <f t="shared" si="15"/>
        <v>0.39200000000000002</v>
      </c>
      <c r="AA175" s="2">
        <f t="shared" si="16"/>
        <v>0.20399999999999999</v>
      </c>
    </row>
    <row r="176" spans="7:27" x14ac:dyDescent="0.25">
      <c r="G176">
        <v>492</v>
      </c>
      <c r="H176">
        <v>127</v>
      </c>
      <c r="N176">
        <f t="shared" si="14"/>
        <v>159.43562996286343</v>
      </c>
      <c r="O176">
        <v>680</v>
      </c>
      <c r="P176">
        <v>51</v>
      </c>
      <c r="Q176">
        <v>53</v>
      </c>
      <c r="U176">
        <v>680</v>
      </c>
      <c r="V176">
        <v>98</v>
      </c>
      <c r="W176">
        <v>101</v>
      </c>
      <c r="X176">
        <v>35</v>
      </c>
      <c r="Z176" s="2">
        <f t="shared" si="15"/>
        <v>0.39200000000000002</v>
      </c>
      <c r="AA176" s="2">
        <f t="shared" si="16"/>
        <v>0.20399999999999999</v>
      </c>
    </row>
    <row r="177" spans="7:27" x14ac:dyDescent="0.25">
      <c r="G177">
        <v>496</v>
      </c>
      <c r="H177">
        <v>127</v>
      </c>
      <c r="N177">
        <f t="shared" si="14"/>
        <v>160.49438679238159</v>
      </c>
      <c r="O177">
        <v>684</v>
      </c>
      <c r="P177">
        <v>51</v>
      </c>
      <c r="Q177">
        <v>53</v>
      </c>
      <c r="U177">
        <v>684</v>
      </c>
      <c r="V177">
        <v>98</v>
      </c>
      <c r="W177">
        <v>101</v>
      </c>
      <c r="X177">
        <v>35</v>
      </c>
      <c r="Z177" s="2">
        <f t="shared" si="15"/>
        <v>0.39200000000000002</v>
      </c>
      <c r="AA177" s="2">
        <f t="shared" si="16"/>
        <v>0.20399999999999999</v>
      </c>
    </row>
    <row r="178" spans="7:27" x14ac:dyDescent="0.25">
      <c r="G178">
        <v>500</v>
      </c>
      <c r="H178">
        <v>127</v>
      </c>
      <c r="N178">
        <f t="shared" si="14"/>
        <v>161.55474114861616</v>
      </c>
      <c r="O178">
        <v>688</v>
      </c>
      <c r="P178">
        <v>51</v>
      </c>
      <c r="Q178">
        <v>53</v>
      </c>
      <c r="U178">
        <v>688</v>
      </c>
      <c r="V178">
        <v>98</v>
      </c>
      <c r="W178">
        <v>101</v>
      </c>
      <c r="X178">
        <v>35</v>
      </c>
      <c r="Z178" s="2">
        <f t="shared" si="15"/>
        <v>0.39200000000000002</v>
      </c>
      <c r="AA178" s="2">
        <f t="shared" si="16"/>
        <v>0.20399999999999999</v>
      </c>
    </row>
    <row r="179" spans="7:27" x14ac:dyDescent="0.25">
      <c r="G179">
        <v>504</v>
      </c>
      <c r="H179">
        <v>127</v>
      </c>
      <c r="N179">
        <f t="shared" si="14"/>
        <v>162.61669664998797</v>
      </c>
      <c r="O179">
        <v>692</v>
      </c>
      <c r="P179">
        <v>51</v>
      </c>
      <c r="Q179">
        <v>53</v>
      </c>
      <c r="U179">
        <v>692</v>
      </c>
      <c r="V179">
        <v>98</v>
      </c>
      <c r="W179">
        <v>101</v>
      </c>
      <c r="X179">
        <v>35</v>
      </c>
      <c r="Z179" s="2">
        <f t="shared" si="15"/>
        <v>0.39200000000000002</v>
      </c>
      <c r="AA179" s="2">
        <f t="shared" si="16"/>
        <v>0.20399999999999999</v>
      </c>
    </row>
    <row r="180" spans="7:27" x14ac:dyDescent="0.25">
      <c r="G180">
        <v>508</v>
      </c>
      <c r="H180">
        <v>127</v>
      </c>
      <c r="N180">
        <f t="shared" si="14"/>
        <v>163.68025692585368</v>
      </c>
      <c r="O180">
        <v>696</v>
      </c>
      <c r="P180">
        <v>51</v>
      </c>
      <c r="Q180">
        <v>53</v>
      </c>
      <c r="U180">
        <v>696</v>
      </c>
      <c r="V180">
        <v>98</v>
      </c>
      <c r="W180">
        <v>101</v>
      </c>
      <c r="X180">
        <v>35</v>
      </c>
      <c r="Z180" s="2">
        <f t="shared" si="15"/>
        <v>0.39200000000000002</v>
      </c>
      <c r="AA180" s="2">
        <f t="shared" si="16"/>
        <v>0.20399999999999999</v>
      </c>
    </row>
    <row r="181" spans="7:27" x14ac:dyDescent="0.25">
      <c r="G181" s="6">
        <v>512</v>
      </c>
      <c r="H181">
        <v>127</v>
      </c>
      <c r="N181">
        <f t="shared" si="14"/>
        <v>164.74542561654735</v>
      </c>
      <c r="O181">
        <v>700</v>
      </c>
      <c r="P181">
        <v>51</v>
      </c>
      <c r="Q181">
        <v>53</v>
      </c>
      <c r="U181">
        <v>700</v>
      </c>
      <c r="V181" s="4">
        <v>75</v>
      </c>
      <c r="W181" s="4">
        <v>79</v>
      </c>
      <c r="X181">
        <v>35</v>
      </c>
      <c r="Z181" s="2">
        <f t="shared" si="15"/>
        <v>0.3</v>
      </c>
      <c r="AA181" s="2">
        <f t="shared" si="16"/>
        <v>0.20399999999999999</v>
      </c>
    </row>
    <row r="182" spans="7:27" x14ac:dyDescent="0.25">
      <c r="G182">
        <v>516</v>
      </c>
      <c r="H182">
        <v>127</v>
      </c>
      <c r="N182">
        <f t="shared" si="14"/>
        <v>165.8122063734217</v>
      </c>
      <c r="O182">
        <v>704</v>
      </c>
      <c r="P182">
        <v>51</v>
      </c>
      <c r="Q182">
        <v>53</v>
      </c>
      <c r="U182">
        <v>704</v>
      </c>
      <c r="V182">
        <v>75</v>
      </c>
      <c r="W182">
        <v>79</v>
      </c>
      <c r="X182">
        <v>35</v>
      </c>
      <c r="Z182" s="2">
        <f t="shared" si="15"/>
        <v>0.3</v>
      </c>
      <c r="AA182" s="2">
        <f t="shared" si="16"/>
        <v>0.20399999999999999</v>
      </c>
    </row>
    <row r="183" spans="7:27" x14ac:dyDescent="0.25">
      <c r="G183">
        <v>520</v>
      </c>
      <c r="H183">
        <v>127</v>
      </c>
      <c r="N183">
        <f t="shared" si="14"/>
        <v>166.88060285889028</v>
      </c>
      <c r="O183" s="3">
        <v>708</v>
      </c>
      <c r="P183" s="4">
        <v>22</v>
      </c>
      <c r="Q183" s="4">
        <v>22</v>
      </c>
      <c r="R183" s="4"/>
      <c r="S183" s="4"/>
      <c r="U183">
        <v>708</v>
      </c>
      <c r="V183">
        <v>75</v>
      </c>
      <c r="W183">
        <v>79</v>
      </c>
      <c r="X183">
        <v>35</v>
      </c>
      <c r="Z183" s="2">
        <f t="shared" si="15"/>
        <v>0.3</v>
      </c>
      <c r="AA183" s="2">
        <f t="shared" si="16"/>
        <v>8.7999999999999995E-2</v>
      </c>
    </row>
    <row r="184" spans="7:27" x14ac:dyDescent="0.25">
      <c r="G184">
        <v>524</v>
      </c>
      <c r="H184">
        <v>127</v>
      </c>
      <c r="N184">
        <f t="shared" si="14"/>
        <v>167.95061874646885</v>
      </c>
      <c r="O184">
        <v>712</v>
      </c>
      <c r="P184">
        <v>22</v>
      </c>
      <c r="Q184">
        <v>22</v>
      </c>
      <c r="U184">
        <v>712</v>
      </c>
      <c r="V184">
        <v>75</v>
      </c>
      <c r="W184">
        <v>79</v>
      </c>
      <c r="X184">
        <v>35</v>
      </c>
      <c r="Z184" s="2">
        <f t="shared" si="15"/>
        <v>0.3</v>
      </c>
      <c r="AA184" s="2">
        <f t="shared" si="16"/>
        <v>8.7999999999999995E-2</v>
      </c>
    </row>
    <row r="185" spans="7:27" x14ac:dyDescent="0.25">
      <c r="G185">
        <v>528</v>
      </c>
      <c r="H185">
        <v>127</v>
      </c>
      <c r="N185">
        <f t="shared" si="14"/>
        <v>169.02225772081789</v>
      </c>
      <c r="O185">
        <v>716</v>
      </c>
      <c r="P185">
        <v>22</v>
      </c>
      <c r="Q185">
        <v>22</v>
      </c>
      <c r="U185">
        <v>716</v>
      </c>
      <c r="V185">
        <v>75</v>
      </c>
      <c r="W185">
        <v>79</v>
      </c>
      <c r="X185">
        <v>35</v>
      </c>
      <c r="Z185" s="2">
        <f t="shared" si="15"/>
        <v>0.3</v>
      </c>
      <c r="AA185" s="2">
        <f t="shared" si="16"/>
        <v>8.7999999999999995E-2</v>
      </c>
    </row>
    <row r="186" spans="7:27" x14ac:dyDescent="0.25">
      <c r="G186">
        <v>532</v>
      </c>
      <c r="H186">
        <v>127</v>
      </c>
      <c r="N186">
        <f t="shared" si="14"/>
        <v>170.0955234777847</v>
      </c>
      <c r="O186">
        <v>720</v>
      </c>
      <c r="P186">
        <v>22</v>
      </c>
      <c r="Q186">
        <v>22</v>
      </c>
      <c r="U186">
        <v>720</v>
      </c>
      <c r="V186">
        <v>75</v>
      </c>
      <c r="W186">
        <v>79</v>
      </c>
      <c r="X186">
        <v>35</v>
      </c>
      <c r="Z186" s="2">
        <f t="shared" si="15"/>
        <v>0.3</v>
      </c>
      <c r="AA186" s="2">
        <f t="shared" si="16"/>
        <v>8.7999999999999995E-2</v>
      </c>
    </row>
    <row r="187" spans="7:27" x14ac:dyDescent="0.25">
      <c r="G187">
        <v>536</v>
      </c>
      <c r="H187">
        <v>127</v>
      </c>
      <c r="N187">
        <f t="shared" si="14"/>
        <v>171.17041972444596</v>
      </c>
      <c r="O187">
        <v>724</v>
      </c>
      <c r="P187">
        <v>22</v>
      </c>
      <c r="Q187">
        <v>22</v>
      </c>
      <c r="U187">
        <v>724</v>
      </c>
      <c r="V187">
        <v>75</v>
      </c>
      <c r="W187">
        <v>79</v>
      </c>
      <c r="X187">
        <v>35</v>
      </c>
      <c r="Z187" s="2">
        <f t="shared" si="15"/>
        <v>0.3</v>
      </c>
      <c r="AA187" s="2">
        <f t="shared" si="16"/>
        <v>8.7999999999999995E-2</v>
      </c>
    </row>
    <row r="188" spans="7:27" x14ac:dyDescent="0.25">
      <c r="G188">
        <v>540</v>
      </c>
      <c r="H188">
        <v>127</v>
      </c>
      <c r="N188">
        <f t="shared" si="14"/>
        <v>172.2469501791503</v>
      </c>
      <c r="O188">
        <v>728</v>
      </c>
      <c r="P188">
        <v>22</v>
      </c>
      <c r="Q188">
        <v>22</v>
      </c>
      <c r="U188">
        <v>728</v>
      </c>
      <c r="V188">
        <v>75</v>
      </c>
      <c r="W188">
        <v>79</v>
      </c>
      <c r="X188">
        <v>35</v>
      </c>
      <c r="Z188" s="2">
        <f t="shared" si="15"/>
        <v>0.3</v>
      </c>
      <c r="AA188" s="2">
        <f t="shared" si="16"/>
        <v>8.7999999999999995E-2</v>
      </c>
    </row>
    <row r="189" spans="7:27" x14ac:dyDescent="0.25">
      <c r="G189">
        <v>544</v>
      </c>
      <c r="H189">
        <v>124</v>
      </c>
      <c r="N189">
        <f t="shared" si="14"/>
        <v>173.32511857156143</v>
      </c>
      <c r="O189">
        <v>732</v>
      </c>
      <c r="P189">
        <v>22</v>
      </c>
      <c r="Q189">
        <v>22</v>
      </c>
      <c r="U189">
        <v>732</v>
      </c>
      <c r="V189">
        <v>75</v>
      </c>
      <c r="W189">
        <v>79</v>
      </c>
      <c r="X189">
        <v>35</v>
      </c>
      <c r="Z189" s="2">
        <f t="shared" si="15"/>
        <v>0.3</v>
      </c>
      <c r="AA189" s="2">
        <f t="shared" si="16"/>
        <v>8.7999999999999995E-2</v>
      </c>
    </row>
    <row r="190" spans="7:27" x14ac:dyDescent="0.25">
      <c r="G190">
        <v>548</v>
      </c>
      <c r="H190">
        <v>122</v>
      </c>
      <c r="N190">
        <f t="shared" si="14"/>
        <v>174.40492864270084</v>
      </c>
      <c r="O190">
        <v>736</v>
      </c>
      <c r="P190">
        <v>22</v>
      </c>
      <c r="Q190">
        <v>22</v>
      </c>
      <c r="U190">
        <v>736</v>
      </c>
      <c r="V190">
        <v>75</v>
      </c>
      <c r="W190">
        <v>79</v>
      </c>
      <c r="X190">
        <v>35</v>
      </c>
      <c r="Z190" s="2">
        <f t="shared" si="15"/>
        <v>0.3</v>
      </c>
      <c r="AA190" s="2">
        <f t="shared" si="16"/>
        <v>8.7999999999999995E-2</v>
      </c>
    </row>
    <row r="191" spans="7:27" x14ac:dyDescent="0.25">
      <c r="G191">
        <v>552</v>
      </c>
      <c r="H191">
        <v>119</v>
      </c>
      <c r="N191">
        <f t="shared" si="14"/>
        <v>175.48638414499149</v>
      </c>
      <c r="O191">
        <v>740</v>
      </c>
      <c r="P191">
        <v>22</v>
      </c>
      <c r="Q191">
        <v>22</v>
      </c>
      <c r="U191">
        <v>740</v>
      </c>
      <c r="V191">
        <v>75</v>
      </c>
      <c r="W191">
        <v>79</v>
      </c>
      <c r="X191">
        <v>35</v>
      </c>
      <c r="Z191" s="2">
        <f t="shared" si="15"/>
        <v>0.3</v>
      </c>
      <c r="AA191" s="2">
        <f t="shared" si="16"/>
        <v>8.7999999999999995E-2</v>
      </c>
    </row>
    <row r="192" spans="7:27" x14ac:dyDescent="0.25">
      <c r="G192">
        <v>556</v>
      </c>
      <c r="H192">
        <v>117</v>
      </c>
      <c r="N192">
        <f t="shared" si="14"/>
        <v>176.56948884230084</v>
      </c>
      <c r="O192">
        <v>744</v>
      </c>
      <c r="P192">
        <v>22</v>
      </c>
      <c r="Q192">
        <v>22</v>
      </c>
      <c r="U192">
        <v>744</v>
      </c>
      <c r="V192">
        <v>75</v>
      </c>
      <c r="W192">
        <v>79</v>
      </c>
      <c r="X192">
        <v>35</v>
      </c>
      <c r="Z192" s="2">
        <f t="shared" si="15"/>
        <v>0.3</v>
      </c>
      <c r="AA192" s="2">
        <f t="shared" si="16"/>
        <v>8.7999999999999995E-2</v>
      </c>
    </row>
    <row r="193" spans="7:27" x14ac:dyDescent="0.25">
      <c r="G193">
        <v>560</v>
      </c>
      <c r="H193">
        <v>114</v>
      </c>
      <c r="N193">
        <f t="shared" si="14"/>
        <v>177.65424650998492</v>
      </c>
      <c r="O193">
        <v>748</v>
      </c>
      <c r="P193">
        <v>22</v>
      </c>
      <c r="Q193">
        <v>22</v>
      </c>
      <c r="U193">
        <v>748</v>
      </c>
      <c r="V193">
        <v>75</v>
      </c>
      <c r="W193">
        <v>79</v>
      </c>
      <c r="X193">
        <v>35</v>
      </c>
      <c r="Z193" s="2">
        <f t="shared" si="15"/>
        <v>0.3</v>
      </c>
      <c r="AA193" s="2">
        <f t="shared" si="16"/>
        <v>8.7999999999999995E-2</v>
      </c>
    </row>
    <row r="194" spans="7:27" x14ac:dyDescent="0.25">
      <c r="G194">
        <v>564</v>
      </c>
      <c r="H194">
        <v>111</v>
      </c>
      <c r="N194">
        <f t="shared" si="14"/>
        <v>178.74066093493184</v>
      </c>
      <c r="O194">
        <v>752</v>
      </c>
      <c r="P194">
        <v>22</v>
      </c>
      <c r="Q194">
        <v>22</v>
      </c>
      <c r="U194">
        <v>752</v>
      </c>
      <c r="V194">
        <v>75</v>
      </c>
      <c r="W194">
        <v>79</v>
      </c>
      <c r="X194">
        <v>35</v>
      </c>
      <c r="Z194" s="2">
        <f t="shared" si="15"/>
        <v>0.3</v>
      </c>
      <c r="AA194" s="2">
        <f t="shared" si="16"/>
        <v>8.7999999999999995E-2</v>
      </c>
    </row>
    <row r="195" spans="7:27" x14ac:dyDescent="0.25">
      <c r="G195">
        <v>568</v>
      </c>
      <c r="H195">
        <v>109</v>
      </c>
      <c r="N195">
        <f t="shared" si="14"/>
        <v>179.82873591560622</v>
      </c>
      <c r="O195">
        <v>756</v>
      </c>
      <c r="P195">
        <v>22</v>
      </c>
      <c r="Q195">
        <v>22</v>
      </c>
      <c r="U195">
        <v>756</v>
      </c>
      <c r="V195">
        <v>75</v>
      </c>
      <c r="W195">
        <v>79</v>
      </c>
      <c r="X195">
        <v>35</v>
      </c>
      <c r="Z195" s="2">
        <f t="shared" si="15"/>
        <v>0.3</v>
      </c>
      <c r="AA195" s="2">
        <f t="shared" si="16"/>
        <v>8.7999999999999995E-2</v>
      </c>
    </row>
    <row r="196" spans="7:27" x14ac:dyDescent="0.25">
      <c r="G196">
        <v>572</v>
      </c>
      <c r="H196">
        <v>106</v>
      </c>
      <c r="N196">
        <f t="shared" si="14"/>
        <v>180.91847526209307</v>
      </c>
      <c r="O196">
        <v>760</v>
      </c>
      <c r="P196">
        <v>22</v>
      </c>
      <c r="Q196">
        <v>22</v>
      </c>
      <c r="U196">
        <v>760</v>
      </c>
      <c r="V196">
        <v>75</v>
      </c>
      <c r="W196">
        <v>79</v>
      </c>
      <c r="X196" s="4">
        <v>8</v>
      </c>
      <c r="Z196" s="2">
        <f t="shared" si="15"/>
        <v>0.3</v>
      </c>
      <c r="AA196" s="2">
        <f t="shared" si="16"/>
        <v>8.7999999999999995E-2</v>
      </c>
    </row>
    <row r="197" spans="7:27" x14ac:dyDescent="0.25">
      <c r="G197">
        <v>576</v>
      </c>
      <c r="H197">
        <v>104</v>
      </c>
      <c r="N197">
        <f t="shared" si="14"/>
        <v>182.00988279614262</v>
      </c>
      <c r="O197">
        <v>764</v>
      </c>
      <c r="P197">
        <v>22</v>
      </c>
      <c r="Q197">
        <v>22</v>
      </c>
      <c r="U197">
        <v>764</v>
      </c>
      <c r="V197">
        <v>75</v>
      </c>
      <c r="W197">
        <v>79</v>
      </c>
      <c r="X197">
        <v>8</v>
      </c>
      <c r="Z197" s="2">
        <f t="shared" si="15"/>
        <v>0.3</v>
      </c>
      <c r="AA197" s="2">
        <f t="shared" si="16"/>
        <v>8.7999999999999995E-2</v>
      </c>
    </row>
    <row r="198" spans="7:27" x14ac:dyDescent="0.25">
      <c r="G198">
        <v>580</v>
      </c>
      <c r="H198">
        <v>101</v>
      </c>
      <c r="N198">
        <f t="shared" si="14"/>
        <v>183.10296235121467</v>
      </c>
      <c r="O198">
        <v>768</v>
      </c>
      <c r="P198">
        <v>22</v>
      </c>
      <c r="Q198">
        <v>22</v>
      </c>
      <c r="U198">
        <v>768</v>
      </c>
      <c r="V198">
        <v>75</v>
      </c>
      <c r="W198">
        <v>79</v>
      </c>
      <c r="X198">
        <v>8</v>
      </c>
      <c r="Z198" s="2">
        <f t="shared" si="15"/>
        <v>0.3</v>
      </c>
      <c r="AA198" s="2">
        <f t="shared" si="16"/>
        <v>8.7999999999999995E-2</v>
      </c>
    </row>
    <row r="199" spans="7:27" x14ac:dyDescent="0.25">
      <c r="G199" s="4">
        <v>584</v>
      </c>
      <c r="H199">
        <v>98</v>
      </c>
      <c r="N199">
        <f t="shared" ref="N199:N261" si="17">O199/1000*1245/(298.9/49.9-O199/1000)</f>
        <v>184.19771777252387</v>
      </c>
      <c r="O199">
        <v>772</v>
      </c>
      <c r="P199">
        <v>22</v>
      </c>
      <c r="Q199">
        <v>22</v>
      </c>
      <c r="U199">
        <v>772</v>
      </c>
      <c r="V199">
        <v>75</v>
      </c>
      <c r="W199">
        <v>79</v>
      </c>
      <c r="X199">
        <v>8</v>
      </c>
      <c r="Z199" s="2">
        <f t="shared" ref="Z199:Z261" si="18">V199/250</f>
        <v>0.3</v>
      </c>
      <c r="AA199" s="2">
        <f t="shared" ref="AA199:AA261" si="19">P199/250</f>
        <v>8.7999999999999995E-2</v>
      </c>
    </row>
    <row r="200" spans="7:27" x14ac:dyDescent="0.25">
      <c r="G200">
        <v>588</v>
      </c>
      <c r="H200">
        <v>96</v>
      </c>
      <c r="N200">
        <f t="shared" si="17"/>
        <v>185.29415291708432</v>
      </c>
      <c r="O200">
        <v>776</v>
      </c>
      <c r="P200">
        <v>22</v>
      </c>
      <c r="Q200">
        <v>22</v>
      </c>
      <c r="U200">
        <v>776</v>
      </c>
      <c r="V200">
        <v>75</v>
      </c>
      <c r="W200">
        <v>79</v>
      </c>
      <c r="X200">
        <v>8</v>
      </c>
      <c r="Z200" s="2">
        <f t="shared" si="18"/>
        <v>0.3</v>
      </c>
      <c r="AA200" s="2">
        <f t="shared" si="19"/>
        <v>8.7999999999999995E-2</v>
      </c>
    </row>
    <row r="201" spans="7:27" x14ac:dyDescent="0.25">
      <c r="G201">
        <v>592</v>
      </c>
      <c r="H201">
        <v>93</v>
      </c>
      <c r="N201">
        <f t="shared" si="17"/>
        <v>186.39227165375533</v>
      </c>
      <c r="O201">
        <v>780</v>
      </c>
      <c r="P201">
        <v>22</v>
      </c>
      <c r="Q201">
        <v>22</v>
      </c>
      <c r="U201">
        <v>780</v>
      </c>
      <c r="V201">
        <v>75</v>
      </c>
      <c r="W201">
        <v>79</v>
      </c>
      <c r="X201">
        <v>8</v>
      </c>
      <c r="Z201" s="2">
        <f t="shared" si="18"/>
        <v>0.3</v>
      </c>
      <c r="AA201" s="2">
        <f t="shared" si="19"/>
        <v>8.7999999999999995E-2</v>
      </c>
    </row>
    <row r="202" spans="7:27" x14ac:dyDescent="0.25">
      <c r="G202">
        <v>596</v>
      </c>
      <c r="H202">
        <v>90</v>
      </c>
      <c r="N202">
        <f t="shared" si="17"/>
        <v>187.49207786328657</v>
      </c>
      <c r="O202">
        <v>784</v>
      </c>
      <c r="P202">
        <v>22</v>
      </c>
      <c r="Q202">
        <v>22</v>
      </c>
      <c r="U202">
        <v>784</v>
      </c>
      <c r="V202">
        <v>75</v>
      </c>
      <c r="W202">
        <v>79</v>
      </c>
      <c r="X202">
        <v>8</v>
      </c>
      <c r="Z202" s="2">
        <f t="shared" si="18"/>
        <v>0.3</v>
      </c>
      <c r="AA202" s="2">
        <f t="shared" si="19"/>
        <v>8.7999999999999995E-2</v>
      </c>
    </row>
    <row r="203" spans="7:27" x14ac:dyDescent="0.25">
      <c r="G203">
        <v>600</v>
      </c>
      <c r="H203">
        <v>88</v>
      </c>
      <c r="N203">
        <f t="shared" si="17"/>
        <v>188.59357543836401</v>
      </c>
      <c r="O203">
        <v>788</v>
      </c>
      <c r="P203">
        <v>22</v>
      </c>
      <c r="Q203">
        <v>22</v>
      </c>
      <c r="U203">
        <v>788</v>
      </c>
      <c r="V203">
        <v>75</v>
      </c>
      <c r="W203">
        <v>79</v>
      </c>
      <c r="X203">
        <v>8</v>
      </c>
      <c r="Z203" s="2">
        <f t="shared" si="18"/>
        <v>0.3</v>
      </c>
      <c r="AA203" s="2">
        <f t="shared" si="19"/>
        <v>8.7999999999999995E-2</v>
      </c>
    </row>
    <row r="204" spans="7:27" x14ac:dyDescent="0.25">
      <c r="G204">
        <v>604</v>
      </c>
      <c r="H204">
        <v>85</v>
      </c>
      <c r="N204">
        <f t="shared" si="17"/>
        <v>189.69676828365576</v>
      </c>
      <c r="O204">
        <v>792</v>
      </c>
      <c r="P204">
        <v>22</v>
      </c>
      <c r="Q204">
        <v>22</v>
      </c>
      <c r="U204">
        <v>792</v>
      </c>
      <c r="V204">
        <v>75</v>
      </c>
      <c r="W204">
        <v>79</v>
      </c>
      <c r="X204">
        <v>8</v>
      </c>
      <c r="Z204" s="2">
        <f t="shared" si="18"/>
        <v>0.3</v>
      </c>
      <c r="AA204" s="2">
        <f t="shared" si="19"/>
        <v>8.7999999999999995E-2</v>
      </c>
    </row>
    <row r="205" spans="7:27" x14ac:dyDescent="0.25">
      <c r="G205">
        <v>608</v>
      </c>
      <c r="H205">
        <v>83</v>
      </c>
      <c r="N205">
        <f t="shared" si="17"/>
        <v>190.80166031585821</v>
      </c>
      <c r="O205">
        <v>796</v>
      </c>
      <c r="P205">
        <v>22</v>
      </c>
      <c r="Q205">
        <v>22</v>
      </c>
      <c r="U205">
        <v>796</v>
      </c>
      <c r="V205">
        <v>75</v>
      </c>
      <c r="W205">
        <v>79</v>
      </c>
      <c r="X205">
        <v>8</v>
      </c>
      <c r="Z205" s="2">
        <f t="shared" si="18"/>
        <v>0.3</v>
      </c>
      <c r="AA205" s="2">
        <f t="shared" si="19"/>
        <v>8.7999999999999995E-2</v>
      </c>
    </row>
    <row r="206" spans="7:27" x14ac:dyDescent="0.25">
      <c r="G206">
        <v>612</v>
      </c>
      <c r="H206">
        <v>80</v>
      </c>
      <c r="N206">
        <f t="shared" si="17"/>
        <v>191.90825546374236</v>
      </c>
      <c r="O206">
        <v>800</v>
      </c>
      <c r="P206">
        <v>22</v>
      </c>
      <c r="Q206">
        <v>22</v>
      </c>
      <c r="U206">
        <v>800</v>
      </c>
      <c r="V206">
        <v>75</v>
      </c>
      <c r="W206">
        <v>79</v>
      </c>
      <c r="X206">
        <v>8</v>
      </c>
      <c r="Z206" s="2">
        <f t="shared" si="18"/>
        <v>0.3</v>
      </c>
      <c r="AA206" s="2">
        <f t="shared" si="19"/>
        <v>8.7999999999999995E-2</v>
      </c>
    </row>
    <row r="207" spans="7:27" x14ac:dyDescent="0.25">
      <c r="G207">
        <v>616</v>
      </c>
      <c r="H207">
        <v>80</v>
      </c>
      <c r="N207">
        <f t="shared" si="17"/>
        <v>193.01655766820053</v>
      </c>
      <c r="O207">
        <v>804</v>
      </c>
      <c r="P207">
        <v>22</v>
      </c>
      <c r="Q207">
        <v>22</v>
      </c>
      <c r="U207">
        <v>804</v>
      </c>
      <c r="V207">
        <v>75</v>
      </c>
      <c r="W207">
        <v>79</v>
      </c>
      <c r="X207">
        <v>8</v>
      </c>
      <c r="Z207" s="2">
        <f t="shared" si="18"/>
        <v>0.3</v>
      </c>
      <c r="AA207" s="2">
        <f t="shared" si="19"/>
        <v>8.7999999999999995E-2</v>
      </c>
    </row>
    <row r="208" spans="7:27" x14ac:dyDescent="0.25">
      <c r="G208">
        <v>620</v>
      </c>
      <c r="H208">
        <v>80</v>
      </c>
      <c r="N208">
        <f t="shared" si="17"/>
        <v>194.1265708822929</v>
      </c>
      <c r="O208">
        <v>808</v>
      </c>
      <c r="P208">
        <v>22</v>
      </c>
      <c r="Q208">
        <v>22</v>
      </c>
      <c r="U208">
        <v>808</v>
      </c>
      <c r="V208">
        <v>75</v>
      </c>
      <c r="W208">
        <v>79</v>
      </c>
      <c r="X208">
        <v>8</v>
      </c>
      <c r="Z208" s="2">
        <f t="shared" si="18"/>
        <v>0.3</v>
      </c>
      <c r="AA208" s="2">
        <f t="shared" si="19"/>
        <v>8.7999999999999995E-2</v>
      </c>
    </row>
    <row r="209" spans="7:27" x14ac:dyDescent="0.25">
      <c r="G209">
        <v>624</v>
      </c>
      <c r="H209">
        <v>80</v>
      </c>
      <c r="N209">
        <f t="shared" si="17"/>
        <v>195.23829907129468</v>
      </c>
      <c r="O209">
        <v>812</v>
      </c>
      <c r="P209">
        <v>22</v>
      </c>
      <c r="Q209">
        <v>22</v>
      </c>
      <c r="U209">
        <v>812</v>
      </c>
      <c r="V209" s="4">
        <v>51</v>
      </c>
      <c r="W209" s="4">
        <v>53</v>
      </c>
      <c r="X209">
        <v>8</v>
      </c>
      <c r="Z209" s="2">
        <f t="shared" si="18"/>
        <v>0.20399999999999999</v>
      </c>
      <c r="AA209" s="2">
        <f t="shared" si="19"/>
        <v>8.7999999999999995E-2</v>
      </c>
    </row>
    <row r="210" spans="7:27" x14ac:dyDescent="0.25">
      <c r="G210">
        <v>628</v>
      </c>
      <c r="H210">
        <v>80</v>
      </c>
      <c r="N210">
        <f t="shared" si="17"/>
        <v>196.35174621274328</v>
      </c>
      <c r="O210">
        <v>816</v>
      </c>
      <c r="P210">
        <v>22</v>
      </c>
      <c r="Q210">
        <v>22</v>
      </c>
      <c r="U210">
        <v>816</v>
      </c>
      <c r="V210">
        <v>51</v>
      </c>
      <c r="W210">
        <v>53</v>
      </c>
      <c r="X210">
        <v>8</v>
      </c>
      <c r="Z210" s="2">
        <f t="shared" si="18"/>
        <v>0.20399999999999999</v>
      </c>
      <c r="AA210" s="2">
        <f t="shared" si="19"/>
        <v>8.7999999999999995E-2</v>
      </c>
    </row>
    <row r="211" spans="7:27" x14ac:dyDescent="0.25">
      <c r="G211">
        <v>632</v>
      </c>
      <c r="H211">
        <v>80</v>
      </c>
      <c r="N211">
        <f t="shared" si="17"/>
        <v>197.46691629648581</v>
      </c>
      <c r="O211">
        <v>820</v>
      </c>
      <c r="P211">
        <v>22</v>
      </c>
      <c r="Q211">
        <v>22</v>
      </c>
      <c r="U211">
        <v>820</v>
      </c>
      <c r="V211">
        <v>51</v>
      </c>
      <c r="W211">
        <v>53</v>
      </c>
      <c r="X211">
        <v>8</v>
      </c>
      <c r="Z211" s="2">
        <f t="shared" si="18"/>
        <v>0.20399999999999999</v>
      </c>
      <c r="AA211" s="2">
        <f t="shared" si="19"/>
        <v>8.7999999999999995E-2</v>
      </c>
    </row>
    <row r="212" spans="7:27" x14ac:dyDescent="0.25">
      <c r="G212">
        <v>636</v>
      </c>
      <c r="H212">
        <v>80</v>
      </c>
      <c r="N212">
        <f t="shared" si="17"/>
        <v>198.58381332472658</v>
      </c>
      <c r="O212">
        <v>824</v>
      </c>
      <c r="P212">
        <v>22</v>
      </c>
      <c r="Q212">
        <v>22</v>
      </c>
      <c r="U212">
        <v>824</v>
      </c>
      <c r="V212">
        <v>51</v>
      </c>
      <c r="W212">
        <v>53</v>
      </c>
      <c r="X212">
        <v>8</v>
      </c>
      <c r="Z212" s="2">
        <f t="shared" si="18"/>
        <v>0.20399999999999999</v>
      </c>
      <c r="AA212" s="2">
        <f t="shared" si="19"/>
        <v>8.7999999999999995E-2</v>
      </c>
    </row>
    <row r="213" spans="7:27" x14ac:dyDescent="0.25">
      <c r="G213" s="6">
        <v>640</v>
      </c>
      <c r="H213">
        <v>80</v>
      </c>
      <c r="N213">
        <f t="shared" si="17"/>
        <v>199.70244131207519</v>
      </c>
      <c r="O213">
        <v>828</v>
      </c>
      <c r="P213">
        <v>22</v>
      </c>
      <c r="Q213">
        <v>22</v>
      </c>
      <c r="U213">
        <v>828</v>
      </c>
      <c r="V213">
        <v>51</v>
      </c>
      <c r="W213">
        <v>53</v>
      </c>
      <c r="X213">
        <v>8</v>
      </c>
      <c r="Z213" s="2">
        <f t="shared" si="18"/>
        <v>0.20399999999999999</v>
      </c>
      <c r="AA213" s="2">
        <f t="shared" si="19"/>
        <v>8.7999999999999995E-2</v>
      </c>
    </row>
    <row r="214" spans="7:27" x14ac:dyDescent="0.25">
      <c r="G214">
        <v>644</v>
      </c>
      <c r="H214">
        <v>80</v>
      </c>
      <c r="N214">
        <f t="shared" si="17"/>
        <v>200.82280428559437</v>
      </c>
      <c r="O214">
        <v>832</v>
      </c>
      <c r="P214">
        <v>22</v>
      </c>
      <c r="Q214">
        <v>22</v>
      </c>
      <c r="U214">
        <v>832</v>
      </c>
      <c r="V214">
        <v>51</v>
      </c>
      <c r="W214">
        <v>53</v>
      </c>
      <c r="X214">
        <v>8</v>
      </c>
      <c r="Z214" s="2">
        <f t="shared" si="18"/>
        <v>0.20399999999999999</v>
      </c>
      <c r="AA214" s="2">
        <f t="shared" si="19"/>
        <v>8.7999999999999995E-2</v>
      </c>
    </row>
    <row r="215" spans="7:27" x14ac:dyDescent="0.25">
      <c r="G215">
        <v>648</v>
      </c>
      <c r="H215">
        <v>80</v>
      </c>
      <c r="N215">
        <f t="shared" si="17"/>
        <v>201.94490628484866</v>
      </c>
      <c r="O215">
        <v>836</v>
      </c>
      <c r="P215">
        <v>22</v>
      </c>
      <c r="Q215">
        <v>22</v>
      </c>
      <c r="U215">
        <v>836</v>
      </c>
      <c r="V215">
        <v>51</v>
      </c>
      <c r="W215">
        <v>53</v>
      </c>
      <c r="X215">
        <v>8</v>
      </c>
      <c r="Z215" s="2">
        <f t="shared" si="18"/>
        <v>0.20399999999999999</v>
      </c>
      <c r="AA215" s="2">
        <f t="shared" si="19"/>
        <v>8.7999999999999995E-2</v>
      </c>
    </row>
    <row r="216" spans="7:27" x14ac:dyDescent="0.25">
      <c r="G216">
        <v>652</v>
      </c>
      <c r="H216">
        <v>80</v>
      </c>
      <c r="N216">
        <f t="shared" si="17"/>
        <v>203.06875136195248</v>
      </c>
      <c r="O216">
        <v>840</v>
      </c>
      <c r="P216">
        <v>22</v>
      </c>
      <c r="Q216">
        <v>22</v>
      </c>
      <c r="U216">
        <v>840</v>
      </c>
      <c r="V216">
        <v>51</v>
      </c>
      <c r="W216">
        <v>53</v>
      </c>
      <c r="X216">
        <v>8</v>
      </c>
      <c r="Z216" s="2">
        <f t="shared" si="18"/>
        <v>0.20399999999999999</v>
      </c>
      <c r="AA216" s="2">
        <f t="shared" si="19"/>
        <v>8.7999999999999995E-2</v>
      </c>
    </row>
    <row r="217" spans="7:27" x14ac:dyDescent="0.25">
      <c r="G217">
        <v>656</v>
      </c>
      <c r="H217">
        <v>80</v>
      </c>
      <c r="N217">
        <f t="shared" si="17"/>
        <v>204.19434358161945</v>
      </c>
      <c r="O217">
        <v>844</v>
      </c>
      <c r="P217">
        <v>22</v>
      </c>
      <c r="Q217">
        <v>22</v>
      </c>
      <c r="U217">
        <v>844</v>
      </c>
      <c r="V217">
        <v>51</v>
      </c>
      <c r="W217">
        <v>53</v>
      </c>
      <c r="X217">
        <v>8</v>
      </c>
      <c r="Z217" s="2">
        <f t="shared" si="18"/>
        <v>0.20399999999999999</v>
      </c>
      <c r="AA217" s="2">
        <f t="shared" si="19"/>
        <v>8.7999999999999995E-2</v>
      </c>
    </row>
    <row r="218" spans="7:27" x14ac:dyDescent="0.25">
      <c r="G218">
        <v>660</v>
      </c>
      <c r="H218">
        <v>80</v>
      </c>
      <c r="N218">
        <f t="shared" si="17"/>
        <v>205.32168702121092</v>
      </c>
      <c r="O218">
        <v>848</v>
      </c>
      <c r="P218">
        <v>22</v>
      </c>
      <c r="Q218">
        <v>22</v>
      </c>
      <c r="U218">
        <v>848</v>
      </c>
      <c r="V218">
        <v>51</v>
      </c>
      <c r="W218">
        <v>53</v>
      </c>
      <c r="X218">
        <v>8</v>
      </c>
      <c r="Z218" s="2">
        <f t="shared" si="18"/>
        <v>0.20399999999999999</v>
      </c>
      <c r="AA218" s="2">
        <f t="shared" si="19"/>
        <v>8.7999999999999995E-2</v>
      </c>
    </row>
    <row r="219" spans="7:27" x14ac:dyDescent="0.25">
      <c r="G219">
        <v>664</v>
      </c>
      <c r="H219">
        <v>80</v>
      </c>
      <c r="N219">
        <f t="shared" si="17"/>
        <v>206.45078577078553</v>
      </c>
      <c r="O219">
        <v>852</v>
      </c>
      <c r="P219">
        <v>22</v>
      </c>
      <c r="Q219">
        <v>22</v>
      </c>
      <c r="U219">
        <v>852</v>
      </c>
      <c r="V219">
        <v>51</v>
      </c>
      <c r="W219">
        <v>53</v>
      </c>
      <c r="X219">
        <v>8</v>
      </c>
      <c r="Z219" s="2">
        <f t="shared" si="18"/>
        <v>0.20399999999999999</v>
      </c>
      <c r="AA219" s="2">
        <f t="shared" si="19"/>
        <v>8.7999999999999995E-2</v>
      </c>
    </row>
    <row r="220" spans="7:27" x14ac:dyDescent="0.25">
      <c r="G220">
        <v>668</v>
      </c>
      <c r="H220">
        <v>80</v>
      </c>
      <c r="N220">
        <f t="shared" si="17"/>
        <v>207.58164393314848</v>
      </c>
      <c r="O220">
        <v>856</v>
      </c>
      <c r="P220">
        <v>22</v>
      </c>
      <c r="Q220">
        <v>22</v>
      </c>
      <c r="U220">
        <v>856</v>
      </c>
      <c r="V220">
        <v>51</v>
      </c>
      <c r="W220">
        <v>53</v>
      </c>
      <c r="X220">
        <v>8</v>
      </c>
      <c r="Z220" s="2">
        <f t="shared" si="18"/>
        <v>0.20399999999999999</v>
      </c>
      <c r="AA220" s="2">
        <f t="shared" si="19"/>
        <v>8.7999999999999995E-2</v>
      </c>
    </row>
    <row r="221" spans="7:27" x14ac:dyDescent="0.25">
      <c r="G221">
        <v>672</v>
      </c>
      <c r="H221">
        <v>80</v>
      </c>
      <c r="N221">
        <f t="shared" si="17"/>
        <v>208.71426562390133</v>
      </c>
      <c r="O221">
        <v>860</v>
      </c>
      <c r="P221">
        <v>22</v>
      </c>
      <c r="Q221">
        <v>22</v>
      </c>
      <c r="U221">
        <v>860</v>
      </c>
      <c r="V221">
        <v>51</v>
      </c>
      <c r="W221">
        <v>53</v>
      </c>
      <c r="X221">
        <v>8</v>
      </c>
      <c r="Z221" s="2">
        <f t="shared" si="18"/>
        <v>0.20399999999999999</v>
      </c>
      <c r="AA221" s="2">
        <f t="shared" si="19"/>
        <v>8.7999999999999995E-2</v>
      </c>
    </row>
    <row r="222" spans="7:27" x14ac:dyDescent="0.25">
      <c r="G222">
        <v>676</v>
      </c>
      <c r="H222">
        <v>77</v>
      </c>
      <c r="N222">
        <f t="shared" si="17"/>
        <v>209.84865497149184</v>
      </c>
      <c r="O222">
        <v>864</v>
      </c>
      <c r="P222">
        <v>22</v>
      </c>
      <c r="Q222">
        <v>22</v>
      </c>
      <c r="U222">
        <v>864</v>
      </c>
      <c r="V222">
        <v>51</v>
      </c>
      <c r="W222">
        <v>53</v>
      </c>
      <c r="X222">
        <v>8</v>
      </c>
      <c r="Z222" s="2">
        <f t="shared" si="18"/>
        <v>0.20399999999999999</v>
      </c>
      <c r="AA222" s="2">
        <f t="shared" si="19"/>
        <v>8.7999999999999995E-2</v>
      </c>
    </row>
    <row r="223" spans="7:27" x14ac:dyDescent="0.25">
      <c r="G223">
        <v>680</v>
      </c>
      <c r="H223">
        <v>74</v>
      </c>
      <c r="N223">
        <f t="shared" si="17"/>
        <v>210.9848161172643</v>
      </c>
      <c r="O223">
        <v>868</v>
      </c>
      <c r="P223">
        <v>22</v>
      </c>
      <c r="Q223">
        <v>22</v>
      </c>
      <c r="U223">
        <v>868</v>
      </c>
      <c r="V223">
        <v>51</v>
      </c>
      <c r="W223">
        <v>53</v>
      </c>
      <c r="X223">
        <v>8</v>
      </c>
      <c r="Z223" s="2">
        <f t="shared" si="18"/>
        <v>0.20399999999999999</v>
      </c>
      <c r="AA223" s="2">
        <f t="shared" si="19"/>
        <v>8.7999999999999995E-2</v>
      </c>
    </row>
    <row r="224" spans="7:27" x14ac:dyDescent="0.25">
      <c r="G224">
        <v>684</v>
      </c>
      <c r="H224">
        <v>70</v>
      </c>
      <c r="N224">
        <f t="shared" si="17"/>
        <v>212.12275321550965</v>
      </c>
      <c r="O224">
        <v>872</v>
      </c>
      <c r="P224">
        <v>22</v>
      </c>
      <c r="Q224">
        <v>22</v>
      </c>
      <c r="U224">
        <v>872</v>
      </c>
      <c r="V224">
        <v>51</v>
      </c>
      <c r="W224">
        <v>53</v>
      </c>
      <c r="X224">
        <v>8</v>
      </c>
      <c r="Z224" s="2">
        <f t="shared" si="18"/>
        <v>0.20399999999999999</v>
      </c>
      <c r="AA224" s="2">
        <f t="shared" si="19"/>
        <v>8.7999999999999995E-2</v>
      </c>
    </row>
    <row r="225" spans="7:27" x14ac:dyDescent="0.25">
      <c r="G225">
        <v>688</v>
      </c>
      <c r="H225">
        <v>67</v>
      </c>
      <c r="N225">
        <f t="shared" si="17"/>
        <v>213.26247043351637</v>
      </c>
      <c r="O225">
        <v>876</v>
      </c>
      <c r="P225">
        <v>22</v>
      </c>
      <c r="Q225">
        <v>22</v>
      </c>
      <c r="U225">
        <v>876</v>
      </c>
      <c r="V225">
        <v>51</v>
      </c>
      <c r="W225">
        <v>53</v>
      </c>
      <c r="X225">
        <v>8</v>
      </c>
      <c r="Z225" s="2">
        <f t="shared" si="18"/>
        <v>0.20399999999999999</v>
      </c>
      <c r="AA225" s="2">
        <f t="shared" si="19"/>
        <v>8.7999999999999995E-2</v>
      </c>
    </row>
    <row r="226" spans="7:27" x14ac:dyDescent="0.25">
      <c r="G226">
        <v>692</v>
      </c>
      <c r="H226">
        <v>64</v>
      </c>
      <c r="N226">
        <f t="shared" si="17"/>
        <v>214.40397195162123</v>
      </c>
      <c r="O226">
        <v>880</v>
      </c>
      <c r="P226">
        <v>22</v>
      </c>
      <c r="Q226">
        <v>22</v>
      </c>
      <c r="U226">
        <v>880</v>
      </c>
      <c r="V226">
        <v>51</v>
      </c>
      <c r="W226">
        <v>53</v>
      </c>
      <c r="X226">
        <v>8</v>
      </c>
      <c r="Z226" s="2">
        <f t="shared" si="18"/>
        <v>0.20399999999999999</v>
      </c>
      <c r="AA226" s="2">
        <f t="shared" si="19"/>
        <v>8.7999999999999995E-2</v>
      </c>
    </row>
    <row r="227" spans="7:27" x14ac:dyDescent="0.25">
      <c r="G227">
        <v>696</v>
      </c>
      <c r="H227">
        <v>61</v>
      </c>
      <c r="N227">
        <f t="shared" si="17"/>
        <v>215.5472619632605</v>
      </c>
      <c r="O227" s="3">
        <v>884</v>
      </c>
      <c r="P227" s="4">
        <v>0</v>
      </c>
      <c r="Q227" s="4">
        <v>0</v>
      </c>
      <c r="R227" s="4"/>
      <c r="S227" s="4"/>
      <c r="U227">
        <v>884</v>
      </c>
      <c r="V227">
        <v>51</v>
      </c>
      <c r="W227">
        <v>53</v>
      </c>
      <c r="X227">
        <v>8</v>
      </c>
      <c r="Z227" s="2">
        <f t="shared" si="18"/>
        <v>0.20399999999999999</v>
      </c>
      <c r="AA227" s="2">
        <f t="shared" si="19"/>
        <v>0</v>
      </c>
    </row>
    <row r="228" spans="7:27" x14ac:dyDescent="0.25">
      <c r="G228">
        <v>700</v>
      </c>
      <c r="H228">
        <v>58</v>
      </c>
      <c r="N228">
        <f t="shared" si="17"/>
        <v>216.69234467502105</v>
      </c>
      <c r="O228">
        <v>888</v>
      </c>
      <c r="P228">
        <v>0</v>
      </c>
      <c r="Q228">
        <v>0</v>
      </c>
      <c r="U228">
        <v>888</v>
      </c>
      <c r="V228">
        <v>51</v>
      </c>
      <c r="W228">
        <v>53</v>
      </c>
      <c r="X228">
        <v>8</v>
      </c>
      <c r="Z228" s="2">
        <f t="shared" si="18"/>
        <v>0.20399999999999999</v>
      </c>
      <c r="AA228" s="2">
        <f t="shared" si="19"/>
        <v>0</v>
      </c>
    </row>
    <row r="229" spans="7:27" x14ac:dyDescent="0.25">
      <c r="G229">
        <v>704</v>
      </c>
      <c r="H229">
        <v>54</v>
      </c>
      <c r="N229">
        <f t="shared" si="17"/>
        <v>217.83922430669227</v>
      </c>
      <c r="O229">
        <v>892</v>
      </c>
      <c r="P229">
        <v>0</v>
      </c>
      <c r="Q229">
        <v>0</v>
      </c>
      <c r="U229">
        <v>892</v>
      </c>
      <c r="V229">
        <v>51</v>
      </c>
      <c r="W229">
        <v>53</v>
      </c>
      <c r="X229">
        <v>8</v>
      </c>
      <c r="Z229" s="2">
        <f t="shared" si="18"/>
        <v>0.20399999999999999</v>
      </c>
      <c r="AA229" s="2">
        <f t="shared" si="19"/>
        <v>0</v>
      </c>
    </row>
    <row r="230" spans="7:27" x14ac:dyDescent="0.25">
      <c r="G230" s="4">
        <v>708</v>
      </c>
      <c r="H230">
        <v>51</v>
      </c>
      <c r="N230">
        <f t="shared" si="17"/>
        <v>218.98790509131766</v>
      </c>
      <c r="O230">
        <v>896</v>
      </c>
      <c r="P230">
        <v>0</v>
      </c>
      <c r="Q230">
        <v>0</v>
      </c>
      <c r="U230">
        <v>896</v>
      </c>
      <c r="V230">
        <v>51</v>
      </c>
      <c r="W230">
        <v>53</v>
      </c>
      <c r="X230" s="4">
        <v>0</v>
      </c>
      <c r="Z230" s="2">
        <f t="shared" si="18"/>
        <v>0.20399999999999999</v>
      </c>
      <c r="AA230" s="2">
        <f t="shared" si="19"/>
        <v>0</v>
      </c>
    </row>
    <row r="231" spans="7:27" x14ac:dyDescent="0.25">
      <c r="G231">
        <v>712</v>
      </c>
      <c r="H231">
        <v>48</v>
      </c>
      <c r="N231">
        <f t="shared" si="17"/>
        <v>220.13839127524707</v>
      </c>
      <c r="O231">
        <v>900</v>
      </c>
      <c r="P231">
        <v>0</v>
      </c>
      <c r="Q231">
        <v>0</v>
      </c>
      <c r="U231">
        <v>900</v>
      </c>
      <c r="V231">
        <v>51</v>
      </c>
      <c r="W231">
        <v>53</v>
      </c>
      <c r="X231">
        <v>0</v>
      </c>
      <c r="Z231" s="2">
        <f t="shared" si="18"/>
        <v>0.20399999999999999</v>
      </c>
      <c r="AA231" s="2">
        <f t="shared" si="19"/>
        <v>0</v>
      </c>
    </row>
    <row r="232" spans="7:27" x14ac:dyDescent="0.25">
      <c r="G232">
        <v>716</v>
      </c>
      <c r="H232">
        <v>45</v>
      </c>
      <c r="N232">
        <f t="shared" si="17"/>
        <v>221.29068711818888</v>
      </c>
      <c r="O232">
        <v>904</v>
      </c>
      <c r="P232">
        <v>0</v>
      </c>
      <c r="Q232">
        <v>0</v>
      </c>
      <c r="U232">
        <v>904</v>
      </c>
      <c r="V232">
        <v>51</v>
      </c>
      <c r="W232">
        <v>53</v>
      </c>
      <c r="X232">
        <v>0</v>
      </c>
      <c r="Z232" s="2">
        <f t="shared" si="18"/>
        <v>0.20399999999999999</v>
      </c>
      <c r="AA232" s="2">
        <f t="shared" si="19"/>
        <v>0</v>
      </c>
    </row>
    <row r="233" spans="7:27" x14ac:dyDescent="0.25">
      <c r="G233">
        <v>720</v>
      </c>
      <c r="H233">
        <v>41</v>
      </c>
      <c r="N233">
        <f t="shared" si="17"/>
        <v>222.44479689326272</v>
      </c>
      <c r="O233">
        <v>908</v>
      </c>
      <c r="P233">
        <v>0</v>
      </c>
      <c r="Q233">
        <v>0</v>
      </c>
      <c r="U233">
        <v>908</v>
      </c>
      <c r="V233">
        <v>51</v>
      </c>
      <c r="W233">
        <v>53</v>
      </c>
      <c r="X233">
        <v>0</v>
      </c>
      <c r="Z233" s="2">
        <f t="shared" si="18"/>
        <v>0.20399999999999999</v>
      </c>
      <c r="AA233" s="2">
        <f t="shared" si="19"/>
        <v>0</v>
      </c>
    </row>
    <row r="234" spans="7:27" x14ac:dyDescent="0.25">
      <c r="G234">
        <v>724</v>
      </c>
      <c r="H234">
        <v>38</v>
      </c>
      <c r="N234">
        <f t="shared" si="17"/>
        <v>223.60072488705214</v>
      </c>
      <c r="O234">
        <v>912</v>
      </c>
      <c r="P234">
        <v>0</v>
      </c>
      <c r="Q234">
        <v>0</v>
      </c>
      <c r="U234">
        <v>912</v>
      </c>
      <c r="V234">
        <v>51</v>
      </c>
      <c r="W234">
        <v>53</v>
      </c>
      <c r="X234">
        <v>0</v>
      </c>
      <c r="Z234" s="2">
        <f t="shared" si="18"/>
        <v>0.20399999999999999</v>
      </c>
      <c r="AA234" s="2">
        <f t="shared" si="19"/>
        <v>0</v>
      </c>
    </row>
    <row r="235" spans="7:27" x14ac:dyDescent="0.25">
      <c r="G235">
        <v>728</v>
      </c>
      <c r="H235">
        <v>35</v>
      </c>
      <c r="N235">
        <f t="shared" si="17"/>
        <v>224.75847539965784</v>
      </c>
      <c r="O235">
        <v>916</v>
      </c>
      <c r="P235">
        <v>0</v>
      </c>
      <c r="Q235">
        <v>0</v>
      </c>
      <c r="U235">
        <v>916</v>
      </c>
      <c r="V235">
        <v>51</v>
      </c>
      <c r="W235">
        <v>53</v>
      </c>
      <c r="X235">
        <v>0</v>
      </c>
      <c r="Z235" s="2">
        <f t="shared" si="18"/>
        <v>0.20399999999999999</v>
      </c>
      <c r="AA235" s="2">
        <f t="shared" si="19"/>
        <v>0</v>
      </c>
    </row>
    <row r="236" spans="7:27" x14ac:dyDescent="0.25">
      <c r="G236">
        <v>732</v>
      </c>
      <c r="H236">
        <v>35</v>
      </c>
      <c r="N236">
        <f t="shared" si="17"/>
        <v>225.91805274475084</v>
      </c>
      <c r="O236">
        <v>920</v>
      </c>
      <c r="P236">
        <v>0</v>
      </c>
      <c r="Q236">
        <v>0</v>
      </c>
      <c r="U236">
        <v>920</v>
      </c>
      <c r="V236" s="4">
        <v>22</v>
      </c>
      <c r="W236" s="4">
        <v>22</v>
      </c>
      <c r="X236">
        <v>0</v>
      </c>
      <c r="Z236" s="2">
        <f t="shared" si="18"/>
        <v>8.7999999999999995E-2</v>
      </c>
      <c r="AA236" s="2">
        <f t="shared" si="19"/>
        <v>0</v>
      </c>
    </row>
    <row r="237" spans="7:27" x14ac:dyDescent="0.25">
      <c r="G237">
        <v>736</v>
      </c>
      <c r="H237">
        <v>35</v>
      </c>
      <c r="N237">
        <f t="shared" si="17"/>
        <v>227.07946124962621</v>
      </c>
      <c r="O237">
        <v>924</v>
      </c>
      <c r="P237">
        <v>0</v>
      </c>
      <c r="Q237">
        <v>0</v>
      </c>
      <c r="U237">
        <v>924</v>
      </c>
      <c r="V237">
        <v>22</v>
      </c>
      <c r="W237">
        <v>22</v>
      </c>
      <c r="X237">
        <v>0</v>
      </c>
      <c r="Z237" s="2">
        <f t="shared" si="18"/>
        <v>8.7999999999999995E-2</v>
      </c>
      <c r="AA237" s="2">
        <f t="shared" si="19"/>
        <v>0</v>
      </c>
    </row>
    <row r="238" spans="7:27" x14ac:dyDescent="0.25">
      <c r="G238">
        <v>740</v>
      </c>
      <c r="H238">
        <v>35</v>
      </c>
      <c r="N238">
        <f t="shared" si="17"/>
        <v>228.24270525525671</v>
      </c>
      <c r="O238">
        <v>928</v>
      </c>
      <c r="P238">
        <v>0</v>
      </c>
      <c r="Q238">
        <v>0</v>
      </c>
      <c r="U238">
        <v>928</v>
      </c>
      <c r="V238">
        <v>22</v>
      </c>
      <c r="W238">
        <v>22</v>
      </c>
      <c r="X238">
        <v>0</v>
      </c>
      <c r="Z238" s="2">
        <f t="shared" si="18"/>
        <v>8.7999999999999995E-2</v>
      </c>
      <c r="AA238" s="2">
        <f t="shared" si="19"/>
        <v>0</v>
      </c>
    </row>
    <row r="239" spans="7:27" x14ac:dyDescent="0.25">
      <c r="G239">
        <v>744</v>
      </c>
      <c r="H239">
        <v>35</v>
      </c>
      <c r="N239">
        <f t="shared" si="17"/>
        <v>229.40778911634709</v>
      </c>
      <c r="O239">
        <v>932</v>
      </c>
      <c r="P239">
        <v>0</v>
      </c>
      <c r="Q239">
        <v>0</v>
      </c>
      <c r="U239">
        <v>932</v>
      </c>
      <c r="V239">
        <v>22</v>
      </c>
      <c r="W239">
        <v>22</v>
      </c>
      <c r="X239">
        <v>0</v>
      </c>
      <c r="Z239" s="2">
        <f t="shared" si="18"/>
        <v>8.7999999999999995E-2</v>
      </c>
      <c r="AA239" s="2">
        <f t="shared" si="19"/>
        <v>0</v>
      </c>
    </row>
    <row r="240" spans="7:27" x14ac:dyDescent="0.25">
      <c r="G240">
        <v>748</v>
      </c>
      <c r="H240">
        <v>35</v>
      </c>
      <c r="N240">
        <f t="shared" si="17"/>
        <v>230.57471720138818</v>
      </c>
      <c r="O240">
        <v>936</v>
      </c>
      <c r="P240">
        <v>0</v>
      </c>
      <c r="Q240">
        <v>0</v>
      </c>
      <c r="U240">
        <v>936</v>
      </c>
      <c r="V240">
        <v>22</v>
      </c>
      <c r="W240">
        <v>22</v>
      </c>
      <c r="X240">
        <v>0</v>
      </c>
      <c r="Z240" s="2">
        <f t="shared" si="18"/>
        <v>8.7999999999999995E-2</v>
      </c>
      <c r="AA240" s="2">
        <f t="shared" si="19"/>
        <v>0</v>
      </c>
    </row>
    <row r="241" spans="7:27" x14ac:dyDescent="0.25">
      <c r="G241">
        <v>752</v>
      </c>
      <c r="H241">
        <v>35</v>
      </c>
      <c r="N241">
        <f t="shared" si="17"/>
        <v>231.74349389271171</v>
      </c>
      <c r="O241">
        <v>940</v>
      </c>
      <c r="P241">
        <v>0</v>
      </c>
      <c r="Q241">
        <v>0</v>
      </c>
      <c r="U241">
        <v>940</v>
      </c>
      <c r="V241">
        <v>22</v>
      </c>
      <c r="W241">
        <v>22</v>
      </c>
      <c r="X241">
        <v>0</v>
      </c>
      <c r="Z241" s="2">
        <f t="shared" si="18"/>
        <v>8.7999999999999995E-2</v>
      </c>
      <c r="AA241" s="2">
        <f t="shared" si="19"/>
        <v>0</v>
      </c>
    </row>
    <row r="242" spans="7:27" x14ac:dyDescent="0.25">
      <c r="G242">
        <v>756</v>
      </c>
      <c r="H242">
        <v>35</v>
      </c>
      <c r="N242">
        <f t="shared" si="17"/>
        <v>232.9141235865452</v>
      </c>
      <c r="O242">
        <v>944</v>
      </c>
      <c r="P242">
        <v>0</v>
      </c>
      <c r="Q242">
        <v>0</v>
      </c>
      <c r="U242">
        <v>944</v>
      </c>
      <c r="V242">
        <v>22</v>
      </c>
      <c r="W242">
        <v>22</v>
      </c>
      <c r="X242">
        <v>0</v>
      </c>
      <c r="Z242" s="2">
        <f t="shared" si="18"/>
        <v>8.7999999999999995E-2</v>
      </c>
      <c r="AA242" s="2">
        <f t="shared" si="19"/>
        <v>0</v>
      </c>
    </row>
    <row r="243" spans="7:27" x14ac:dyDescent="0.25">
      <c r="G243">
        <v>760</v>
      </c>
      <c r="H243">
        <v>35</v>
      </c>
      <c r="N243">
        <f t="shared" si="17"/>
        <v>234.0866106930668</v>
      </c>
      <c r="O243">
        <v>948</v>
      </c>
      <c r="P243">
        <v>0</v>
      </c>
      <c r="Q243">
        <v>0</v>
      </c>
      <c r="U243">
        <v>948</v>
      </c>
      <c r="V243">
        <v>22</v>
      </c>
      <c r="W243">
        <v>22</v>
      </c>
      <c r="X243">
        <v>0</v>
      </c>
      <c r="Z243" s="2">
        <f t="shared" si="18"/>
        <v>8.7999999999999995E-2</v>
      </c>
      <c r="AA243" s="2">
        <f t="shared" si="19"/>
        <v>0</v>
      </c>
    </row>
    <row r="244" spans="7:27" x14ac:dyDescent="0.25">
      <c r="G244" s="6">
        <v>764</v>
      </c>
      <c r="H244">
        <v>35</v>
      </c>
      <c r="N244">
        <f t="shared" si="17"/>
        <v>235.26095963646085</v>
      </c>
      <c r="O244">
        <v>952</v>
      </c>
      <c r="P244">
        <v>0</v>
      </c>
      <c r="Q244">
        <v>0</v>
      </c>
      <c r="U244">
        <v>952</v>
      </c>
      <c r="V244">
        <v>22</v>
      </c>
      <c r="W244">
        <v>22</v>
      </c>
      <c r="X244">
        <v>0</v>
      </c>
      <c r="Z244" s="2">
        <f t="shared" si="18"/>
        <v>8.7999999999999995E-2</v>
      </c>
      <c r="AA244" s="2">
        <f t="shared" si="19"/>
        <v>0</v>
      </c>
    </row>
    <row r="245" spans="7:27" x14ac:dyDescent="0.25">
      <c r="G245">
        <v>768</v>
      </c>
      <c r="H245">
        <v>35</v>
      </c>
      <c r="N245">
        <f t="shared" si="17"/>
        <v>236.43717485497356</v>
      </c>
      <c r="O245">
        <v>956</v>
      </c>
      <c r="P245">
        <v>0</v>
      </c>
      <c r="Q245">
        <v>0</v>
      </c>
      <c r="U245">
        <v>956</v>
      </c>
      <c r="V245">
        <v>22</v>
      </c>
      <c r="W245">
        <v>22</v>
      </c>
      <c r="X245">
        <v>0</v>
      </c>
      <c r="Z245" s="2">
        <f t="shared" si="18"/>
        <v>8.7999999999999995E-2</v>
      </c>
      <c r="AA245" s="2">
        <f t="shared" si="19"/>
        <v>0</v>
      </c>
    </row>
    <row r="246" spans="7:27" x14ac:dyDescent="0.25">
      <c r="G246">
        <v>772</v>
      </c>
      <c r="H246">
        <v>35</v>
      </c>
      <c r="N246">
        <f t="shared" si="17"/>
        <v>237.61526080096894</v>
      </c>
      <c r="O246">
        <v>960</v>
      </c>
      <c r="P246">
        <v>0</v>
      </c>
      <c r="Q246">
        <v>0</v>
      </c>
      <c r="U246">
        <v>960</v>
      </c>
      <c r="V246">
        <v>22</v>
      </c>
      <c r="W246">
        <v>22</v>
      </c>
      <c r="X246">
        <v>0</v>
      </c>
      <c r="Z246" s="2">
        <f t="shared" si="18"/>
        <v>8.7999999999999995E-2</v>
      </c>
      <c r="AA246" s="2">
        <f t="shared" si="19"/>
        <v>0</v>
      </c>
    </row>
    <row r="247" spans="7:27" x14ac:dyDescent="0.25">
      <c r="G247">
        <v>776</v>
      </c>
      <c r="H247">
        <v>35</v>
      </c>
      <c r="N247">
        <f t="shared" si="17"/>
        <v>238.79522194098485</v>
      </c>
      <c r="O247">
        <v>964</v>
      </c>
      <c r="P247">
        <v>0</v>
      </c>
      <c r="Q247">
        <v>0</v>
      </c>
      <c r="U247">
        <v>964</v>
      </c>
      <c r="V247">
        <v>22</v>
      </c>
      <c r="W247">
        <v>22</v>
      </c>
      <c r="X247">
        <v>0</v>
      </c>
      <c r="Z247" s="2">
        <f t="shared" si="18"/>
        <v>8.7999999999999995E-2</v>
      </c>
      <c r="AA247" s="2">
        <f t="shared" si="19"/>
        <v>0</v>
      </c>
    </row>
    <row r="248" spans="7:27" x14ac:dyDescent="0.25">
      <c r="G248">
        <v>780</v>
      </c>
      <c r="H248">
        <v>35</v>
      </c>
      <c r="N248">
        <f t="shared" si="17"/>
        <v>239.97706275578935</v>
      </c>
      <c r="O248">
        <v>968</v>
      </c>
      <c r="P248">
        <v>0</v>
      </c>
      <c r="Q248">
        <v>0</v>
      </c>
      <c r="U248">
        <v>968</v>
      </c>
      <c r="V248">
        <v>22</v>
      </c>
      <c r="W248">
        <v>22</v>
      </c>
      <c r="X248">
        <v>0</v>
      </c>
      <c r="Z248" s="2">
        <f t="shared" si="18"/>
        <v>8.7999999999999995E-2</v>
      </c>
      <c r="AA248" s="2">
        <f t="shared" si="19"/>
        <v>0</v>
      </c>
    </row>
    <row r="249" spans="7:27" x14ac:dyDescent="0.25">
      <c r="G249">
        <v>784</v>
      </c>
      <c r="H249">
        <v>35</v>
      </c>
      <c r="N249">
        <f t="shared" si="17"/>
        <v>241.16078774043794</v>
      </c>
      <c r="O249">
        <v>972</v>
      </c>
      <c r="P249">
        <v>0</v>
      </c>
      <c r="Q249">
        <v>0</v>
      </c>
      <c r="U249">
        <v>972</v>
      </c>
      <c r="V249">
        <v>22</v>
      </c>
      <c r="W249">
        <v>22</v>
      </c>
      <c r="X249">
        <v>0</v>
      </c>
      <c r="Z249" s="2">
        <f t="shared" si="18"/>
        <v>8.7999999999999995E-2</v>
      </c>
      <c r="AA249" s="2">
        <f t="shared" si="19"/>
        <v>0</v>
      </c>
    </row>
    <row r="250" spans="7:27" x14ac:dyDescent="0.25">
      <c r="G250">
        <v>788</v>
      </c>
      <c r="H250">
        <v>35</v>
      </c>
      <c r="N250">
        <f t="shared" si="17"/>
        <v>242.34640140433001</v>
      </c>
      <c r="O250">
        <v>976</v>
      </c>
      <c r="P250">
        <v>0</v>
      </c>
      <c r="Q250">
        <v>0</v>
      </c>
      <c r="U250">
        <v>976</v>
      </c>
      <c r="V250">
        <v>22</v>
      </c>
      <c r="W250">
        <v>22</v>
      </c>
      <c r="X250">
        <v>0</v>
      </c>
      <c r="Z250" s="2">
        <f t="shared" si="18"/>
        <v>8.7999999999999995E-2</v>
      </c>
      <c r="AA250" s="2">
        <f t="shared" si="19"/>
        <v>0</v>
      </c>
    </row>
    <row r="251" spans="7:27" x14ac:dyDescent="0.25">
      <c r="G251">
        <v>792</v>
      </c>
      <c r="H251">
        <v>35</v>
      </c>
      <c r="N251">
        <f t="shared" si="17"/>
        <v>243.53390827126617</v>
      </c>
      <c r="O251">
        <v>980</v>
      </c>
      <c r="P251">
        <v>0</v>
      </c>
      <c r="Q251">
        <v>0</v>
      </c>
      <c r="U251">
        <v>980</v>
      </c>
      <c r="V251">
        <v>22</v>
      </c>
      <c r="W251">
        <v>22</v>
      </c>
      <c r="X251">
        <v>0</v>
      </c>
      <c r="Z251" s="2">
        <f t="shared" si="18"/>
        <v>8.7999999999999995E-2</v>
      </c>
      <c r="AA251" s="2">
        <f t="shared" si="19"/>
        <v>0</v>
      </c>
    </row>
    <row r="252" spans="7:27" x14ac:dyDescent="0.25">
      <c r="G252">
        <v>796</v>
      </c>
      <c r="H252">
        <v>35</v>
      </c>
      <c r="N252">
        <f t="shared" si="17"/>
        <v>244.72331287950601</v>
      </c>
      <c r="O252">
        <v>984</v>
      </c>
      <c r="P252">
        <v>0</v>
      </c>
      <c r="Q252">
        <v>0</v>
      </c>
      <c r="U252">
        <v>984</v>
      </c>
      <c r="V252">
        <v>22</v>
      </c>
      <c r="W252">
        <v>22</v>
      </c>
      <c r="X252">
        <v>0</v>
      </c>
      <c r="Z252" s="2">
        <f t="shared" si="18"/>
        <v>8.7999999999999995E-2</v>
      </c>
      <c r="AA252" s="2">
        <f t="shared" si="19"/>
        <v>0</v>
      </c>
    </row>
    <row r="253" spans="7:27" x14ac:dyDescent="0.25">
      <c r="G253">
        <v>800</v>
      </c>
      <c r="H253">
        <v>35</v>
      </c>
      <c r="N253">
        <f t="shared" si="17"/>
        <v>245.91461978182585</v>
      </c>
      <c r="O253">
        <v>988</v>
      </c>
      <c r="P253">
        <v>0</v>
      </c>
      <c r="Q253">
        <v>0</v>
      </c>
      <c r="U253">
        <v>988</v>
      </c>
      <c r="V253">
        <v>22</v>
      </c>
      <c r="W253">
        <v>22</v>
      </c>
      <c r="X253">
        <v>0</v>
      </c>
      <c r="Z253" s="2">
        <f t="shared" si="18"/>
        <v>8.7999999999999995E-2</v>
      </c>
      <c r="AA253" s="2">
        <f t="shared" si="19"/>
        <v>0</v>
      </c>
    </row>
    <row r="254" spans="7:27" x14ac:dyDescent="0.25">
      <c r="G254">
        <v>804</v>
      </c>
      <c r="H254">
        <v>34</v>
      </c>
      <c r="N254">
        <f t="shared" si="17"/>
        <v>247.10783354557674</v>
      </c>
      <c r="O254">
        <v>992</v>
      </c>
      <c r="P254">
        <v>0</v>
      </c>
      <c r="Q254">
        <v>0</v>
      </c>
      <c r="U254">
        <v>992</v>
      </c>
      <c r="V254">
        <v>22</v>
      </c>
      <c r="W254">
        <v>22</v>
      </c>
      <c r="X254">
        <v>0</v>
      </c>
      <c r="Z254" s="2">
        <f t="shared" si="18"/>
        <v>8.7999999999999995E-2</v>
      </c>
      <c r="AA254" s="2">
        <f t="shared" si="19"/>
        <v>0</v>
      </c>
    </row>
    <row r="255" spans="7:27" x14ac:dyDescent="0.25">
      <c r="G255">
        <v>808</v>
      </c>
      <c r="H255">
        <v>33</v>
      </c>
      <c r="N255">
        <f t="shared" si="17"/>
        <v>248.3029587527428</v>
      </c>
      <c r="O255">
        <v>996</v>
      </c>
      <c r="P255">
        <v>0</v>
      </c>
      <c r="Q255">
        <v>0</v>
      </c>
      <c r="U255">
        <v>996</v>
      </c>
      <c r="V255">
        <v>22</v>
      </c>
      <c r="W255">
        <v>22</v>
      </c>
      <c r="X255">
        <v>0</v>
      </c>
      <c r="Z255" s="2">
        <f t="shared" si="18"/>
        <v>8.7999999999999995E-2</v>
      </c>
      <c r="AA255" s="2">
        <f t="shared" si="19"/>
        <v>0</v>
      </c>
    </row>
    <row r="256" spans="7:27" x14ac:dyDescent="0.25">
      <c r="G256">
        <v>812</v>
      </c>
      <c r="H256">
        <v>32</v>
      </c>
      <c r="N256">
        <f t="shared" si="17"/>
        <v>249.5</v>
      </c>
      <c r="O256">
        <v>1000</v>
      </c>
      <c r="P256">
        <v>0</v>
      </c>
      <c r="Q256">
        <v>0</v>
      </c>
      <c r="U256">
        <v>1000</v>
      </c>
      <c r="V256">
        <v>22</v>
      </c>
      <c r="W256">
        <v>22</v>
      </c>
      <c r="X256">
        <v>0</v>
      </c>
      <c r="Z256" s="2">
        <f t="shared" si="18"/>
        <v>8.7999999999999995E-2</v>
      </c>
      <c r="AA256" s="2">
        <f t="shared" si="19"/>
        <v>0</v>
      </c>
    </row>
    <row r="257" spans="7:27" x14ac:dyDescent="0.25">
      <c r="G257">
        <v>816</v>
      </c>
      <c r="H257">
        <v>31</v>
      </c>
      <c r="N257">
        <f t="shared" si="17"/>
        <v>250.69896189877508</v>
      </c>
      <c r="O257">
        <v>1004</v>
      </c>
      <c r="P257">
        <v>0</v>
      </c>
      <c r="Q257">
        <v>0</v>
      </c>
      <c r="U257">
        <v>1004</v>
      </c>
      <c r="V257">
        <v>22</v>
      </c>
      <c r="W257">
        <v>22</v>
      </c>
      <c r="X257">
        <v>0</v>
      </c>
      <c r="Z257" s="2">
        <f t="shared" si="18"/>
        <v>8.7999999999999995E-2</v>
      </c>
      <c r="AA257" s="2">
        <f t="shared" si="19"/>
        <v>0</v>
      </c>
    </row>
    <row r="258" spans="7:27" x14ac:dyDescent="0.25">
      <c r="G258">
        <v>820</v>
      </c>
      <c r="H258">
        <v>30</v>
      </c>
      <c r="N258">
        <f t="shared" si="17"/>
        <v>251.89984907530467</v>
      </c>
      <c r="O258">
        <v>1008</v>
      </c>
      <c r="P258">
        <v>0</v>
      </c>
      <c r="Q258">
        <v>0</v>
      </c>
      <c r="U258">
        <v>1008</v>
      </c>
      <c r="V258">
        <v>22</v>
      </c>
      <c r="W258">
        <v>22</v>
      </c>
      <c r="X258">
        <v>0</v>
      </c>
      <c r="Z258" s="2">
        <f t="shared" si="18"/>
        <v>8.7999999999999995E-2</v>
      </c>
      <c r="AA258" s="2">
        <f t="shared" si="19"/>
        <v>0</v>
      </c>
    </row>
    <row r="259" spans="7:27" x14ac:dyDescent="0.25">
      <c r="G259">
        <v>824</v>
      </c>
      <c r="H259">
        <v>29</v>
      </c>
      <c r="N259">
        <f t="shared" si="17"/>
        <v>253.10266617069487</v>
      </c>
      <c r="O259">
        <v>1012</v>
      </c>
      <c r="P259">
        <v>0</v>
      </c>
      <c r="Q259">
        <v>0</v>
      </c>
      <c r="U259">
        <v>1012</v>
      </c>
      <c r="V259">
        <v>22</v>
      </c>
      <c r="W259">
        <v>22</v>
      </c>
      <c r="X259">
        <v>0</v>
      </c>
      <c r="Z259" s="2">
        <f t="shared" si="18"/>
        <v>8.7999999999999995E-2</v>
      </c>
      <c r="AA259" s="2">
        <f t="shared" si="19"/>
        <v>0</v>
      </c>
    </row>
    <row r="260" spans="7:27" x14ac:dyDescent="0.25">
      <c r="G260">
        <v>828</v>
      </c>
      <c r="H260">
        <v>28</v>
      </c>
      <c r="N260">
        <f t="shared" si="17"/>
        <v>254.30741784098089</v>
      </c>
      <c r="O260">
        <v>1016</v>
      </c>
      <c r="P260">
        <v>0</v>
      </c>
      <c r="Q260">
        <v>0</v>
      </c>
      <c r="U260">
        <v>1016</v>
      </c>
      <c r="V260">
        <v>22</v>
      </c>
      <c r="W260">
        <v>22</v>
      </c>
      <c r="X260">
        <v>0</v>
      </c>
      <c r="Z260" s="2">
        <f t="shared" si="18"/>
        <v>8.7999999999999995E-2</v>
      </c>
      <c r="AA260" s="2">
        <f t="shared" si="19"/>
        <v>0</v>
      </c>
    </row>
    <row r="261" spans="7:27" x14ac:dyDescent="0.25">
      <c r="G261">
        <v>832</v>
      </c>
      <c r="H261">
        <v>27</v>
      </c>
      <c r="N261">
        <f t="shared" si="17"/>
        <v>255.51410875718744</v>
      </c>
      <c r="O261">
        <v>1020</v>
      </c>
      <c r="P261">
        <v>0</v>
      </c>
      <c r="Q261">
        <v>0</v>
      </c>
      <c r="U261">
        <v>1020</v>
      </c>
      <c r="V261">
        <v>0</v>
      </c>
      <c r="W261">
        <v>0</v>
      </c>
      <c r="X261">
        <v>0</v>
      </c>
      <c r="Z261" s="2">
        <f t="shared" si="18"/>
        <v>0</v>
      </c>
      <c r="AA261" s="2">
        <f t="shared" si="19"/>
        <v>0</v>
      </c>
    </row>
    <row r="262" spans="7:27" x14ac:dyDescent="0.25">
      <c r="G262">
        <v>836</v>
      </c>
      <c r="H262">
        <v>26</v>
      </c>
    </row>
    <row r="263" spans="7:27" x14ac:dyDescent="0.25">
      <c r="G263">
        <v>840</v>
      </c>
      <c r="H263">
        <v>25</v>
      </c>
    </row>
    <row r="264" spans="7:27" x14ac:dyDescent="0.25">
      <c r="G264">
        <v>844</v>
      </c>
      <c r="H264">
        <v>24</v>
      </c>
    </row>
    <row r="265" spans="7:27" x14ac:dyDescent="0.25">
      <c r="G265">
        <v>848</v>
      </c>
      <c r="H265">
        <v>23</v>
      </c>
    </row>
    <row r="266" spans="7:27" x14ac:dyDescent="0.25">
      <c r="G266">
        <v>852</v>
      </c>
      <c r="H266">
        <v>22</v>
      </c>
    </row>
    <row r="267" spans="7:27" x14ac:dyDescent="0.25">
      <c r="G267">
        <v>856</v>
      </c>
      <c r="H267">
        <v>21</v>
      </c>
    </row>
    <row r="268" spans="7:27" x14ac:dyDescent="0.25">
      <c r="G268">
        <v>860</v>
      </c>
      <c r="H268">
        <v>20</v>
      </c>
    </row>
    <row r="269" spans="7:27" x14ac:dyDescent="0.25">
      <c r="G269">
        <v>864</v>
      </c>
      <c r="H269">
        <v>19</v>
      </c>
    </row>
    <row r="270" spans="7:27" x14ac:dyDescent="0.25">
      <c r="G270">
        <v>868</v>
      </c>
      <c r="H270">
        <v>18</v>
      </c>
    </row>
    <row r="271" spans="7:27" x14ac:dyDescent="0.25">
      <c r="G271">
        <v>872</v>
      </c>
      <c r="H271">
        <v>16</v>
      </c>
    </row>
    <row r="272" spans="7:27" x14ac:dyDescent="0.25">
      <c r="G272">
        <v>876</v>
      </c>
      <c r="H272">
        <v>15</v>
      </c>
    </row>
    <row r="273" spans="7:8" x14ac:dyDescent="0.25">
      <c r="G273">
        <v>880</v>
      </c>
      <c r="H273">
        <v>14</v>
      </c>
    </row>
    <row r="274" spans="7:8" x14ac:dyDescent="0.25">
      <c r="G274" s="4">
        <v>884</v>
      </c>
      <c r="H274">
        <v>13</v>
      </c>
    </row>
    <row r="275" spans="7:8" x14ac:dyDescent="0.25">
      <c r="G275">
        <v>888</v>
      </c>
      <c r="H275">
        <v>12</v>
      </c>
    </row>
    <row r="276" spans="7:8" x14ac:dyDescent="0.25">
      <c r="G276">
        <v>892</v>
      </c>
      <c r="H276">
        <v>11</v>
      </c>
    </row>
    <row r="277" spans="7:8" x14ac:dyDescent="0.25">
      <c r="G277">
        <v>896</v>
      </c>
      <c r="H277">
        <v>10</v>
      </c>
    </row>
    <row r="278" spans="7:8" x14ac:dyDescent="0.25">
      <c r="G278">
        <v>900</v>
      </c>
      <c r="H278">
        <v>9</v>
      </c>
    </row>
    <row r="279" spans="7:8" x14ac:dyDescent="0.25">
      <c r="G279">
        <v>904</v>
      </c>
      <c r="H279">
        <v>8</v>
      </c>
    </row>
    <row r="280" spans="7:8" x14ac:dyDescent="0.25">
      <c r="G280">
        <v>908</v>
      </c>
      <c r="H280">
        <v>7</v>
      </c>
    </row>
    <row r="281" spans="7:8" x14ac:dyDescent="0.25">
      <c r="G281">
        <v>912</v>
      </c>
      <c r="H281">
        <v>6</v>
      </c>
    </row>
    <row r="282" spans="7:8" x14ac:dyDescent="0.25">
      <c r="G282">
        <v>916</v>
      </c>
      <c r="H282">
        <v>5</v>
      </c>
    </row>
    <row r="283" spans="7:8" x14ac:dyDescent="0.25">
      <c r="G283">
        <v>920</v>
      </c>
      <c r="H283">
        <v>4</v>
      </c>
    </row>
    <row r="284" spans="7:8" x14ac:dyDescent="0.25">
      <c r="G284" s="5">
        <v>924</v>
      </c>
      <c r="H284">
        <v>3</v>
      </c>
    </row>
    <row r="285" spans="7:8" x14ac:dyDescent="0.25">
      <c r="G285">
        <v>928</v>
      </c>
      <c r="H285">
        <v>2</v>
      </c>
    </row>
    <row r="286" spans="7:8" x14ac:dyDescent="0.25">
      <c r="G286">
        <v>932</v>
      </c>
      <c r="H286">
        <v>1</v>
      </c>
    </row>
    <row r="287" spans="7:8" x14ac:dyDescent="0.25">
      <c r="G287">
        <v>936</v>
      </c>
      <c r="H287">
        <v>0</v>
      </c>
    </row>
    <row r="288" spans="7:8" x14ac:dyDescent="0.25">
      <c r="G288">
        <v>940</v>
      </c>
      <c r="H288">
        <v>0</v>
      </c>
    </row>
    <row r="289" spans="7:8" x14ac:dyDescent="0.25">
      <c r="G289">
        <v>944</v>
      </c>
      <c r="H289">
        <v>0</v>
      </c>
    </row>
    <row r="290" spans="7:8" x14ac:dyDescent="0.25">
      <c r="G290">
        <v>948</v>
      </c>
      <c r="H290">
        <v>0</v>
      </c>
    </row>
    <row r="291" spans="7:8" x14ac:dyDescent="0.25">
      <c r="G291">
        <v>952</v>
      </c>
      <c r="H291">
        <v>0</v>
      </c>
    </row>
    <row r="292" spans="7:8" x14ac:dyDescent="0.25">
      <c r="G292">
        <v>956</v>
      </c>
      <c r="H292">
        <v>0</v>
      </c>
    </row>
    <row r="293" spans="7:8" x14ac:dyDescent="0.25">
      <c r="G293">
        <v>960</v>
      </c>
      <c r="H293">
        <v>0</v>
      </c>
    </row>
    <row r="294" spans="7:8" x14ac:dyDescent="0.25">
      <c r="G294">
        <v>964</v>
      </c>
      <c r="H294">
        <v>0</v>
      </c>
    </row>
    <row r="295" spans="7:8" x14ac:dyDescent="0.25">
      <c r="G295">
        <v>968</v>
      </c>
      <c r="H295">
        <v>0</v>
      </c>
    </row>
    <row r="296" spans="7:8" x14ac:dyDescent="0.25">
      <c r="G296">
        <v>972</v>
      </c>
      <c r="H296">
        <v>0</v>
      </c>
    </row>
    <row r="297" spans="7:8" x14ac:dyDescent="0.25">
      <c r="G297">
        <v>976</v>
      </c>
      <c r="H297">
        <v>0</v>
      </c>
    </row>
    <row r="298" spans="7:8" x14ac:dyDescent="0.25">
      <c r="G298">
        <v>980</v>
      </c>
      <c r="H298">
        <v>0</v>
      </c>
    </row>
    <row r="299" spans="7:8" x14ac:dyDescent="0.25">
      <c r="G299">
        <v>984</v>
      </c>
      <c r="H299">
        <v>0</v>
      </c>
    </row>
    <row r="300" spans="7:8" x14ac:dyDescent="0.25">
      <c r="G300">
        <v>988</v>
      </c>
      <c r="H300">
        <v>0</v>
      </c>
    </row>
    <row r="301" spans="7:8" x14ac:dyDescent="0.25">
      <c r="G301">
        <v>992</v>
      </c>
      <c r="H301">
        <v>0</v>
      </c>
    </row>
    <row r="302" spans="7:8" x14ac:dyDescent="0.25">
      <c r="G302">
        <v>996</v>
      </c>
      <c r="H302">
        <v>0</v>
      </c>
    </row>
    <row r="303" spans="7:8" x14ac:dyDescent="0.25">
      <c r="G303">
        <v>1000</v>
      </c>
      <c r="H303">
        <v>0</v>
      </c>
    </row>
    <row r="304" spans="7:8" x14ac:dyDescent="0.25">
      <c r="G304">
        <v>1004</v>
      </c>
      <c r="H304">
        <v>0</v>
      </c>
    </row>
    <row r="305" spans="7:8" x14ac:dyDescent="0.25">
      <c r="G305">
        <v>1008</v>
      </c>
      <c r="H305">
        <v>0</v>
      </c>
    </row>
    <row r="306" spans="7:8" x14ac:dyDescent="0.25">
      <c r="G306">
        <v>1012</v>
      </c>
      <c r="H306">
        <v>0</v>
      </c>
    </row>
    <row r="307" spans="7:8" x14ac:dyDescent="0.25">
      <c r="G307">
        <v>1016</v>
      </c>
      <c r="H307">
        <v>0</v>
      </c>
    </row>
    <row r="308" spans="7:8" x14ac:dyDescent="0.25">
      <c r="G308">
        <v>1020</v>
      </c>
      <c r="H30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5"/>
  <sheetViews>
    <sheetView tabSelected="1" topLeftCell="A229" workbookViewId="0">
      <selection activeCell="F236" sqref="F236"/>
    </sheetView>
  </sheetViews>
  <sheetFormatPr defaultRowHeight="15" x14ac:dyDescent="0.25"/>
  <cols>
    <col min="1" max="1" width="15.7109375" bestFit="1" customWidth="1"/>
    <col min="2" max="2" width="10.28515625" bestFit="1" customWidth="1"/>
    <col min="8" max="8" width="10.7109375" bestFit="1" customWidth="1"/>
    <col min="10" max="10" width="6.140625" bestFit="1" customWidth="1"/>
    <col min="11" max="11" width="10.28515625" bestFit="1" customWidth="1"/>
    <col min="14" max="14" width="10.28515625" bestFit="1" customWidth="1"/>
    <col min="18" max="18" width="14" bestFit="1" customWidth="1"/>
    <col min="20" max="20" width="12.5703125" bestFit="1" customWidth="1"/>
    <col min="22" max="22" width="16.28515625" customWidth="1"/>
    <col min="23" max="23" width="19.42578125" customWidth="1"/>
    <col min="24" max="24" width="17.7109375" customWidth="1"/>
    <col min="25" max="25" width="20" customWidth="1"/>
  </cols>
  <sheetData>
    <row r="1" spans="1:25" x14ac:dyDescent="0.25">
      <c r="B1" t="s">
        <v>24</v>
      </c>
      <c r="C1" t="s">
        <v>25</v>
      </c>
      <c r="U1" s="9"/>
      <c r="V1" s="10" t="s">
        <v>39</v>
      </c>
      <c r="W1" s="10"/>
      <c r="X1" s="10" t="s">
        <v>40</v>
      </c>
      <c r="Y1" s="10"/>
    </row>
    <row r="2" spans="1:25" x14ac:dyDescent="0.25">
      <c r="A2" t="s">
        <v>26</v>
      </c>
      <c r="B2" t="s">
        <v>16</v>
      </c>
      <c r="C2">
        <f>2.49/2</f>
        <v>1.2450000000000001</v>
      </c>
      <c r="U2" s="11"/>
      <c r="V2" s="10" t="s">
        <v>41</v>
      </c>
      <c r="W2" s="10"/>
      <c r="X2" s="10" t="s">
        <v>41</v>
      </c>
      <c r="Y2" s="10"/>
    </row>
    <row r="3" spans="1:25" x14ac:dyDescent="0.25">
      <c r="A3" t="s">
        <v>27</v>
      </c>
      <c r="B3" t="s">
        <v>17</v>
      </c>
      <c r="C3">
        <v>66.5</v>
      </c>
      <c r="T3" t="s">
        <v>49</v>
      </c>
      <c r="U3" s="12" t="s">
        <v>42</v>
      </c>
      <c r="V3" s="12" t="s">
        <v>43</v>
      </c>
      <c r="W3" s="12" t="s">
        <v>44</v>
      </c>
      <c r="X3" s="12" t="s">
        <v>45</v>
      </c>
      <c r="Y3" s="12" t="s">
        <v>46</v>
      </c>
    </row>
    <row r="4" spans="1:25" x14ac:dyDescent="0.25">
      <c r="A4" t="s">
        <v>28</v>
      </c>
      <c r="B4" t="s">
        <v>18</v>
      </c>
      <c r="C4">
        <v>100</v>
      </c>
      <c r="T4" t="s">
        <v>48</v>
      </c>
      <c r="U4" s="13">
        <v>0</v>
      </c>
      <c r="V4" s="13">
        <v>242.2</v>
      </c>
      <c r="W4" s="14">
        <v>232.9</v>
      </c>
      <c r="X4">
        <v>242.2</v>
      </c>
      <c r="Y4">
        <v>232.9</v>
      </c>
    </row>
    <row r="5" spans="1:25" x14ac:dyDescent="0.25">
      <c r="A5" t="s">
        <v>29</v>
      </c>
      <c r="B5" t="s">
        <v>19</v>
      </c>
      <c r="C5">
        <v>47</v>
      </c>
      <c r="R5" t="s">
        <v>47</v>
      </c>
      <c r="U5">
        <v>1</v>
      </c>
      <c r="V5">
        <v>242.2</v>
      </c>
      <c r="W5" s="15">
        <v>232.9</v>
      </c>
      <c r="X5">
        <v>242.2</v>
      </c>
      <c r="Y5">
        <v>232.9</v>
      </c>
    </row>
    <row r="6" spans="1:25" x14ac:dyDescent="0.25">
      <c r="A6" t="s">
        <v>30</v>
      </c>
      <c r="B6" t="s">
        <v>20</v>
      </c>
      <c r="C6">
        <v>5.23</v>
      </c>
      <c r="R6" t="s">
        <v>48</v>
      </c>
      <c r="U6">
        <v>2</v>
      </c>
      <c r="V6">
        <v>242.2</v>
      </c>
      <c r="W6" s="15">
        <v>232.9</v>
      </c>
      <c r="X6">
        <v>242.2</v>
      </c>
      <c r="Y6">
        <v>232.9</v>
      </c>
    </row>
    <row r="7" spans="1:25" x14ac:dyDescent="0.25">
      <c r="B7" t="s">
        <v>21</v>
      </c>
      <c r="C7">
        <f>C4/(C3+C4)</f>
        <v>0.60060060060060061</v>
      </c>
      <c r="Q7" t="s">
        <v>50</v>
      </c>
      <c r="R7">
        <f>U12</f>
        <v>8</v>
      </c>
      <c r="U7">
        <v>3</v>
      </c>
      <c r="V7">
        <v>242.2</v>
      </c>
      <c r="W7" s="15">
        <v>232.9</v>
      </c>
      <c r="X7">
        <v>242.2</v>
      </c>
      <c r="Y7">
        <v>232.9</v>
      </c>
    </row>
    <row r="8" spans="1:25" x14ac:dyDescent="0.25">
      <c r="B8" t="s">
        <v>22</v>
      </c>
      <c r="C8">
        <f>C6/(C6+C5)</f>
        <v>0.10013402259237986</v>
      </c>
      <c r="Q8" t="s">
        <v>51</v>
      </c>
      <c r="R8">
        <f>U120-R7</f>
        <v>108</v>
      </c>
      <c r="U8">
        <v>4</v>
      </c>
      <c r="V8">
        <v>242.2</v>
      </c>
      <c r="W8" s="15">
        <v>232.9</v>
      </c>
      <c r="X8">
        <v>242.2</v>
      </c>
      <c r="Y8">
        <v>232.9</v>
      </c>
    </row>
    <row r="9" spans="1:25" x14ac:dyDescent="0.25">
      <c r="U9">
        <v>5</v>
      </c>
      <c r="V9">
        <v>242.2</v>
      </c>
      <c r="W9" s="15">
        <v>232.9</v>
      </c>
      <c r="X9">
        <v>242.2</v>
      </c>
      <c r="Y9">
        <v>232.9</v>
      </c>
    </row>
    <row r="10" spans="1:25" x14ac:dyDescent="0.25">
      <c r="I10" t="s">
        <v>15</v>
      </c>
      <c r="J10" t="s">
        <v>23</v>
      </c>
      <c r="S10" t="s">
        <v>15</v>
      </c>
      <c r="U10">
        <v>6</v>
      </c>
      <c r="V10">
        <v>242.2</v>
      </c>
      <c r="W10" s="15">
        <v>232.9</v>
      </c>
      <c r="X10">
        <v>242.2</v>
      </c>
      <c r="Y10">
        <v>232.9</v>
      </c>
    </row>
    <row r="11" spans="1:25" ht="15.75" thickBot="1" x14ac:dyDescent="0.3">
      <c r="D11" t="s">
        <v>37</v>
      </c>
      <c r="E11" t="s">
        <v>38</v>
      </c>
      <c r="H11" t="s">
        <v>11</v>
      </c>
      <c r="I11" s="17">
        <v>1</v>
      </c>
      <c r="J11">
        <f>INT(I11/4*1000)</f>
        <v>250</v>
      </c>
      <c r="N11" t="s">
        <v>10</v>
      </c>
      <c r="O11" t="s">
        <v>31</v>
      </c>
      <c r="P11" t="s">
        <v>23</v>
      </c>
      <c r="U11">
        <v>7</v>
      </c>
      <c r="V11">
        <v>242.2</v>
      </c>
      <c r="W11" s="15">
        <v>232.9</v>
      </c>
      <c r="X11">
        <v>242.2</v>
      </c>
      <c r="Y11">
        <v>232.9</v>
      </c>
    </row>
    <row r="12" spans="1:25" x14ac:dyDescent="0.25">
      <c r="C12" t="s">
        <v>13</v>
      </c>
      <c r="D12">
        <v>22</v>
      </c>
      <c r="E12">
        <v>33</v>
      </c>
      <c r="F12">
        <f>D12+E12</f>
        <v>55</v>
      </c>
      <c r="G12">
        <v>0</v>
      </c>
      <c r="H12">
        <f t="shared" ref="H12:H28" si="0">INT((G12/1000*($C$3+$C$4)/(G12/1000*($C$3+$C$4)+$C$2*(G12/1000+$C$3+$C$4)))*($C$4/($C$3+$C$4))/($C$6/($C$5+$C$6))*1000)</f>
        <v>0</v>
      </c>
      <c r="I12" s="17">
        <v>1</v>
      </c>
      <c r="J12">
        <f t="shared" ref="J12:J20" si="1">INT(I12/4*1000)</f>
        <v>250</v>
      </c>
      <c r="N12">
        <f t="shared" ref="N12:N75" si="2">O12/1000*$C$2*($C$3+$C$4)/($C$7/$C$8*($C$3+$C$4)-O12/1000*($C$3+$C$4)-O12/1000*$C$2)*1000</f>
        <v>0</v>
      </c>
      <c r="O12" s="20">
        <v>0</v>
      </c>
      <c r="P12" s="21">
        <v>250</v>
      </c>
      <c r="S12" s="18">
        <f>T12/$R$8</f>
        <v>0</v>
      </c>
      <c r="T12">
        <f>Table2[[#This Row],[Liters]]-$R$7</f>
        <v>0</v>
      </c>
      <c r="U12">
        <v>8</v>
      </c>
      <c r="V12">
        <v>242.2</v>
      </c>
      <c r="W12" s="15">
        <v>232.9</v>
      </c>
      <c r="X12">
        <v>242.2</v>
      </c>
      <c r="Y12" s="4">
        <v>232.9</v>
      </c>
    </row>
    <row r="13" spans="1:25" x14ac:dyDescent="0.25">
      <c r="D13">
        <v>22</v>
      </c>
      <c r="F13">
        <f>F12+D13+E13</f>
        <v>77</v>
      </c>
      <c r="G13">
        <f>(F12+F13)/2</f>
        <v>66</v>
      </c>
      <c r="H13">
        <f t="shared" si="0"/>
        <v>301</v>
      </c>
      <c r="I13" s="17">
        <v>1</v>
      </c>
      <c r="J13">
        <f t="shared" si="1"/>
        <v>250</v>
      </c>
      <c r="N13">
        <f t="shared" si="2"/>
        <v>1.6627969478400932</v>
      </c>
      <c r="O13" s="22">
        <f>O12+8</f>
        <v>8</v>
      </c>
      <c r="P13" s="23">
        <v>250</v>
      </c>
      <c r="S13" s="19">
        <f t="shared" ref="S13:S76" si="3">T13/$R$8</f>
        <v>9.2592592592592587E-3</v>
      </c>
      <c r="T13">
        <f>Table2[[#This Row],[Liters]]-$R$7</f>
        <v>1</v>
      </c>
      <c r="U13">
        <v>9</v>
      </c>
      <c r="V13">
        <v>242.2</v>
      </c>
      <c r="W13" s="16">
        <v>232.9</v>
      </c>
      <c r="X13">
        <v>242.2</v>
      </c>
      <c r="Y13" s="4">
        <v>158.1</v>
      </c>
    </row>
    <row r="14" spans="1:25" x14ac:dyDescent="0.25">
      <c r="D14">
        <v>22</v>
      </c>
      <c r="F14">
        <f t="shared" ref="F14:F28" si="4">F13+D14+E14</f>
        <v>99</v>
      </c>
      <c r="G14">
        <f t="shared" ref="G14:G28" si="5">(F13+F14)/2</f>
        <v>88</v>
      </c>
      <c r="H14">
        <f t="shared" si="0"/>
        <v>395</v>
      </c>
      <c r="I14" s="17">
        <v>0.97199999999999998</v>
      </c>
      <c r="J14">
        <f t="shared" si="1"/>
        <v>243</v>
      </c>
      <c r="N14">
        <f t="shared" si="2"/>
        <v>3.3300747331706235</v>
      </c>
      <c r="O14" s="22">
        <f t="shared" ref="O14:O77" si="6">O13+8</f>
        <v>16</v>
      </c>
      <c r="P14" s="23">
        <v>250</v>
      </c>
      <c r="S14" s="19">
        <f t="shared" si="3"/>
        <v>1.8518518518518517E-2</v>
      </c>
      <c r="T14">
        <f>Table2[[#This Row],[Liters]]-$R$7</f>
        <v>2</v>
      </c>
      <c r="U14">
        <v>10</v>
      </c>
      <c r="V14">
        <v>242.2</v>
      </c>
      <c r="W14" s="16">
        <v>158.1</v>
      </c>
      <c r="X14">
        <v>242.2</v>
      </c>
      <c r="Y14">
        <v>158.1</v>
      </c>
    </row>
    <row r="15" spans="1:25" x14ac:dyDescent="0.25">
      <c r="D15">
        <v>22</v>
      </c>
      <c r="F15">
        <f t="shared" si="4"/>
        <v>121</v>
      </c>
      <c r="G15">
        <f t="shared" si="5"/>
        <v>110</v>
      </c>
      <c r="H15">
        <f t="shared" si="0"/>
        <v>486</v>
      </c>
      <c r="I15" s="17">
        <v>0.95399999999999996</v>
      </c>
      <c r="J15">
        <f t="shared" si="1"/>
        <v>238</v>
      </c>
      <c r="N15">
        <f t="shared" si="2"/>
        <v>5.0018514925960336</v>
      </c>
      <c r="O15" s="22">
        <f t="shared" si="6"/>
        <v>24</v>
      </c>
      <c r="P15" s="23">
        <v>250</v>
      </c>
      <c r="S15" s="19">
        <f t="shared" si="3"/>
        <v>2.7777777777777776E-2</v>
      </c>
      <c r="T15">
        <f>Table2[[#This Row],[Liters]]-$R$7</f>
        <v>3</v>
      </c>
      <c r="U15">
        <v>11</v>
      </c>
      <c r="V15">
        <v>242.2</v>
      </c>
      <c r="W15" s="15">
        <v>158.1</v>
      </c>
      <c r="X15">
        <v>242.2</v>
      </c>
      <c r="Y15">
        <v>158.1</v>
      </c>
    </row>
    <row r="16" spans="1:25" x14ac:dyDescent="0.25">
      <c r="D16">
        <v>22</v>
      </c>
      <c r="F16">
        <f t="shared" si="4"/>
        <v>143</v>
      </c>
      <c r="G16">
        <f t="shared" si="5"/>
        <v>132</v>
      </c>
      <c r="H16">
        <f t="shared" si="0"/>
        <v>574</v>
      </c>
      <c r="I16" s="17">
        <v>0.94399999999999995</v>
      </c>
      <c r="J16">
        <f t="shared" si="1"/>
        <v>236</v>
      </c>
      <c r="N16">
        <f t="shared" si="2"/>
        <v>6.6781454607324493</v>
      </c>
      <c r="O16" s="22">
        <f t="shared" si="6"/>
        <v>32</v>
      </c>
      <c r="P16" s="23">
        <v>250</v>
      </c>
      <c r="S16" s="19">
        <f t="shared" si="3"/>
        <v>3.7037037037037035E-2</v>
      </c>
      <c r="T16">
        <f>Table2[[#This Row],[Liters]]-$R$7</f>
        <v>4</v>
      </c>
      <c r="U16">
        <v>12</v>
      </c>
      <c r="V16">
        <v>242.2</v>
      </c>
      <c r="W16" s="15">
        <v>158.1</v>
      </c>
      <c r="X16">
        <v>242.2</v>
      </c>
      <c r="Y16">
        <v>158.1</v>
      </c>
    </row>
    <row r="17" spans="3:25" x14ac:dyDescent="0.25">
      <c r="D17">
        <v>22</v>
      </c>
      <c r="F17">
        <f t="shared" si="4"/>
        <v>165</v>
      </c>
      <c r="G17">
        <f t="shared" si="5"/>
        <v>154</v>
      </c>
      <c r="H17">
        <f t="shared" si="0"/>
        <v>659</v>
      </c>
      <c r="I17" s="17">
        <v>0.92600000000000005</v>
      </c>
      <c r="J17">
        <f t="shared" si="1"/>
        <v>231</v>
      </c>
      <c r="N17">
        <f t="shared" si="2"/>
        <v>8.3589749708706567</v>
      </c>
      <c r="O17" s="22">
        <f t="shared" si="6"/>
        <v>40</v>
      </c>
      <c r="P17" s="23">
        <v>250</v>
      </c>
      <c r="S17" s="19">
        <f t="shared" si="3"/>
        <v>4.6296296296296294E-2</v>
      </c>
      <c r="T17">
        <f>Table2[[#This Row],[Liters]]-$R$7</f>
        <v>5</v>
      </c>
      <c r="U17">
        <v>13</v>
      </c>
      <c r="V17">
        <v>242.2</v>
      </c>
      <c r="W17" s="15">
        <v>158.1</v>
      </c>
      <c r="X17">
        <v>242.2</v>
      </c>
      <c r="Y17">
        <v>158.1</v>
      </c>
    </row>
    <row r="18" spans="3:25" x14ac:dyDescent="0.25">
      <c r="D18">
        <v>22</v>
      </c>
      <c r="F18">
        <f t="shared" si="4"/>
        <v>187</v>
      </c>
      <c r="G18">
        <f t="shared" si="5"/>
        <v>176</v>
      </c>
      <c r="H18">
        <f t="shared" si="0"/>
        <v>742</v>
      </c>
      <c r="I18" s="17">
        <v>0.91700000000000004</v>
      </c>
      <c r="J18" s="5">
        <f t="shared" si="1"/>
        <v>229</v>
      </c>
      <c r="N18">
        <f t="shared" si="2"/>
        <v>10.044358455644463</v>
      </c>
      <c r="O18" s="22">
        <f t="shared" si="6"/>
        <v>48</v>
      </c>
      <c r="P18" s="23">
        <v>250</v>
      </c>
      <c r="S18" s="19">
        <f t="shared" si="3"/>
        <v>5.5555555555555552E-2</v>
      </c>
      <c r="T18">
        <f>Table2[[#This Row],[Liters]]-$R$7</f>
        <v>6</v>
      </c>
      <c r="U18">
        <v>14</v>
      </c>
      <c r="V18">
        <v>242.2</v>
      </c>
      <c r="W18" s="15">
        <v>158.1</v>
      </c>
      <c r="X18">
        <v>242.2</v>
      </c>
      <c r="Y18">
        <v>158.1</v>
      </c>
    </row>
    <row r="19" spans="3:25" x14ac:dyDescent="0.25">
      <c r="D19">
        <v>22</v>
      </c>
      <c r="F19">
        <f t="shared" si="4"/>
        <v>209</v>
      </c>
      <c r="G19">
        <f t="shared" si="5"/>
        <v>198</v>
      </c>
      <c r="H19">
        <f t="shared" si="0"/>
        <v>822</v>
      </c>
      <c r="I19" s="17">
        <v>0.90700000000000003</v>
      </c>
      <c r="J19" s="5">
        <f t="shared" si="1"/>
        <v>226</v>
      </c>
      <c r="N19">
        <f t="shared" si="2"/>
        <v>11.734314447704499</v>
      </c>
      <c r="O19" s="22">
        <f t="shared" si="6"/>
        <v>56</v>
      </c>
      <c r="P19" s="23">
        <v>250</v>
      </c>
      <c r="S19" s="19">
        <f t="shared" si="3"/>
        <v>6.4814814814814811E-2</v>
      </c>
      <c r="T19">
        <f>Table2[[#This Row],[Liters]]-$R$7</f>
        <v>7</v>
      </c>
      <c r="U19">
        <v>15</v>
      </c>
      <c r="V19">
        <v>242.2</v>
      </c>
      <c r="W19" s="15">
        <v>158.1</v>
      </c>
      <c r="X19">
        <v>242.2</v>
      </c>
      <c r="Y19">
        <v>158.1</v>
      </c>
    </row>
    <row r="20" spans="3:25" x14ac:dyDescent="0.25">
      <c r="D20">
        <v>22</v>
      </c>
      <c r="F20">
        <f t="shared" si="4"/>
        <v>231</v>
      </c>
      <c r="G20">
        <f t="shared" si="5"/>
        <v>220</v>
      </c>
      <c r="H20">
        <f t="shared" si="0"/>
        <v>899</v>
      </c>
      <c r="I20" s="17">
        <v>0.88900000000000001</v>
      </c>
      <c r="J20" s="5">
        <f t="shared" si="1"/>
        <v>222</v>
      </c>
      <c r="N20">
        <f t="shared" si="2"/>
        <v>13.428861580397522</v>
      </c>
      <c r="O20" s="22">
        <f t="shared" si="6"/>
        <v>64</v>
      </c>
      <c r="P20" s="23">
        <v>250</v>
      </c>
      <c r="S20" s="19">
        <f t="shared" si="3"/>
        <v>7.407407407407407E-2</v>
      </c>
      <c r="T20">
        <f>Table2[[#This Row],[Liters]]-$R$7</f>
        <v>8</v>
      </c>
      <c r="U20">
        <v>16</v>
      </c>
      <c r="V20">
        <v>242.2</v>
      </c>
      <c r="W20" s="15">
        <v>158.1</v>
      </c>
      <c r="X20">
        <v>242.2</v>
      </c>
      <c r="Y20">
        <v>158.1</v>
      </c>
    </row>
    <row r="21" spans="3:25" x14ac:dyDescent="0.25">
      <c r="D21">
        <v>22</v>
      </c>
      <c r="F21">
        <f t="shared" si="4"/>
        <v>253</v>
      </c>
      <c r="G21">
        <f t="shared" si="5"/>
        <v>242</v>
      </c>
      <c r="H21">
        <f t="shared" si="0"/>
        <v>974</v>
      </c>
      <c r="I21" s="17">
        <v>0.88</v>
      </c>
      <c r="J21" s="5">
        <f t="shared" ref="J21:J28" si="7">INT(I21/4*1000)</f>
        <v>220</v>
      </c>
      <c r="L21" s="18">
        <v>0.82407407407407407</v>
      </c>
      <c r="N21">
        <f t="shared" si="2"/>
        <v>15.128018588451232</v>
      </c>
      <c r="O21" s="22">
        <f t="shared" si="6"/>
        <v>72</v>
      </c>
      <c r="P21" s="23">
        <v>250</v>
      </c>
      <c r="S21" s="19">
        <f t="shared" si="3"/>
        <v>8.3333333333333329E-2</v>
      </c>
      <c r="T21">
        <f>Table2[[#This Row],[Liters]]-$R$7</f>
        <v>9</v>
      </c>
      <c r="U21">
        <v>17</v>
      </c>
      <c r="V21">
        <v>242.2</v>
      </c>
      <c r="W21" s="15">
        <v>158.1</v>
      </c>
      <c r="X21">
        <v>242.2</v>
      </c>
      <c r="Y21" s="4">
        <v>158.1</v>
      </c>
    </row>
    <row r="22" spans="3:25" x14ac:dyDescent="0.25">
      <c r="D22">
        <v>22</v>
      </c>
      <c r="F22">
        <f t="shared" si="4"/>
        <v>275</v>
      </c>
      <c r="G22">
        <f t="shared" si="5"/>
        <v>264</v>
      </c>
      <c r="H22">
        <f t="shared" si="0"/>
        <v>1047</v>
      </c>
      <c r="I22" s="17">
        <v>0.82399999999999995</v>
      </c>
      <c r="J22" s="5">
        <f t="shared" si="7"/>
        <v>206</v>
      </c>
      <c r="L22" s="19">
        <v>0.83333333333333337</v>
      </c>
      <c r="N22">
        <f t="shared" si="2"/>
        <v>16.83180430866474</v>
      </c>
      <c r="O22" s="22">
        <f t="shared" si="6"/>
        <v>80</v>
      </c>
      <c r="P22" s="23">
        <v>250</v>
      </c>
      <c r="S22" s="18">
        <f t="shared" si="3"/>
        <v>9.2592592592592587E-2</v>
      </c>
      <c r="T22">
        <f>Table2[[#This Row],[Liters]]-$R$7</f>
        <v>10</v>
      </c>
      <c r="U22">
        <v>18</v>
      </c>
      <c r="V22">
        <v>242.2</v>
      </c>
      <c r="W22" s="16">
        <v>158.1</v>
      </c>
      <c r="X22">
        <v>242.2</v>
      </c>
      <c r="Y22" s="4">
        <v>115.2</v>
      </c>
    </row>
    <row r="23" spans="3:25" x14ac:dyDescent="0.25">
      <c r="E23">
        <v>22</v>
      </c>
      <c r="F23">
        <f t="shared" si="4"/>
        <v>297</v>
      </c>
      <c r="G23">
        <f t="shared" si="5"/>
        <v>286</v>
      </c>
      <c r="H23">
        <f t="shared" si="0"/>
        <v>1118</v>
      </c>
      <c r="I23" s="17">
        <v>0.56499999999999995</v>
      </c>
      <c r="J23" s="5">
        <f t="shared" si="7"/>
        <v>141</v>
      </c>
      <c r="L23" s="19">
        <v>0.84259259259259256</v>
      </c>
      <c r="N23">
        <f t="shared" si="2"/>
        <v>18.540237680604619</v>
      </c>
      <c r="O23" s="22">
        <f t="shared" si="6"/>
        <v>88</v>
      </c>
      <c r="P23" s="23">
        <v>250</v>
      </c>
      <c r="S23" s="19">
        <f t="shared" si="3"/>
        <v>0.10185185185185185</v>
      </c>
      <c r="T23">
        <f>Table2[[#This Row],[Liters]]-$R$7</f>
        <v>11</v>
      </c>
      <c r="U23">
        <v>19</v>
      </c>
      <c r="V23">
        <v>242.2</v>
      </c>
      <c r="W23" s="16">
        <v>115.2</v>
      </c>
      <c r="X23">
        <v>242.2</v>
      </c>
      <c r="Y23">
        <v>115.2</v>
      </c>
    </row>
    <row r="24" spans="3:25" x14ac:dyDescent="0.25">
      <c r="E24">
        <v>18</v>
      </c>
      <c r="F24">
        <f t="shared" si="4"/>
        <v>315</v>
      </c>
      <c r="G24">
        <f t="shared" si="5"/>
        <v>306</v>
      </c>
      <c r="H24">
        <f t="shared" si="0"/>
        <v>1181</v>
      </c>
      <c r="I24" s="17">
        <v>0.45400000000000001</v>
      </c>
      <c r="J24" s="5">
        <f t="shared" si="7"/>
        <v>113</v>
      </c>
      <c r="L24" s="19">
        <v>0.85185185185185186</v>
      </c>
      <c r="N24">
        <f t="shared" si="2"/>
        <v>20.253337747306734</v>
      </c>
      <c r="O24" s="22">
        <f t="shared" si="6"/>
        <v>96</v>
      </c>
      <c r="P24" s="23">
        <v>250</v>
      </c>
      <c r="S24" s="19">
        <f t="shared" si="3"/>
        <v>0.1111111111111111</v>
      </c>
      <c r="T24">
        <f>Table2[[#This Row],[Liters]]-$R$7</f>
        <v>12</v>
      </c>
      <c r="U24">
        <v>20</v>
      </c>
      <c r="V24">
        <v>242.2</v>
      </c>
      <c r="W24" s="15">
        <v>115.2</v>
      </c>
      <c r="X24">
        <v>242.2</v>
      </c>
      <c r="Y24">
        <v>115.2</v>
      </c>
    </row>
    <row r="25" spans="3:25" x14ac:dyDescent="0.25">
      <c r="E25">
        <v>18</v>
      </c>
      <c r="F25">
        <f t="shared" si="4"/>
        <v>333</v>
      </c>
      <c r="G25">
        <f t="shared" si="5"/>
        <v>324</v>
      </c>
      <c r="H25">
        <f t="shared" si="0"/>
        <v>1236</v>
      </c>
      <c r="I25" s="17">
        <v>0.33300000000000002</v>
      </c>
      <c r="J25" s="5">
        <f t="shared" si="7"/>
        <v>83</v>
      </c>
      <c r="L25" s="19">
        <v>0.86111111111111116</v>
      </c>
      <c r="N25">
        <f t="shared" si="2"/>
        <v>21.971123655983746</v>
      </c>
      <c r="O25" s="22">
        <f t="shared" si="6"/>
        <v>104</v>
      </c>
      <c r="P25" s="23">
        <v>250</v>
      </c>
      <c r="S25" s="19">
        <f t="shared" si="3"/>
        <v>0.12037037037037036</v>
      </c>
      <c r="T25">
        <f>Table2[[#This Row],[Liters]]-$R$7</f>
        <v>13</v>
      </c>
      <c r="U25">
        <v>21</v>
      </c>
      <c r="V25">
        <v>242.2</v>
      </c>
      <c r="W25" s="15">
        <v>115.2</v>
      </c>
      <c r="X25">
        <v>242.2</v>
      </c>
      <c r="Y25">
        <v>115.2</v>
      </c>
    </row>
    <row r="26" spans="3:25" x14ac:dyDescent="0.25">
      <c r="E26">
        <v>24.3</v>
      </c>
      <c r="F26">
        <f t="shared" si="4"/>
        <v>357.3</v>
      </c>
      <c r="G26">
        <f t="shared" si="5"/>
        <v>345.15</v>
      </c>
      <c r="H26">
        <f t="shared" si="0"/>
        <v>1299</v>
      </c>
      <c r="I26" s="17">
        <v>0.222</v>
      </c>
      <c r="J26" s="5">
        <f t="shared" si="7"/>
        <v>55</v>
      </c>
      <c r="L26" s="19">
        <v>0.87037037037037035</v>
      </c>
      <c r="N26">
        <f t="shared" si="2"/>
        <v>23.693614658738507</v>
      </c>
      <c r="O26" s="22">
        <f t="shared" si="6"/>
        <v>112</v>
      </c>
      <c r="P26" s="23">
        <v>250</v>
      </c>
      <c r="S26" s="19">
        <f t="shared" si="3"/>
        <v>0.12962962962962962</v>
      </c>
      <c r="T26">
        <f>Table2[[#This Row],[Liters]]-$R$7</f>
        <v>14</v>
      </c>
      <c r="U26">
        <v>22</v>
      </c>
      <c r="V26">
        <v>242.2</v>
      </c>
      <c r="W26" s="15">
        <v>115.2</v>
      </c>
      <c r="X26">
        <v>242.2</v>
      </c>
      <c r="Y26">
        <v>115.2</v>
      </c>
    </row>
    <row r="27" spans="3:25" x14ac:dyDescent="0.25">
      <c r="E27">
        <v>43</v>
      </c>
      <c r="F27">
        <f t="shared" si="4"/>
        <v>400.3</v>
      </c>
      <c r="G27">
        <f t="shared" si="5"/>
        <v>378.8</v>
      </c>
      <c r="H27">
        <f t="shared" si="0"/>
        <v>1396</v>
      </c>
      <c r="I27" s="17">
        <v>9.2999999999999999E-2</v>
      </c>
      <c r="J27" s="5">
        <f t="shared" si="7"/>
        <v>23</v>
      </c>
      <c r="L27" s="18">
        <v>0.87962962962962965</v>
      </c>
      <c r="N27">
        <f t="shared" si="2"/>
        <v>25.420830113283277</v>
      </c>
      <c r="O27" s="22">
        <f t="shared" si="6"/>
        <v>120</v>
      </c>
      <c r="P27" s="23">
        <v>250</v>
      </c>
      <c r="S27" s="19">
        <f t="shared" si="3"/>
        <v>0.1388888888888889</v>
      </c>
      <c r="T27">
        <f>Table2[[#This Row],[Liters]]-$R$7</f>
        <v>15</v>
      </c>
      <c r="U27">
        <v>23</v>
      </c>
      <c r="V27">
        <v>242.2</v>
      </c>
      <c r="W27" s="15">
        <v>115.2</v>
      </c>
      <c r="X27">
        <v>242.2</v>
      </c>
      <c r="Y27">
        <v>115.2</v>
      </c>
    </row>
    <row r="28" spans="3:25" x14ac:dyDescent="0.25">
      <c r="E28">
        <v>75</v>
      </c>
      <c r="F28">
        <f t="shared" si="4"/>
        <v>475.3</v>
      </c>
      <c r="G28">
        <f t="shared" si="5"/>
        <v>437.8</v>
      </c>
      <c r="H28">
        <f t="shared" si="0"/>
        <v>1557</v>
      </c>
      <c r="I28" s="17">
        <v>0</v>
      </c>
      <c r="J28" s="5">
        <f t="shared" si="7"/>
        <v>0</v>
      </c>
      <c r="L28" s="18">
        <v>0.88888888888888884</v>
      </c>
      <c r="N28">
        <f t="shared" si="2"/>
        <v>27.152789483664904</v>
      </c>
      <c r="O28" s="22">
        <f t="shared" si="6"/>
        <v>128</v>
      </c>
      <c r="P28" s="23">
        <v>250</v>
      </c>
      <c r="S28" s="19">
        <f t="shared" si="3"/>
        <v>0.14814814814814814</v>
      </c>
      <c r="T28">
        <f>Table2[[#This Row],[Liters]]-$R$7</f>
        <v>16</v>
      </c>
      <c r="U28">
        <v>24</v>
      </c>
      <c r="V28">
        <v>242.2</v>
      </c>
      <c r="W28" s="15">
        <v>115.2</v>
      </c>
      <c r="X28">
        <v>242.2</v>
      </c>
      <c r="Y28">
        <v>115.2</v>
      </c>
    </row>
    <row r="29" spans="3:25" x14ac:dyDescent="0.25">
      <c r="C29" t="s">
        <v>14</v>
      </c>
      <c r="L29" s="19">
        <v>0.89814814814814814</v>
      </c>
      <c r="N29">
        <f t="shared" si="2"/>
        <v>28.889512340995914</v>
      </c>
      <c r="O29" s="22">
        <f t="shared" si="6"/>
        <v>136</v>
      </c>
      <c r="P29" s="23">
        <v>250</v>
      </c>
      <c r="S29" s="19">
        <f t="shared" si="3"/>
        <v>0.15740740740740741</v>
      </c>
      <c r="T29">
        <f>Table2[[#This Row],[Liters]]-$R$7</f>
        <v>17</v>
      </c>
      <c r="U29">
        <v>25</v>
      </c>
      <c r="V29">
        <v>242.2</v>
      </c>
      <c r="W29" s="15">
        <v>115.2</v>
      </c>
      <c r="X29">
        <v>242.2</v>
      </c>
      <c r="Y29">
        <v>115.2</v>
      </c>
    </row>
    <row r="30" spans="3:25" x14ac:dyDescent="0.25">
      <c r="H30" t="s">
        <v>32</v>
      </c>
      <c r="I30" s="8">
        <v>0.1</v>
      </c>
      <c r="J30">
        <f t="shared" ref="J30" si="8">INT(I30/4*1000)</f>
        <v>25</v>
      </c>
      <c r="L30" s="18">
        <v>0.90740740740740744</v>
      </c>
      <c r="N30">
        <f t="shared" si="2"/>
        <v>30.63101836419176</v>
      </c>
      <c r="O30" s="22">
        <f t="shared" si="6"/>
        <v>144</v>
      </c>
      <c r="P30" s="23">
        <v>250</v>
      </c>
      <c r="S30" s="19">
        <f t="shared" si="3"/>
        <v>0.16666666666666666</v>
      </c>
      <c r="T30">
        <f>Table2[[#This Row],[Liters]]-$R$7</f>
        <v>18</v>
      </c>
      <c r="U30">
        <v>26</v>
      </c>
      <c r="V30">
        <v>242.2</v>
      </c>
      <c r="W30" s="15">
        <v>115.2</v>
      </c>
      <c r="X30">
        <v>242.2</v>
      </c>
      <c r="Y30">
        <v>115.2</v>
      </c>
    </row>
    <row r="31" spans="3:25" x14ac:dyDescent="0.25">
      <c r="L31" s="18">
        <v>0.91666666666666663</v>
      </c>
      <c r="N31">
        <f t="shared" si="2"/>
        <v>32.377327340714089</v>
      </c>
      <c r="O31" s="22">
        <f t="shared" si="6"/>
        <v>152</v>
      </c>
      <c r="P31" s="23">
        <v>250</v>
      </c>
      <c r="S31" s="19">
        <f t="shared" si="3"/>
        <v>0.17592592592592593</v>
      </c>
      <c r="T31">
        <f>Table2[[#This Row],[Liters]]-$R$7</f>
        <v>19</v>
      </c>
      <c r="U31">
        <v>27</v>
      </c>
      <c r="V31">
        <v>242.2</v>
      </c>
      <c r="W31" s="15">
        <v>115.2</v>
      </c>
      <c r="X31">
        <v>242.2</v>
      </c>
      <c r="Y31">
        <v>115.2</v>
      </c>
    </row>
    <row r="32" spans="3:25" x14ac:dyDescent="0.25">
      <c r="L32" s="18">
        <v>0.92592592592592593</v>
      </c>
      <c r="N32">
        <f t="shared" si="2"/>
        <v>34.128459167320109</v>
      </c>
      <c r="O32" s="22">
        <f t="shared" si="6"/>
        <v>160</v>
      </c>
      <c r="P32" s="23">
        <v>250</v>
      </c>
      <c r="S32" s="19">
        <f t="shared" si="3"/>
        <v>0.18518518518518517</v>
      </c>
      <c r="T32">
        <f>Table2[[#This Row],[Liters]]-$R$7</f>
        <v>20</v>
      </c>
      <c r="U32">
        <v>28</v>
      </c>
      <c r="V32">
        <v>242.2</v>
      </c>
      <c r="W32" s="15">
        <v>115.2</v>
      </c>
      <c r="X32">
        <v>242.2</v>
      </c>
      <c r="Y32">
        <v>115.2</v>
      </c>
    </row>
    <row r="33" spans="2:25" x14ac:dyDescent="0.25">
      <c r="L33" s="19">
        <v>0.93518518518518523</v>
      </c>
      <c r="N33">
        <f t="shared" si="2"/>
        <v>35.884433850818361</v>
      </c>
      <c r="O33" s="22">
        <f t="shared" si="6"/>
        <v>168</v>
      </c>
      <c r="P33" s="23">
        <v>250</v>
      </c>
      <c r="S33" s="19">
        <f t="shared" si="3"/>
        <v>0.19444444444444445</v>
      </c>
      <c r="T33">
        <f>Table2[[#This Row],[Liters]]-$R$7</f>
        <v>21</v>
      </c>
      <c r="U33">
        <v>29</v>
      </c>
      <c r="V33">
        <v>242.2</v>
      </c>
      <c r="W33" s="15">
        <v>115.2</v>
      </c>
      <c r="X33">
        <v>242.2</v>
      </c>
      <c r="Y33">
        <v>91.1</v>
      </c>
    </row>
    <row r="34" spans="2:25" x14ac:dyDescent="0.25">
      <c r="L34" s="18">
        <v>0.94444444444444442</v>
      </c>
      <c r="N34">
        <f t="shared" si="2"/>
        <v>37.645271508830575</v>
      </c>
      <c r="O34" s="22">
        <f t="shared" si="6"/>
        <v>176</v>
      </c>
      <c r="P34" s="23">
        <v>250</v>
      </c>
      <c r="S34" s="19">
        <f t="shared" si="3"/>
        <v>0.20370370370370369</v>
      </c>
      <c r="T34">
        <f>Table2[[#This Row],[Liters]]-$R$7</f>
        <v>22</v>
      </c>
      <c r="U34">
        <v>30</v>
      </c>
      <c r="V34">
        <v>242.2</v>
      </c>
      <c r="W34" s="15">
        <v>115.2</v>
      </c>
      <c r="X34">
        <v>242.2</v>
      </c>
      <c r="Y34">
        <v>91.1</v>
      </c>
    </row>
    <row r="35" spans="2:25" x14ac:dyDescent="0.25">
      <c r="L35" s="18">
        <v>0.95370370370370372</v>
      </c>
      <c r="N35">
        <f t="shared" si="2"/>
        <v>39.410992370559995</v>
      </c>
      <c r="O35" s="22">
        <f t="shared" si="6"/>
        <v>184</v>
      </c>
      <c r="P35" s="23">
        <v>250</v>
      </c>
      <c r="S35" s="19">
        <f t="shared" si="3"/>
        <v>0.21296296296296297</v>
      </c>
      <c r="T35">
        <f>Table2[[#This Row],[Liters]]-$R$7</f>
        <v>23</v>
      </c>
      <c r="U35">
        <v>31</v>
      </c>
      <c r="V35">
        <v>242.2</v>
      </c>
      <c r="W35" s="15">
        <v>115.2</v>
      </c>
      <c r="X35">
        <v>242.2</v>
      </c>
      <c r="Y35">
        <v>91.1</v>
      </c>
    </row>
    <row r="36" spans="2:25" x14ac:dyDescent="0.25">
      <c r="L36" s="18">
        <v>0.96296296296296291</v>
      </c>
      <c r="N36">
        <f t="shared" si="2"/>
        <v>41.181616777566006</v>
      </c>
      <c r="O36" s="22">
        <f t="shared" si="6"/>
        <v>192</v>
      </c>
      <c r="P36" s="23">
        <v>250</v>
      </c>
      <c r="S36" s="18">
        <f t="shared" si="3"/>
        <v>0.22222222222222221</v>
      </c>
      <c r="T36">
        <f>Table2[[#This Row],[Liters]]-$R$7</f>
        <v>24</v>
      </c>
      <c r="U36">
        <v>32</v>
      </c>
      <c r="V36">
        <v>242.2</v>
      </c>
      <c r="W36" s="16">
        <v>115.2</v>
      </c>
      <c r="X36">
        <v>242.2</v>
      </c>
      <c r="Y36">
        <v>91.1</v>
      </c>
    </row>
    <row r="37" spans="2:25" x14ac:dyDescent="0.25">
      <c r="C37" t="s">
        <v>37</v>
      </c>
      <c r="D37" t="s">
        <v>38</v>
      </c>
      <c r="L37" s="18">
        <v>0.97222222222222221</v>
      </c>
      <c r="N37">
        <f t="shared" si="2"/>
        <v>42.95716518454531</v>
      </c>
      <c r="O37" s="22">
        <f t="shared" si="6"/>
        <v>200</v>
      </c>
      <c r="P37" s="23">
        <v>250</v>
      </c>
      <c r="S37" s="19">
        <f t="shared" si="3"/>
        <v>0.23148148148148148</v>
      </c>
      <c r="T37">
        <f>Table2[[#This Row],[Liters]]-$R$7</f>
        <v>25</v>
      </c>
      <c r="U37">
        <v>33</v>
      </c>
      <c r="V37">
        <v>242.2</v>
      </c>
      <c r="W37" s="16">
        <v>91.2</v>
      </c>
      <c r="X37">
        <v>242.2</v>
      </c>
      <c r="Y37">
        <v>91.1</v>
      </c>
    </row>
    <row r="38" spans="2:25" x14ac:dyDescent="0.25">
      <c r="C38">
        <v>7297325</v>
      </c>
      <c r="D38">
        <v>7287028</v>
      </c>
      <c r="L38" s="19">
        <v>0.98148148148148151</v>
      </c>
      <c r="N38">
        <f t="shared" si="2"/>
        <v>44.737658160119565</v>
      </c>
      <c r="O38" s="22">
        <f t="shared" si="6"/>
        <v>208</v>
      </c>
      <c r="P38" s="23">
        <v>250</v>
      </c>
      <c r="S38" s="19">
        <f t="shared" si="3"/>
        <v>0.24074074074074073</v>
      </c>
      <c r="T38">
        <f>Table2[[#This Row],[Liters]]-$R$7</f>
        <v>26</v>
      </c>
      <c r="U38">
        <v>34</v>
      </c>
      <c r="V38">
        <v>242.2</v>
      </c>
      <c r="W38" s="15">
        <v>91.1</v>
      </c>
      <c r="X38">
        <v>242.2</v>
      </c>
      <c r="Y38">
        <v>91.1</v>
      </c>
    </row>
    <row r="39" spans="2:25" x14ac:dyDescent="0.25">
      <c r="B39" t="s">
        <v>13</v>
      </c>
      <c r="C39">
        <v>22</v>
      </c>
      <c r="D39">
        <v>33</v>
      </c>
      <c r="L39" s="19">
        <v>0.9907407407407407</v>
      </c>
      <c r="N39">
        <f t="shared" si="2"/>
        <v>46.523116387629678</v>
      </c>
      <c r="O39" s="22">
        <f t="shared" si="6"/>
        <v>216</v>
      </c>
      <c r="P39" s="23">
        <v>250</v>
      </c>
      <c r="S39" s="19">
        <f t="shared" si="3"/>
        <v>0.25</v>
      </c>
      <c r="T39">
        <f>Table2[[#This Row],[Liters]]-$R$7</f>
        <v>27</v>
      </c>
      <c r="U39">
        <v>35</v>
      </c>
      <c r="V39">
        <v>242.2</v>
      </c>
      <c r="W39" s="15">
        <v>91.1</v>
      </c>
      <c r="X39">
        <v>242.2</v>
      </c>
      <c r="Y39">
        <v>91.1</v>
      </c>
    </row>
    <row r="40" spans="2:25" x14ac:dyDescent="0.25">
      <c r="C40">
        <v>22</v>
      </c>
      <c r="D40">
        <v>22</v>
      </c>
      <c r="L40" s="19">
        <v>1</v>
      </c>
      <c r="N40">
        <f t="shared" si="2"/>
        <v>48.313560665936699</v>
      </c>
      <c r="O40" s="22">
        <f t="shared" si="6"/>
        <v>224</v>
      </c>
      <c r="P40" s="23">
        <v>250</v>
      </c>
      <c r="S40" s="19">
        <f t="shared" si="3"/>
        <v>0.25925925925925924</v>
      </c>
      <c r="T40">
        <f>Table2[[#This Row],[Liters]]-$R$7</f>
        <v>28</v>
      </c>
      <c r="U40">
        <v>36</v>
      </c>
      <c r="V40">
        <v>242.2</v>
      </c>
      <c r="W40" s="15">
        <v>91.1</v>
      </c>
      <c r="X40">
        <v>242.2</v>
      </c>
      <c r="Y40">
        <v>91.1</v>
      </c>
    </row>
    <row r="41" spans="2:25" x14ac:dyDescent="0.25">
      <c r="C41">
        <v>22</v>
      </c>
      <c r="D41">
        <v>18</v>
      </c>
      <c r="N41">
        <f t="shared" si="2"/>
        <v>50.10901191022942</v>
      </c>
      <c r="O41" s="22">
        <f t="shared" si="6"/>
        <v>232</v>
      </c>
      <c r="P41" s="23">
        <v>250</v>
      </c>
      <c r="S41" s="19">
        <f t="shared" si="3"/>
        <v>0.26851851851851855</v>
      </c>
      <c r="T41">
        <f>Table2[[#This Row],[Liters]]-$R$7</f>
        <v>29</v>
      </c>
      <c r="U41">
        <v>37</v>
      </c>
      <c r="V41">
        <v>242.2</v>
      </c>
      <c r="W41" s="15">
        <v>91.1</v>
      </c>
      <c r="X41">
        <v>242.2</v>
      </c>
      <c r="Y41">
        <v>91.1</v>
      </c>
    </row>
    <row r="42" spans="2:25" x14ac:dyDescent="0.25">
      <c r="C42">
        <v>22</v>
      </c>
      <c r="D42">
        <v>18</v>
      </c>
      <c r="N42">
        <f t="shared" si="2"/>
        <v>51.909491152838797</v>
      </c>
      <c r="O42" s="22">
        <f t="shared" si="6"/>
        <v>240</v>
      </c>
      <c r="P42" s="23">
        <v>250</v>
      </c>
      <c r="S42" s="19">
        <f t="shared" si="3"/>
        <v>0.27777777777777779</v>
      </c>
      <c r="T42">
        <f>Table2[[#This Row],[Liters]]-$R$7</f>
        <v>30</v>
      </c>
      <c r="U42">
        <v>38</v>
      </c>
      <c r="V42">
        <v>242.2</v>
      </c>
      <c r="W42" s="15">
        <v>91.1</v>
      </c>
      <c r="X42">
        <v>242.2</v>
      </c>
      <c r="Y42">
        <v>91.1</v>
      </c>
    </row>
    <row r="43" spans="2:25" x14ac:dyDescent="0.25">
      <c r="C43">
        <v>22</v>
      </c>
      <c r="D43">
        <v>24.3</v>
      </c>
      <c r="N43">
        <f t="shared" si="2"/>
        <v>53.715019544059281</v>
      </c>
      <c r="O43" s="22">
        <f t="shared" si="6"/>
        <v>248</v>
      </c>
      <c r="P43" s="23">
        <v>250</v>
      </c>
      <c r="S43" s="19">
        <f t="shared" si="3"/>
        <v>0.28703703703703703</v>
      </c>
      <c r="T43">
        <f>Table2[[#This Row],[Liters]]-$R$7</f>
        <v>31</v>
      </c>
      <c r="U43">
        <v>39</v>
      </c>
      <c r="V43">
        <v>242.2</v>
      </c>
      <c r="W43" s="15">
        <v>91.1</v>
      </c>
      <c r="X43">
        <v>242.2</v>
      </c>
      <c r="Y43">
        <v>91.1</v>
      </c>
    </row>
    <row r="44" spans="2:25" x14ac:dyDescent="0.25">
      <c r="C44">
        <v>22</v>
      </c>
      <c r="D44">
        <v>43</v>
      </c>
      <c r="N44">
        <f t="shared" si="2"/>
        <v>55.525618352976899</v>
      </c>
      <c r="O44" s="22">
        <f t="shared" si="6"/>
        <v>256</v>
      </c>
      <c r="P44" s="23">
        <v>250</v>
      </c>
      <c r="S44" s="19">
        <f t="shared" si="3"/>
        <v>0.29629629629629628</v>
      </c>
      <c r="T44">
        <f>Table2[[#This Row],[Liters]]-$R$7</f>
        <v>32</v>
      </c>
      <c r="U44">
        <v>40</v>
      </c>
      <c r="V44">
        <v>242.2</v>
      </c>
      <c r="W44" s="15">
        <v>91.1</v>
      </c>
      <c r="X44">
        <v>242.2</v>
      </c>
      <c r="Y44">
        <v>91.1</v>
      </c>
    </row>
    <row r="45" spans="2:25" x14ac:dyDescent="0.25">
      <c r="C45">
        <v>22</v>
      </c>
      <c r="D45">
        <v>75</v>
      </c>
      <c r="N45">
        <f t="shared" si="2"/>
        <v>57.341308968304475</v>
      </c>
      <c r="O45" s="22">
        <f t="shared" si="6"/>
        <v>264</v>
      </c>
      <c r="P45" s="23">
        <v>250</v>
      </c>
      <c r="S45" s="19">
        <f t="shared" si="3"/>
        <v>0.30555555555555558</v>
      </c>
      <c r="T45">
        <f>Table2[[#This Row],[Liters]]-$R$7</f>
        <v>33</v>
      </c>
      <c r="U45">
        <v>41</v>
      </c>
      <c r="V45">
        <v>242.2</v>
      </c>
      <c r="W45" s="15">
        <v>91.1</v>
      </c>
      <c r="X45">
        <v>242.2</v>
      </c>
      <c r="Y45">
        <v>91.1</v>
      </c>
    </row>
    <row r="46" spans="2:25" x14ac:dyDescent="0.25">
      <c r="C46">
        <v>22</v>
      </c>
      <c r="N46">
        <f t="shared" si="2"/>
        <v>59.162112899223914</v>
      </c>
      <c r="O46" s="22">
        <f t="shared" si="6"/>
        <v>272</v>
      </c>
      <c r="P46" s="23">
        <v>250</v>
      </c>
      <c r="S46" s="19">
        <f t="shared" si="3"/>
        <v>0.31481481481481483</v>
      </c>
      <c r="T46">
        <f>Table2[[#This Row],[Liters]]-$R$7</f>
        <v>34</v>
      </c>
      <c r="U46">
        <v>42</v>
      </c>
      <c r="V46">
        <v>242.2</v>
      </c>
      <c r="W46" s="15">
        <v>91.1</v>
      </c>
      <c r="X46">
        <v>242.2</v>
      </c>
      <c r="Y46">
        <v>73.099999999999994</v>
      </c>
    </row>
    <row r="47" spans="2:25" x14ac:dyDescent="0.25">
      <c r="C47">
        <v>22</v>
      </c>
      <c r="N47">
        <f t="shared" si="2"/>
        <v>60.988051776235437</v>
      </c>
      <c r="O47" s="22">
        <f t="shared" si="6"/>
        <v>280</v>
      </c>
      <c r="P47" s="23">
        <v>250</v>
      </c>
      <c r="S47" s="19">
        <f t="shared" si="3"/>
        <v>0.32407407407407407</v>
      </c>
      <c r="T47">
        <f>Table2[[#This Row],[Liters]]-$R$7</f>
        <v>35</v>
      </c>
      <c r="U47">
        <v>43</v>
      </c>
      <c r="V47">
        <v>242.2</v>
      </c>
      <c r="W47" s="15">
        <v>91.1</v>
      </c>
      <c r="X47">
        <v>242.2</v>
      </c>
      <c r="Y47">
        <v>73.099999999999994</v>
      </c>
    </row>
    <row r="48" spans="2:25" x14ac:dyDescent="0.25">
      <c r="C48">
        <v>22</v>
      </c>
      <c r="N48">
        <f t="shared" si="2"/>
        <v>62.819147352014213</v>
      </c>
      <c r="O48" s="22">
        <f t="shared" si="6"/>
        <v>288</v>
      </c>
      <c r="P48" s="23">
        <v>250</v>
      </c>
      <c r="S48" s="18">
        <f t="shared" si="3"/>
        <v>0.33333333333333331</v>
      </c>
      <c r="T48">
        <f>Table2[[#This Row],[Liters]]-$R$7</f>
        <v>36</v>
      </c>
      <c r="U48">
        <v>44</v>
      </c>
      <c r="V48">
        <v>242.2</v>
      </c>
      <c r="W48" s="16">
        <v>91.1</v>
      </c>
      <c r="X48">
        <v>242.2</v>
      </c>
      <c r="Y48">
        <v>73.099999999999994</v>
      </c>
    </row>
    <row r="49" spans="3:25" x14ac:dyDescent="0.25">
      <c r="C49">
        <v>22</v>
      </c>
      <c r="N49">
        <f t="shared" si="2"/>
        <v>64.655421502274166</v>
      </c>
      <c r="O49" s="22">
        <f t="shared" si="6"/>
        <v>296</v>
      </c>
      <c r="P49" s="23">
        <v>250</v>
      </c>
      <c r="S49" s="19">
        <f t="shared" si="3"/>
        <v>0.34259259259259262</v>
      </c>
      <c r="T49">
        <f>Table2[[#This Row],[Liters]]-$R$7</f>
        <v>37</v>
      </c>
      <c r="U49">
        <v>45</v>
      </c>
      <c r="V49">
        <v>242.2</v>
      </c>
      <c r="W49" s="16">
        <v>73.099999999999994</v>
      </c>
      <c r="X49">
        <v>242.2</v>
      </c>
      <c r="Y49">
        <v>73.099999999999994</v>
      </c>
    </row>
    <row r="50" spans="3:25" x14ac:dyDescent="0.25">
      <c r="N50">
        <f t="shared" si="2"/>
        <v>66.496896226639123</v>
      </c>
      <c r="O50" s="22">
        <f t="shared" si="6"/>
        <v>304</v>
      </c>
      <c r="P50" s="23">
        <v>250</v>
      </c>
      <c r="S50" s="19">
        <f t="shared" si="3"/>
        <v>0.35185185185185186</v>
      </c>
      <c r="T50">
        <f>Table2[[#This Row],[Liters]]-$R$7</f>
        <v>38</v>
      </c>
      <c r="U50">
        <v>46</v>
      </c>
      <c r="V50">
        <v>242.2</v>
      </c>
      <c r="W50" s="15">
        <v>73.099999999999994</v>
      </c>
      <c r="X50">
        <v>242.2</v>
      </c>
      <c r="Y50">
        <v>73.099999999999994</v>
      </c>
    </row>
    <row r="51" spans="3:25" x14ac:dyDescent="0.25">
      <c r="N51">
        <f t="shared" si="2"/>
        <v>68.343593649521338</v>
      </c>
      <c r="O51" s="22">
        <f t="shared" si="6"/>
        <v>312</v>
      </c>
      <c r="P51" s="23">
        <v>250</v>
      </c>
      <c r="S51" s="19">
        <f t="shared" si="3"/>
        <v>0.3611111111111111</v>
      </c>
      <c r="T51">
        <f>Table2[[#This Row],[Liters]]-$R$7</f>
        <v>39</v>
      </c>
      <c r="U51">
        <v>47</v>
      </c>
      <c r="V51">
        <v>242.2</v>
      </c>
      <c r="W51" s="15">
        <v>73.099999999999994</v>
      </c>
      <c r="X51">
        <v>242.2</v>
      </c>
      <c r="Y51">
        <v>73.099999999999994</v>
      </c>
    </row>
    <row r="52" spans="3:25" x14ac:dyDescent="0.25">
      <c r="N52">
        <f t="shared" si="2"/>
        <v>70.195536021007626</v>
      </c>
      <c r="O52" s="22">
        <f t="shared" si="6"/>
        <v>320</v>
      </c>
      <c r="P52" s="23">
        <v>250</v>
      </c>
      <c r="S52" s="19">
        <f t="shared" si="3"/>
        <v>0.37037037037037035</v>
      </c>
      <c r="T52">
        <f>Table2[[#This Row],[Liters]]-$R$7</f>
        <v>40</v>
      </c>
      <c r="U52">
        <v>48</v>
      </c>
      <c r="V52">
        <v>242.2</v>
      </c>
      <c r="W52" s="15">
        <v>73.099999999999994</v>
      </c>
      <c r="X52">
        <v>242.2</v>
      </c>
      <c r="Y52">
        <v>73.099999999999994</v>
      </c>
    </row>
    <row r="53" spans="3:25" x14ac:dyDescent="0.25">
      <c r="N53">
        <f t="shared" si="2"/>
        <v>72.052745717752899</v>
      </c>
      <c r="O53" s="22">
        <f t="shared" si="6"/>
        <v>328</v>
      </c>
      <c r="P53" s="23">
        <v>250</v>
      </c>
      <c r="S53" s="19">
        <f t="shared" si="3"/>
        <v>0.37962962962962965</v>
      </c>
      <c r="T53">
        <f>Table2[[#This Row],[Liters]]-$R$7</f>
        <v>41</v>
      </c>
      <c r="U53">
        <v>49</v>
      </c>
      <c r="V53">
        <v>242.2</v>
      </c>
      <c r="W53" s="15">
        <v>73.099999999999994</v>
      </c>
      <c r="X53">
        <v>242.2</v>
      </c>
      <c r="Y53">
        <v>73.099999999999994</v>
      </c>
    </row>
    <row r="54" spans="3:25" x14ac:dyDescent="0.25">
      <c r="N54">
        <f t="shared" si="2"/>
        <v>73.915245243881458</v>
      </c>
      <c r="O54" s="22">
        <f t="shared" si="6"/>
        <v>336</v>
      </c>
      <c r="P54" s="23">
        <v>250</v>
      </c>
      <c r="S54" s="19">
        <f t="shared" si="3"/>
        <v>0.3888888888888889</v>
      </c>
      <c r="T54">
        <f>Table2[[#This Row],[Liters]]-$R$7</f>
        <v>42</v>
      </c>
      <c r="U54">
        <v>50</v>
      </c>
      <c r="V54">
        <v>242.2</v>
      </c>
      <c r="W54" s="15">
        <v>73.099999999999994</v>
      </c>
      <c r="X54">
        <v>242.2</v>
      </c>
      <c r="Y54">
        <v>73.099999999999994</v>
      </c>
    </row>
    <row r="55" spans="3:25" x14ac:dyDescent="0.25">
      <c r="N55">
        <f t="shared" si="2"/>
        <v>75.783057231895995</v>
      </c>
      <c r="O55" s="22">
        <f t="shared" si="6"/>
        <v>344</v>
      </c>
      <c r="P55" s="23">
        <v>250</v>
      </c>
      <c r="S55" s="19">
        <f t="shared" si="3"/>
        <v>0.39814814814814814</v>
      </c>
      <c r="T55">
        <f>Table2[[#This Row],[Liters]]-$R$7</f>
        <v>43</v>
      </c>
      <c r="U55">
        <v>51</v>
      </c>
      <c r="V55">
        <v>242.2</v>
      </c>
      <c r="W55" s="15">
        <v>73.099999999999994</v>
      </c>
      <c r="X55">
        <v>242.2</v>
      </c>
      <c r="Y55">
        <v>73.099999999999994</v>
      </c>
    </row>
    <row r="56" spans="3:25" x14ac:dyDescent="0.25">
      <c r="N56">
        <f t="shared" si="2"/>
        <v>77.656204443594234</v>
      </c>
      <c r="O56" s="22">
        <f t="shared" si="6"/>
        <v>352</v>
      </c>
      <c r="P56" s="23">
        <v>250</v>
      </c>
      <c r="S56" s="19">
        <f t="shared" si="3"/>
        <v>0.40740740740740738</v>
      </c>
      <c r="T56">
        <f>Table2[[#This Row],[Liters]]-$R$7</f>
        <v>44</v>
      </c>
      <c r="U56">
        <v>52</v>
      </c>
      <c r="V56">
        <v>242.2</v>
      </c>
      <c r="W56" s="15">
        <v>73.099999999999994</v>
      </c>
      <c r="X56">
        <v>242.2</v>
      </c>
      <c r="Y56">
        <v>73.099999999999994</v>
      </c>
    </row>
    <row r="57" spans="3:25" x14ac:dyDescent="0.25">
      <c r="N57">
        <f t="shared" si="2"/>
        <v>79.534709770993686</v>
      </c>
      <c r="O57" s="22">
        <f t="shared" si="6"/>
        <v>360</v>
      </c>
      <c r="P57" s="23">
        <v>250</v>
      </c>
      <c r="S57" s="19">
        <f t="shared" si="3"/>
        <v>0.41666666666666669</v>
      </c>
      <c r="T57">
        <f>Table2[[#This Row],[Liters]]-$R$7</f>
        <v>45</v>
      </c>
      <c r="U57">
        <v>53</v>
      </c>
      <c r="V57">
        <v>242.2</v>
      </c>
      <c r="W57" s="15">
        <v>73.099999999999994</v>
      </c>
      <c r="X57">
        <v>242.2</v>
      </c>
      <c r="Y57">
        <v>73.099999999999994</v>
      </c>
    </row>
    <row r="58" spans="3:25" x14ac:dyDescent="0.25">
      <c r="N58">
        <f t="shared" si="2"/>
        <v>81.418596237264026</v>
      </c>
      <c r="O58" s="22">
        <f t="shared" si="6"/>
        <v>368</v>
      </c>
      <c r="P58" s="23">
        <v>250</v>
      </c>
      <c r="S58" s="19">
        <f t="shared" si="3"/>
        <v>0.42592592592592593</v>
      </c>
      <c r="T58">
        <f>Table2[[#This Row],[Liters]]-$R$7</f>
        <v>46</v>
      </c>
      <c r="U58">
        <v>54</v>
      </c>
      <c r="V58">
        <v>242.2</v>
      </c>
      <c r="W58" s="15">
        <v>73.099999999999994</v>
      </c>
      <c r="X58">
        <v>242.2</v>
      </c>
      <c r="Y58">
        <v>55.1</v>
      </c>
    </row>
    <row r="59" spans="3:25" x14ac:dyDescent="0.25">
      <c r="N59">
        <f t="shared" si="2"/>
        <v>83.307886997667879</v>
      </c>
      <c r="O59" s="22">
        <f t="shared" si="6"/>
        <v>376</v>
      </c>
      <c r="P59" s="23">
        <v>250</v>
      </c>
      <c r="S59" s="19">
        <f t="shared" si="3"/>
        <v>0.43518518518518517</v>
      </c>
      <c r="T59">
        <f>Table2[[#This Row],[Liters]]-$R$7</f>
        <v>47</v>
      </c>
      <c r="U59">
        <v>55</v>
      </c>
      <c r="V59">
        <v>242.2</v>
      </c>
      <c r="W59" s="15">
        <v>73.099999999999994</v>
      </c>
      <c r="X59">
        <v>242.2</v>
      </c>
      <c r="Y59">
        <v>55.1</v>
      </c>
    </row>
    <row r="60" spans="3:25" x14ac:dyDescent="0.25">
      <c r="N60">
        <f t="shared" si="2"/>
        <v>85.202605340509436</v>
      </c>
      <c r="O60" s="22">
        <f t="shared" si="6"/>
        <v>384</v>
      </c>
      <c r="P60" s="23">
        <v>250</v>
      </c>
      <c r="S60" s="19">
        <f t="shared" si="3"/>
        <v>0.44444444444444442</v>
      </c>
      <c r="T60">
        <f>Table2[[#This Row],[Liters]]-$R$7</f>
        <v>48</v>
      </c>
      <c r="U60">
        <v>56</v>
      </c>
      <c r="V60">
        <v>242.2</v>
      </c>
      <c r="W60" s="15">
        <v>73.099999999999994</v>
      </c>
      <c r="X60">
        <v>242.2</v>
      </c>
      <c r="Y60">
        <v>55.1</v>
      </c>
    </row>
    <row r="61" spans="3:25" x14ac:dyDescent="0.25">
      <c r="N61">
        <f t="shared" si="2"/>
        <v>87.102774688091316</v>
      </c>
      <c r="O61" s="22">
        <f t="shared" si="6"/>
        <v>392</v>
      </c>
      <c r="P61" s="24">
        <v>243</v>
      </c>
      <c r="S61" s="18">
        <f t="shared" si="3"/>
        <v>0.45370370370370372</v>
      </c>
      <c r="T61">
        <f>Table2[[#This Row],[Liters]]-$R$7</f>
        <v>49</v>
      </c>
      <c r="U61">
        <v>57</v>
      </c>
      <c r="V61">
        <v>242.2</v>
      </c>
      <c r="W61" s="16">
        <v>73.099999999999994</v>
      </c>
      <c r="X61">
        <v>242.2</v>
      </c>
      <c r="Y61">
        <v>55.1</v>
      </c>
    </row>
    <row r="62" spans="3:25" x14ac:dyDescent="0.25">
      <c r="N62">
        <f t="shared" si="2"/>
        <v>89.008418597679707</v>
      </c>
      <c r="O62" s="22">
        <f t="shared" si="6"/>
        <v>400</v>
      </c>
      <c r="P62" s="23">
        <v>243</v>
      </c>
      <c r="S62" s="19">
        <f t="shared" si="3"/>
        <v>0.46296296296296297</v>
      </c>
      <c r="T62">
        <f>Table2[[#This Row],[Liters]]-$R$7</f>
        <v>50</v>
      </c>
      <c r="U62">
        <v>58</v>
      </c>
      <c r="V62">
        <v>242.2</v>
      </c>
      <c r="W62" s="16">
        <v>55.1</v>
      </c>
      <c r="X62">
        <v>242.2</v>
      </c>
      <c r="Y62">
        <v>55.1</v>
      </c>
    </row>
    <row r="63" spans="3:25" x14ac:dyDescent="0.25">
      <c r="N63">
        <f t="shared" si="2"/>
        <v>90.919560762477914</v>
      </c>
      <c r="O63" s="22">
        <f t="shared" si="6"/>
        <v>408</v>
      </c>
      <c r="P63" s="23">
        <v>243</v>
      </c>
      <c r="S63" s="19">
        <f t="shared" si="3"/>
        <v>0.47222222222222221</v>
      </c>
      <c r="T63">
        <f>Table2[[#This Row],[Liters]]-$R$7</f>
        <v>51</v>
      </c>
      <c r="U63">
        <v>59</v>
      </c>
      <c r="V63">
        <v>242.2</v>
      </c>
      <c r="W63" s="15">
        <v>55.1</v>
      </c>
      <c r="X63">
        <v>242.2</v>
      </c>
      <c r="Y63">
        <v>55.1</v>
      </c>
    </row>
    <row r="64" spans="3:25" x14ac:dyDescent="0.25">
      <c r="N64">
        <f t="shared" si="2"/>
        <v>92.836225012608381</v>
      </c>
      <c r="O64" s="22">
        <f t="shared" si="6"/>
        <v>416</v>
      </c>
      <c r="P64" s="23">
        <v>243</v>
      </c>
      <c r="S64" s="19">
        <f t="shared" si="3"/>
        <v>0.48148148148148145</v>
      </c>
      <c r="T64">
        <f>Table2[[#This Row],[Liters]]-$R$7</f>
        <v>52</v>
      </c>
      <c r="U64">
        <v>60</v>
      </c>
      <c r="V64">
        <v>242.2</v>
      </c>
      <c r="W64" s="15">
        <v>55.1</v>
      </c>
      <c r="X64">
        <v>242.2</v>
      </c>
      <c r="Y64">
        <v>55.1</v>
      </c>
    </row>
    <row r="65" spans="14:25" x14ac:dyDescent="0.25">
      <c r="N65">
        <f t="shared" si="2"/>
        <v>94.758435316102947</v>
      </c>
      <c r="O65" s="22">
        <f t="shared" si="6"/>
        <v>424</v>
      </c>
      <c r="P65" s="23">
        <v>243</v>
      </c>
      <c r="S65" s="19">
        <f t="shared" si="3"/>
        <v>0.49074074074074076</v>
      </c>
      <c r="T65">
        <f>Table2[[#This Row],[Liters]]-$R$7</f>
        <v>53</v>
      </c>
      <c r="U65">
        <v>61</v>
      </c>
      <c r="V65">
        <v>242.2</v>
      </c>
      <c r="W65" s="15">
        <v>55.1</v>
      </c>
      <c r="X65">
        <v>242.2</v>
      </c>
      <c r="Y65">
        <v>55.1</v>
      </c>
    </row>
    <row r="66" spans="14:25" x14ac:dyDescent="0.25">
      <c r="N66">
        <f t="shared" si="2"/>
        <v>96.686215779902156</v>
      </c>
      <c r="O66" s="22">
        <f t="shared" si="6"/>
        <v>432</v>
      </c>
      <c r="P66" s="23">
        <v>243</v>
      </c>
      <c r="S66" s="19">
        <f t="shared" si="3"/>
        <v>0.5</v>
      </c>
      <c r="T66">
        <f>Table2[[#This Row],[Liters]]-$R$7</f>
        <v>54</v>
      </c>
      <c r="U66">
        <v>62</v>
      </c>
      <c r="V66">
        <v>242.2</v>
      </c>
      <c r="W66" s="15">
        <v>55.1</v>
      </c>
      <c r="X66">
        <v>242.2</v>
      </c>
      <c r="Y66">
        <v>55.1</v>
      </c>
    </row>
    <row r="67" spans="14:25" x14ac:dyDescent="0.25">
      <c r="N67">
        <f t="shared" si="2"/>
        <v>98.619590650862975</v>
      </c>
      <c r="O67" s="22">
        <f t="shared" si="6"/>
        <v>440</v>
      </c>
      <c r="P67" s="23">
        <v>243</v>
      </c>
      <c r="S67" s="19">
        <f t="shared" si="3"/>
        <v>0.5092592592592593</v>
      </c>
      <c r="T67">
        <f>Table2[[#This Row],[Liters]]-$R$7</f>
        <v>55</v>
      </c>
      <c r="U67">
        <v>63</v>
      </c>
      <c r="V67">
        <v>242.2</v>
      </c>
      <c r="W67" s="15">
        <v>55.1</v>
      </c>
      <c r="X67">
        <v>242.2</v>
      </c>
      <c r="Y67">
        <v>55.1</v>
      </c>
    </row>
    <row r="68" spans="14:25" x14ac:dyDescent="0.25">
      <c r="N68">
        <f t="shared" si="2"/>
        <v>100.55858431677514</v>
      </c>
      <c r="O68" s="22">
        <f t="shared" si="6"/>
        <v>448</v>
      </c>
      <c r="P68" s="23">
        <v>243</v>
      </c>
      <c r="S68" s="19">
        <f t="shared" si="3"/>
        <v>0.51851851851851849</v>
      </c>
      <c r="T68">
        <f>Table2[[#This Row],[Liters]]-$R$7</f>
        <v>56</v>
      </c>
      <c r="U68">
        <v>64</v>
      </c>
      <c r="V68">
        <v>242.2</v>
      </c>
      <c r="W68" s="15">
        <v>55.1</v>
      </c>
      <c r="X68">
        <v>242.2</v>
      </c>
      <c r="Y68">
        <v>55.1</v>
      </c>
    </row>
    <row r="69" spans="14:25" x14ac:dyDescent="0.25">
      <c r="N69">
        <f t="shared" si="2"/>
        <v>102.50322130738699</v>
      </c>
      <c r="O69" s="22">
        <f t="shared" si="6"/>
        <v>456</v>
      </c>
      <c r="P69" s="23">
        <v>243</v>
      </c>
      <c r="S69" s="19">
        <f t="shared" si="3"/>
        <v>0.52777777777777779</v>
      </c>
      <c r="T69">
        <f>Table2[[#This Row],[Liters]]-$R$7</f>
        <v>57</v>
      </c>
      <c r="U69">
        <v>65</v>
      </c>
      <c r="V69">
        <v>242.2</v>
      </c>
      <c r="W69" s="15">
        <v>55.1</v>
      </c>
      <c r="X69">
        <v>242.2</v>
      </c>
      <c r="Y69">
        <v>55.1</v>
      </c>
    </row>
    <row r="70" spans="14:25" x14ac:dyDescent="0.25">
      <c r="N70">
        <f t="shared" si="2"/>
        <v>104.45352629543957</v>
      </c>
      <c r="O70" s="22">
        <f t="shared" si="6"/>
        <v>464</v>
      </c>
      <c r="P70" s="23">
        <v>243</v>
      </c>
      <c r="S70" s="19">
        <f t="shared" si="3"/>
        <v>0.53703703703703709</v>
      </c>
      <c r="T70">
        <f>Table2[[#This Row],[Liters]]-$R$7</f>
        <v>58</v>
      </c>
      <c r="U70">
        <v>66</v>
      </c>
      <c r="V70">
        <v>242.2</v>
      </c>
      <c r="W70" s="15">
        <v>55.1</v>
      </c>
      <c r="X70">
        <v>242.2</v>
      </c>
      <c r="Y70">
        <v>55.1</v>
      </c>
    </row>
    <row r="71" spans="14:25" x14ac:dyDescent="0.25">
      <c r="N71">
        <f t="shared" si="2"/>
        <v>106.4095240977102</v>
      </c>
      <c r="O71" s="22">
        <f t="shared" si="6"/>
        <v>472</v>
      </c>
      <c r="P71" s="23">
        <v>243</v>
      </c>
      <c r="S71" s="19">
        <f t="shared" si="3"/>
        <v>0.54629629629629628</v>
      </c>
      <c r="T71">
        <f>Table2[[#This Row],[Liters]]-$R$7</f>
        <v>59</v>
      </c>
      <c r="U71">
        <v>67</v>
      </c>
      <c r="V71">
        <v>242.2</v>
      </c>
      <c r="W71" s="15">
        <v>55.1</v>
      </c>
      <c r="X71">
        <v>242.2</v>
      </c>
      <c r="Y71">
        <v>33.1</v>
      </c>
    </row>
    <row r="72" spans="14:25" x14ac:dyDescent="0.25">
      <c r="N72">
        <f t="shared" si="2"/>
        <v>108.37123967606514</v>
      </c>
      <c r="O72" s="22">
        <f t="shared" si="6"/>
        <v>480</v>
      </c>
      <c r="P72" s="23">
        <v>243</v>
      </c>
      <c r="S72" s="19">
        <f t="shared" si="3"/>
        <v>0.55555555555555558</v>
      </c>
      <c r="T72">
        <f>Table2[[#This Row],[Liters]]-$R$7</f>
        <v>60</v>
      </c>
      <c r="U72">
        <v>68</v>
      </c>
      <c r="V72">
        <v>242.2</v>
      </c>
      <c r="W72" s="15">
        <v>55.1</v>
      </c>
      <c r="X72">
        <v>242.2</v>
      </c>
      <c r="Y72">
        <v>33.1</v>
      </c>
    </row>
    <row r="73" spans="14:25" x14ac:dyDescent="0.25">
      <c r="N73">
        <f t="shared" si="2"/>
        <v>110.33869813852137</v>
      </c>
      <c r="O73" s="22">
        <f t="shared" si="6"/>
        <v>488</v>
      </c>
      <c r="P73" s="24">
        <v>238</v>
      </c>
      <c r="S73" s="18">
        <f t="shared" si="3"/>
        <v>0.56481481481481477</v>
      </c>
      <c r="T73">
        <f>Table2[[#This Row],[Liters]]-$R$7</f>
        <v>61</v>
      </c>
      <c r="U73">
        <v>69</v>
      </c>
      <c r="V73">
        <v>242.2</v>
      </c>
      <c r="W73" s="16">
        <v>55.1</v>
      </c>
      <c r="X73">
        <v>242.2</v>
      </c>
      <c r="Y73">
        <v>33.1</v>
      </c>
    </row>
    <row r="74" spans="14:25" x14ac:dyDescent="0.25">
      <c r="N74">
        <f t="shared" si="2"/>
        <v>112.31192474031783</v>
      </c>
      <c r="O74" s="22">
        <f t="shared" si="6"/>
        <v>496</v>
      </c>
      <c r="P74" s="25">
        <v>238</v>
      </c>
      <c r="S74" s="19">
        <f t="shared" si="3"/>
        <v>0.57407407407407407</v>
      </c>
      <c r="T74">
        <f>Table2[[#This Row],[Liters]]-$R$7</f>
        <v>62</v>
      </c>
      <c r="U74">
        <v>70</v>
      </c>
      <c r="V74">
        <v>242.2</v>
      </c>
      <c r="W74" s="16">
        <v>33.1</v>
      </c>
      <c r="X74">
        <v>242.2</v>
      </c>
      <c r="Y74">
        <v>33.1</v>
      </c>
    </row>
    <row r="75" spans="14:25" x14ac:dyDescent="0.25">
      <c r="N75">
        <f t="shared" si="2"/>
        <v>114.29094488499595</v>
      </c>
      <c r="O75" s="22">
        <f t="shared" si="6"/>
        <v>504</v>
      </c>
      <c r="P75" s="25">
        <v>238</v>
      </c>
      <c r="S75" s="19">
        <f t="shared" si="3"/>
        <v>0.58333333333333337</v>
      </c>
      <c r="T75">
        <f>Table2[[#This Row],[Liters]]-$R$7</f>
        <v>63</v>
      </c>
      <c r="U75">
        <v>71</v>
      </c>
      <c r="V75">
        <v>242.2</v>
      </c>
      <c r="W75" s="15">
        <v>33.1</v>
      </c>
      <c r="X75">
        <v>242.2</v>
      </c>
      <c r="Y75">
        <v>33.1</v>
      </c>
    </row>
    <row r="76" spans="14:25" x14ac:dyDescent="0.25">
      <c r="N76">
        <f t="shared" ref="N76:N139" si="9">O76/1000*$C$2*($C$3+$C$4)/($C$7/$C$8*($C$3+$C$4)-O76/1000*($C$3+$C$4)-O76/1000*$C$2)*1000</f>
        <v>116.27578412549019</v>
      </c>
      <c r="O76" s="22">
        <f t="shared" si="6"/>
        <v>512</v>
      </c>
      <c r="P76" s="25">
        <v>238</v>
      </c>
      <c r="S76" s="19">
        <f t="shared" si="3"/>
        <v>0.59259259259259256</v>
      </c>
      <c r="T76">
        <f>Table2[[#This Row],[Liters]]-$R$7</f>
        <v>64</v>
      </c>
      <c r="U76">
        <v>72</v>
      </c>
      <c r="V76">
        <v>242.2</v>
      </c>
      <c r="W76" s="15">
        <v>33.1</v>
      </c>
      <c r="X76">
        <v>242.2</v>
      </c>
      <c r="Y76">
        <v>33.1</v>
      </c>
    </row>
    <row r="77" spans="14:25" x14ac:dyDescent="0.25">
      <c r="N77">
        <f t="shared" si="9"/>
        <v>118.26646816522727</v>
      </c>
      <c r="O77" s="22">
        <f t="shared" si="6"/>
        <v>520</v>
      </c>
      <c r="P77" s="25">
        <v>238</v>
      </c>
      <c r="S77" s="19">
        <f t="shared" ref="S77:S120" si="10">T77/$R$8</f>
        <v>0.60185185185185186</v>
      </c>
      <c r="T77">
        <f>Table2[[#This Row],[Liters]]-$R$7</f>
        <v>65</v>
      </c>
      <c r="U77">
        <v>73</v>
      </c>
      <c r="V77">
        <v>242.2</v>
      </c>
      <c r="W77" s="15">
        <v>33.1</v>
      </c>
      <c r="X77">
        <v>242.2</v>
      </c>
      <c r="Y77">
        <v>33.1</v>
      </c>
    </row>
    <row r="78" spans="14:25" x14ac:dyDescent="0.25">
      <c r="N78">
        <f t="shared" si="9"/>
        <v>120.26302285923617</v>
      </c>
      <c r="O78" s="22">
        <f t="shared" ref="O78:O141" si="11">O77+8</f>
        <v>528</v>
      </c>
      <c r="P78" s="25">
        <v>238</v>
      </c>
      <c r="S78" s="19">
        <f t="shared" si="10"/>
        <v>0.61111111111111116</v>
      </c>
      <c r="T78">
        <f>Table2[[#This Row],[Liters]]-$R$7</f>
        <v>66</v>
      </c>
      <c r="U78">
        <v>74</v>
      </c>
      <c r="V78">
        <v>242.2</v>
      </c>
      <c r="W78" s="15">
        <v>33.1</v>
      </c>
      <c r="X78">
        <v>242.2</v>
      </c>
      <c r="Y78">
        <v>33.1</v>
      </c>
    </row>
    <row r="79" spans="14:25" x14ac:dyDescent="0.25">
      <c r="N79">
        <f t="shared" si="9"/>
        <v>122.2654742152673</v>
      </c>
      <c r="O79" s="22">
        <f t="shared" si="11"/>
        <v>536</v>
      </c>
      <c r="P79" s="25">
        <v>238</v>
      </c>
      <c r="S79" s="19">
        <f t="shared" si="10"/>
        <v>0.62037037037037035</v>
      </c>
      <c r="T79">
        <f>Table2[[#This Row],[Liters]]-$R$7</f>
        <v>67</v>
      </c>
      <c r="U79">
        <v>75</v>
      </c>
      <c r="V79">
        <v>242.2</v>
      </c>
      <c r="W79" s="15">
        <v>33.1</v>
      </c>
      <c r="X79">
        <v>242.2</v>
      </c>
      <c r="Y79">
        <v>33.1</v>
      </c>
    </row>
    <row r="80" spans="14:25" x14ac:dyDescent="0.25">
      <c r="N80">
        <f t="shared" si="9"/>
        <v>124.2738483949218</v>
      </c>
      <c r="O80" s="22">
        <f t="shared" si="11"/>
        <v>544</v>
      </c>
      <c r="P80" s="25">
        <v>238</v>
      </c>
      <c r="S80" s="19">
        <f t="shared" si="10"/>
        <v>0.62962962962962965</v>
      </c>
      <c r="T80">
        <f>Table2[[#This Row],[Liters]]-$R$7</f>
        <v>68</v>
      </c>
      <c r="U80">
        <v>76</v>
      </c>
      <c r="V80">
        <v>242.2</v>
      </c>
      <c r="W80" s="15">
        <v>33.1</v>
      </c>
      <c r="X80">
        <v>242.2</v>
      </c>
      <c r="Y80">
        <v>33.1</v>
      </c>
    </row>
    <row r="81" spans="14:25" x14ac:dyDescent="0.25">
      <c r="N81">
        <f t="shared" si="9"/>
        <v>126.28817171479086</v>
      </c>
      <c r="O81" s="22">
        <f t="shared" si="11"/>
        <v>552</v>
      </c>
      <c r="P81" s="25">
        <v>238</v>
      </c>
      <c r="S81" s="19">
        <f t="shared" si="10"/>
        <v>0.63888888888888884</v>
      </c>
      <c r="T81">
        <f>Table2[[#This Row],[Liters]]-$R$7</f>
        <v>69</v>
      </c>
      <c r="U81">
        <v>77</v>
      </c>
      <c r="V81">
        <v>242.2</v>
      </c>
      <c r="W81" s="15">
        <v>33.1</v>
      </c>
      <c r="X81">
        <v>242.2</v>
      </c>
      <c r="Y81">
        <v>33.1</v>
      </c>
    </row>
    <row r="82" spans="14:25" x14ac:dyDescent="0.25">
      <c r="N82">
        <f t="shared" si="9"/>
        <v>128.30847064760528</v>
      </c>
      <c r="O82" s="22">
        <f t="shared" si="11"/>
        <v>560</v>
      </c>
      <c r="P82" s="25">
        <v>238</v>
      </c>
      <c r="S82" s="19">
        <f t="shared" si="10"/>
        <v>0.64814814814814814</v>
      </c>
      <c r="T82">
        <f>Table2[[#This Row],[Liters]]-$R$7</f>
        <v>70</v>
      </c>
      <c r="U82">
        <v>78</v>
      </c>
      <c r="V82">
        <v>242.2</v>
      </c>
      <c r="W82" s="15">
        <v>33.1</v>
      </c>
      <c r="X82">
        <v>242.2</v>
      </c>
      <c r="Y82">
        <v>33.1</v>
      </c>
    </row>
    <row r="83" spans="14:25" x14ac:dyDescent="0.25">
      <c r="N83">
        <f t="shared" si="9"/>
        <v>130.3347718233951</v>
      </c>
      <c r="O83" s="22">
        <f t="shared" si="11"/>
        <v>568</v>
      </c>
      <c r="P83" s="25">
        <v>238</v>
      </c>
      <c r="S83" s="19">
        <f t="shared" si="10"/>
        <v>0.65740740740740744</v>
      </c>
      <c r="T83">
        <f>Table2[[#This Row],[Liters]]-$R$7</f>
        <v>71</v>
      </c>
      <c r="U83">
        <v>79</v>
      </c>
      <c r="V83">
        <v>242.2</v>
      </c>
      <c r="W83" s="15">
        <v>33.1</v>
      </c>
      <c r="X83">
        <v>242.2</v>
      </c>
      <c r="Y83">
        <v>33.1</v>
      </c>
    </row>
    <row r="84" spans="14:25" x14ac:dyDescent="0.25">
      <c r="N84">
        <f t="shared" si="9"/>
        <v>132.36710203065959</v>
      </c>
      <c r="O84" s="22">
        <f t="shared" si="11"/>
        <v>576</v>
      </c>
      <c r="P84" s="24">
        <v>236</v>
      </c>
      <c r="S84" s="19">
        <f t="shared" si="10"/>
        <v>0.66666666666666663</v>
      </c>
      <c r="T84">
        <f>Table2[[#This Row],[Liters]]-$R$7</f>
        <v>72</v>
      </c>
      <c r="U84">
        <v>80</v>
      </c>
      <c r="V84">
        <v>242.2</v>
      </c>
      <c r="W84" s="15">
        <v>33.1</v>
      </c>
      <c r="X84">
        <v>242.2</v>
      </c>
      <c r="Y84">
        <v>33.1</v>
      </c>
    </row>
    <row r="85" spans="14:25" x14ac:dyDescent="0.25">
      <c r="N85">
        <f t="shared" si="9"/>
        <v>134.40548821754805</v>
      </c>
      <c r="O85" s="22">
        <f t="shared" si="11"/>
        <v>584</v>
      </c>
      <c r="P85" s="25">
        <v>236</v>
      </c>
      <c r="S85" s="19">
        <f t="shared" si="10"/>
        <v>0.67592592592592593</v>
      </c>
      <c r="T85">
        <f>Table2[[#This Row],[Liters]]-$R$7</f>
        <v>73</v>
      </c>
      <c r="U85">
        <v>81</v>
      </c>
      <c r="V85">
        <v>242.2</v>
      </c>
      <c r="W85" s="15">
        <v>33.1</v>
      </c>
      <c r="X85">
        <v>242.2</v>
      </c>
      <c r="Y85">
        <v>33.1</v>
      </c>
    </row>
    <row r="86" spans="14:25" x14ac:dyDescent="0.25">
      <c r="N86">
        <f t="shared" si="9"/>
        <v>136.44995749305053</v>
      </c>
      <c r="O86" s="22">
        <f t="shared" si="11"/>
        <v>592</v>
      </c>
      <c r="P86" s="25">
        <v>236</v>
      </c>
      <c r="S86" s="19">
        <f t="shared" si="10"/>
        <v>0.68518518518518523</v>
      </c>
      <c r="T86">
        <f>Table2[[#This Row],[Liters]]-$R$7</f>
        <v>74</v>
      </c>
      <c r="U86">
        <v>82</v>
      </c>
      <c r="V86">
        <v>242.2</v>
      </c>
      <c r="W86" s="15">
        <v>33.1</v>
      </c>
      <c r="X86">
        <v>242.2</v>
      </c>
      <c r="Y86">
        <v>33.1</v>
      </c>
    </row>
    <row r="87" spans="14:25" x14ac:dyDescent="0.25">
      <c r="N87">
        <f t="shared" si="9"/>
        <v>138.50053712819997</v>
      </c>
      <c r="O87" s="22">
        <f t="shared" si="11"/>
        <v>600</v>
      </c>
      <c r="P87" s="25">
        <v>236</v>
      </c>
      <c r="S87" s="19">
        <f t="shared" si="10"/>
        <v>0.69444444444444442</v>
      </c>
      <c r="T87">
        <f>Table2[[#This Row],[Liters]]-$R$7</f>
        <v>75</v>
      </c>
      <c r="U87">
        <v>83</v>
      </c>
      <c r="V87">
        <v>242.2</v>
      </c>
      <c r="W87" s="15">
        <v>33.1</v>
      </c>
      <c r="X87">
        <v>242.2</v>
      </c>
      <c r="Y87">
        <v>33.1</v>
      </c>
    </row>
    <row r="88" spans="14:25" x14ac:dyDescent="0.25">
      <c r="N88">
        <f t="shared" si="9"/>
        <v>140.55725455728447</v>
      </c>
      <c r="O88" s="22">
        <f t="shared" si="11"/>
        <v>608</v>
      </c>
      <c r="P88" s="25">
        <v>236</v>
      </c>
      <c r="S88" s="19">
        <f t="shared" si="10"/>
        <v>0.70370370370370372</v>
      </c>
      <c r="T88">
        <f>Table2[[#This Row],[Liters]]-$R$7</f>
        <v>76</v>
      </c>
      <c r="U88">
        <v>84</v>
      </c>
      <c r="V88">
        <v>242.2</v>
      </c>
      <c r="W88" s="15">
        <v>33.1</v>
      </c>
      <c r="X88">
        <v>242.2</v>
      </c>
      <c r="Y88">
        <v>33.1</v>
      </c>
    </row>
    <row r="89" spans="14:25" x14ac:dyDescent="0.25">
      <c r="N89">
        <f t="shared" si="9"/>
        <v>142.62013737907088</v>
      </c>
      <c r="O89" s="22">
        <f t="shared" si="11"/>
        <v>616</v>
      </c>
      <c r="P89" s="25">
        <v>236</v>
      </c>
      <c r="S89" s="19">
        <f t="shared" si="10"/>
        <v>0.71296296296296291</v>
      </c>
      <c r="T89">
        <f>Table2[[#This Row],[Liters]]-$R$7</f>
        <v>77</v>
      </c>
      <c r="U89">
        <v>85</v>
      </c>
      <c r="V89">
        <v>242.2</v>
      </c>
      <c r="W89" s="15">
        <v>33.1</v>
      </c>
      <c r="X89">
        <v>242.2</v>
      </c>
      <c r="Y89">
        <v>33.1</v>
      </c>
    </row>
    <row r="90" spans="14:25" x14ac:dyDescent="0.25">
      <c r="N90">
        <f t="shared" si="9"/>
        <v>144.68921335803941</v>
      </c>
      <c r="O90" s="22">
        <f t="shared" si="11"/>
        <v>624</v>
      </c>
      <c r="P90" s="25">
        <v>236</v>
      </c>
      <c r="S90" s="19">
        <f t="shared" si="10"/>
        <v>0.72222222222222221</v>
      </c>
      <c r="T90">
        <f>Table2[[#This Row],[Liters]]-$R$7</f>
        <v>78</v>
      </c>
      <c r="U90">
        <v>86</v>
      </c>
      <c r="V90">
        <v>242.2</v>
      </c>
      <c r="W90" s="15">
        <v>33.1</v>
      </c>
      <c r="X90">
        <v>242.2</v>
      </c>
      <c r="Y90">
        <v>33.1</v>
      </c>
    </row>
    <row r="91" spans="14:25" x14ac:dyDescent="0.25">
      <c r="N91">
        <f t="shared" si="9"/>
        <v>146.76451042562914</v>
      </c>
      <c r="O91" s="22">
        <f t="shared" si="11"/>
        <v>632</v>
      </c>
      <c r="P91" s="25">
        <v>236</v>
      </c>
      <c r="S91" s="19">
        <f t="shared" si="10"/>
        <v>0.73148148148148151</v>
      </c>
      <c r="T91">
        <f>Table2[[#This Row],[Liters]]-$R$7</f>
        <v>79</v>
      </c>
      <c r="U91">
        <v>87</v>
      </c>
      <c r="V91">
        <v>242.2</v>
      </c>
      <c r="W91" s="15">
        <v>33.1</v>
      </c>
      <c r="X91">
        <v>242.2</v>
      </c>
      <c r="Y91">
        <v>33.1</v>
      </c>
    </row>
    <row r="92" spans="14:25" x14ac:dyDescent="0.25">
      <c r="N92">
        <f t="shared" si="9"/>
        <v>148.84605668149464</v>
      </c>
      <c r="O92" s="22">
        <f t="shared" si="11"/>
        <v>640</v>
      </c>
      <c r="P92" s="25">
        <v>236</v>
      </c>
      <c r="S92" s="19">
        <f t="shared" si="10"/>
        <v>0.7407407407407407</v>
      </c>
      <c r="T92">
        <f>Table2[[#This Row],[Liters]]-$R$7</f>
        <v>80</v>
      </c>
      <c r="U92">
        <v>88</v>
      </c>
      <c r="V92">
        <v>242.2</v>
      </c>
      <c r="W92" s="15">
        <v>33.1</v>
      </c>
      <c r="X92">
        <v>242.2</v>
      </c>
      <c r="Y92">
        <v>33.1</v>
      </c>
    </row>
    <row r="93" spans="14:25" x14ac:dyDescent="0.25">
      <c r="N93">
        <f t="shared" si="9"/>
        <v>150.9338803947748</v>
      </c>
      <c r="O93" s="22">
        <f t="shared" si="11"/>
        <v>648</v>
      </c>
      <c r="P93" s="25">
        <v>236</v>
      </c>
      <c r="S93" s="19">
        <f t="shared" si="10"/>
        <v>0.75</v>
      </c>
      <c r="T93">
        <f>Table2[[#This Row],[Liters]]-$R$7</f>
        <v>81</v>
      </c>
      <c r="U93">
        <v>89</v>
      </c>
      <c r="V93">
        <v>242.2</v>
      </c>
      <c r="W93" s="15">
        <v>33.1</v>
      </c>
      <c r="X93">
        <v>242.2</v>
      </c>
      <c r="Y93">
        <v>33.1</v>
      </c>
    </row>
    <row r="94" spans="14:25" x14ac:dyDescent="0.25">
      <c r="N94">
        <f t="shared" si="9"/>
        <v>153.0280100053721</v>
      </c>
      <c r="O94" s="22">
        <f t="shared" si="11"/>
        <v>656</v>
      </c>
      <c r="P94" s="24">
        <v>231</v>
      </c>
      <c r="S94" s="19">
        <f t="shared" si="10"/>
        <v>0.7592592592592593</v>
      </c>
      <c r="T94">
        <f>Table2[[#This Row],[Liters]]-$R$7</f>
        <v>82</v>
      </c>
      <c r="U94">
        <v>90</v>
      </c>
      <c r="V94">
        <v>242.2</v>
      </c>
      <c r="W94" s="15">
        <v>33.1</v>
      </c>
      <c r="X94">
        <v>242.2</v>
      </c>
      <c r="Y94">
        <v>33.1</v>
      </c>
    </row>
    <row r="95" spans="14:25" x14ac:dyDescent="0.25">
      <c r="N95">
        <f t="shared" si="9"/>
        <v>155.12847412524397</v>
      </c>
      <c r="O95" s="22">
        <f t="shared" si="11"/>
        <v>664</v>
      </c>
      <c r="P95" s="25">
        <v>231</v>
      </c>
      <c r="S95" s="19">
        <f t="shared" si="10"/>
        <v>0.76851851851851849</v>
      </c>
      <c r="T95">
        <f>Table2[[#This Row],[Liters]]-$R$7</f>
        <v>83</v>
      </c>
      <c r="U95">
        <v>91</v>
      </c>
      <c r="V95">
        <v>242.2</v>
      </c>
      <c r="W95" s="15">
        <v>33.1</v>
      </c>
      <c r="X95">
        <v>242.2</v>
      </c>
      <c r="Y95">
        <v>33.1</v>
      </c>
    </row>
    <row r="96" spans="14:25" x14ac:dyDescent="0.25">
      <c r="N96">
        <f t="shared" si="9"/>
        <v>157.23530153970628</v>
      </c>
      <c r="O96" s="22">
        <f t="shared" si="11"/>
        <v>672</v>
      </c>
      <c r="P96" s="25">
        <v>231</v>
      </c>
      <c r="S96" s="19">
        <f t="shared" si="10"/>
        <v>0.77777777777777779</v>
      </c>
      <c r="T96">
        <f>Table2[[#This Row],[Liters]]-$R$7</f>
        <v>84</v>
      </c>
      <c r="U96">
        <v>92</v>
      </c>
      <c r="V96">
        <v>242.2</v>
      </c>
      <c r="W96" s="15">
        <v>33.1</v>
      </c>
      <c r="X96">
        <v>242.2</v>
      </c>
      <c r="Y96">
        <v>33.1</v>
      </c>
    </row>
    <row r="97" spans="14:25" x14ac:dyDescent="0.25">
      <c r="N97">
        <f t="shared" si="9"/>
        <v>159.34852120874788</v>
      </c>
      <c r="O97" s="22">
        <f t="shared" si="11"/>
        <v>680</v>
      </c>
      <c r="P97" s="25">
        <v>231</v>
      </c>
      <c r="S97" s="19">
        <f t="shared" si="10"/>
        <v>0.78703703703703709</v>
      </c>
      <c r="T97">
        <f>Table2[[#This Row],[Liters]]-$R$7</f>
        <v>85</v>
      </c>
      <c r="U97">
        <v>93</v>
      </c>
      <c r="V97">
        <v>242.2</v>
      </c>
      <c r="W97" s="15">
        <v>33.1</v>
      </c>
      <c r="X97">
        <v>242.2</v>
      </c>
      <c r="Y97">
        <v>33.1</v>
      </c>
    </row>
    <row r="98" spans="14:25" x14ac:dyDescent="0.25">
      <c r="N98">
        <f t="shared" si="9"/>
        <v>161.46816226835767</v>
      </c>
      <c r="O98" s="22">
        <f t="shared" si="11"/>
        <v>688</v>
      </c>
      <c r="P98" s="25">
        <v>231</v>
      </c>
      <c r="S98" s="19">
        <f t="shared" si="10"/>
        <v>0.79629629629629628</v>
      </c>
      <c r="T98">
        <f>Table2[[#This Row],[Liters]]-$R$7</f>
        <v>86</v>
      </c>
      <c r="U98">
        <v>94</v>
      </c>
      <c r="V98">
        <v>242.2</v>
      </c>
      <c r="W98" s="15">
        <v>33.1</v>
      </c>
      <c r="X98">
        <v>242.2</v>
      </c>
      <c r="Y98">
        <v>33.1</v>
      </c>
    </row>
    <row r="99" spans="14:25" x14ac:dyDescent="0.25">
      <c r="N99">
        <f t="shared" si="9"/>
        <v>163.59425403186378</v>
      </c>
      <c r="O99" s="22">
        <f t="shared" si="11"/>
        <v>696</v>
      </c>
      <c r="P99" s="25">
        <v>231</v>
      </c>
      <c r="S99" s="19">
        <f t="shared" si="10"/>
        <v>0.80555555555555558</v>
      </c>
      <c r="T99">
        <f>Table2[[#This Row],[Liters]]-$R$7</f>
        <v>87</v>
      </c>
      <c r="U99">
        <v>95</v>
      </c>
      <c r="V99">
        <v>242.2</v>
      </c>
      <c r="W99" s="15">
        <v>33.1</v>
      </c>
      <c r="X99">
        <v>242.2</v>
      </c>
      <c r="Y99">
        <v>33.1</v>
      </c>
    </row>
    <row r="100" spans="14:25" x14ac:dyDescent="0.25">
      <c r="N100">
        <f t="shared" si="9"/>
        <v>165.72682599128458</v>
      </c>
      <c r="O100" s="22">
        <f t="shared" si="11"/>
        <v>704</v>
      </c>
      <c r="P100" s="25">
        <v>231</v>
      </c>
      <c r="S100" s="19">
        <f t="shared" si="10"/>
        <v>0.81481481481481477</v>
      </c>
      <c r="T100">
        <f>Table2[[#This Row],[Liters]]-$R$7</f>
        <v>88</v>
      </c>
      <c r="U100">
        <v>96</v>
      </c>
      <c r="V100">
        <v>242.2</v>
      </c>
      <c r="W100" s="15">
        <v>33.1</v>
      </c>
      <c r="X100">
        <v>242.2</v>
      </c>
      <c r="Y100">
        <v>33.1</v>
      </c>
    </row>
    <row r="101" spans="14:25" x14ac:dyDescent="0.25">
      <c r="N101">
        <f t="shared" si="9"/>
        <v>167.86590781869268</v>
      </c>
      <c r="O101" s="22">
        <f t="shared" si="11"/>
        <v>712</v>
      </c>
      <c r="P101" s="25">
        <v>231</v>
      </c>
      <c r="S101" s="18">
        <f t="shared" si="10"/>
        <v>0.82407407407407407</v>
      </c>
      <c r="T101">
        <f>Table2[[#This Row],[Liters]]-$R$7</f>
        <v>89</v>
      </c>
      <c r="U101">
        <v>97</v>
      </c>
      <c r="V101" s="4">
        <v>242.2</v>
      </c>
      <c r="W101" s="15">
        <v>33.1</v>
      </c>
      <c r="X101">
        <v>242.2</v>
      </c>
      <c r="Y101">
        <v>33.1</v>
      </c>
    </row>
    <row r="102" spans="14:25" x14ac:dyDescent="0.25">
      <c r="N102">
        <f t="shared" si="9"/>
        <v>170.01152936759092</v>
      </c>
      <c r="O102" s="22">
        <f t="shared" si="11"/>
        <v>720</v>
      </c>
      <c r="P102" s="25">
        <v>231</v>
      </c>
      <c r="S102" s="19">
        <f t="shared" si="10"/>
        <v>0.83333333333333337</v>
      </c>
      <c r="T102">
        <f>Table2[[#This Row],[Liters]]-$R$7</f>
        <v>90</v>
      </c>
      <c r="U102">
        <v>98</v>
      </c>
      <c r="V102" s="4">
        <v>220.2</v>
      </c>
      <c r="W102" s="15">
        <v>33.1</v>
      </c>
      <c r="X102">
        <v>242.2</v>
      </c>
      <c r="Y102">
        <v>33.1</v>
      </c>
    </row>
    <row r="103" spans="14:25" x14ac:dyDescent="0.25">
      <c r="N103">
        <f t="shared" si="9"/>
        <v>172.16372067430112</v>
      </c>
      <c r="O103" s="22">
        <f t="shared" si="11"/>
        <v>728</v>
      </c>
      <c r="P103" s="25">
        <v>231</v>
      </c>
      <c r="S103" s="19">
        <f t="shared" si="10"/>
        <v>0.84259259259259256</v>
      </c>
      <c r="T103">
        <f>Table2[[#This Row],[Liters]]-$R$7</f>
        <v>91</v>
      </c>
      <c r="U103">
        <v>99</v>
      </c>
      <c r="V103">
        <v>220.2</v>
      </c>
      <c r="W103" s="15">
        <v>33.1</v>
      </c>
      <c r="X103">
        <v>242.2</v>
      </c>
      <c r="Y103">
        <v>33.1</v>
      </c>
    </row>
    <row r="104" spans="14:25" x14ac:dyDescent="0.25">
      <c r="N104">
        <f t="shared" si="9"/>
        <v>174.32251195936595</v>
      </c>
      <c r="O104" s="22">
        <f t="shared" si="11"/>
        <v>736</v>
      </c>
      <c r="P104" s="25">
        <v>231</v>
      </c>
      <c r="S104" s="19">
        <f t="shared" si="10"/>
        <v>0.85185185185185186</v>
      </c>
      <c r="T104">
        <f>Table2[[#This Row],[Liters]]-$R$7</f>
        <v>92</v>
      </c>
      <c r="U104">
        <v>100</v>
      </c>
      <c r="V104">
        <v>220.2</v>
      </c>
      <c r="W104" s="15">
        <v>33.1</v>
      </c>
      <c r="X104">
        <v>220.2</v>
      </c>
      <c r="Y104">
        <v>33.1</v>
      </c>
    </row>
    <row r="105" spans="14:25" x14ac:dyDescent="0.25">
      <c r="N105">
        <f t="shared" si="9"/>
        <v>176.48793362896316</v>
      </c>
      <c r="O105" s="22">
        <f t="shared" si="11"/>
        <v>744</v>
      </c>
      <c r="P105" s="24">
        <v>229</v>
      </c>
      <c r="S105" s="19">
        <f t="shared" si="10"/>
        <v>0.86111111111111116</v>
      </c>
      <c r="T105">
        <f>Table2[[#This Row],[Liters]]-$R$7</f>
        <v>93</v>
      </c>
      <c r="U105">
        <v>101</v>
      </c>
      <c r="V105">
        <v>220.2</v>
      </c>
      <c r="W105" s="15">
        <v>33.1</v>
      </c>
      <c r="X105">
        <v>220.2</v>
      </c>
      <c r="Y105">
        <v>33.1</v>
      </c>
    </row>
    <row r="106" spans="14:25" x14ac:dyDescent="0.25">
      <c r="N106">
        <f t="shared" si="9"/>
        <v>178.66001627633324</v>
      </c>
      <c r="O106" s="22">
        <f t="shared" si="11"/>
        <v>752</v>
      </c>
      <c r="P106" s="25">
        <v>229</v>
      </c>
      <c r="S106" s="19">
        <f t="shared" si="10"/>
        <v>0.87037037037037035</v>
      </c>
      <c r="T106">
        <f>Table2[[#This Row],[Liters]]-$R$7</f>
        <v>94</v>
      </c>
      <c r="U106">
        <v>102</v>
      </c>
      <c r="V106">
        <v>220.2</v>
      </c>
      <c r="W106" s="15">
        <v>33.1</v>
      </c>
      <c r="X106">
        <v>220.2</v>
      </c>
      <c r="Y106">
        <v>33.1</v>
      </c>
    </row>
    <row r="107" spans="14:25" x14ac:dyDescent="0.25">
      <c r="N107">
        <f t="shared" si="9"/>
        <v>180.83879068322028</v>
      </c>
      <c r="O107" s="22">
        <f t="shared" si="11"/>
        <v>760</v>
      </c>
      <c r="P107" s="25">
        <v>229</v>
      </c>
      <c r="S107" s="18">
        <f t="shared" si="10"/>
        <v>0.87962962962962965</v>
      </c>
      <c r="T107">
        <f>Table2[[#This Row],[Liters]]-$R$7</f>
        <v>95</v>
      </c>
      <c r="U107">
        <v>103</v>
      </c>
      <c r="V107" s="4">
        <v>220.2</v>
      </c>
      <c r="W107" s="15">
        <v>33.1</v>
      </c>
      <c r="X107">
        <v>220.2</v>
      </c>
      <c r="Y107">
        <v>33.1</v>
      </c>
    </row>
    <row r="108" spans="14:25" x14ac:dyDescent="0.25">
      <c r="N108">
        <f t="shared" si="9"/>
        <v>183.02428782132597</v>
      </c>
      <c r="O108" s="22">
        <f t="shared" si="11"/>
        <v>768</v>
      </c>
      <c r="P108" s="25">
        <v>229</v>
      </c>
      <c r="S108" s="18">
        <f t="shared" si="10"/>
        <v>0.88888888888888884</v>
      </c>
      <c r="T108">
        <f>Table2[[#This Row],[Liters]]-$R$7</f>
        <v>96</v>
      </c>
      <c r="U108">
        <v>104</v>
      </c>
      <c r="V108" s="4">
        <v>198.3</v>
      </c>
      <c r="W108" s="15">
        <v>33.1</v>
      </c>
      <c r="X108">
        <v>220.2</v>
      </c>
      <c r="Y108">
        <v>33.1</v>
      </c>
    </row>
    <row r="109" spans="14:25" x14ac:dyDescent="0.25">
      <c r="N109">
        <f t="shared" si="9"/>
        <v>185.21653885377708</v>
      </c>
      <c r="O109" s="22">
        <f t="shared" si="11"/>
        <v>776</v>
      </c>
      <c r="P109" s="25">
        <v>229</v>
      </c>
      <c r="S109" s="19">
        <f t="shared" si="10"/>
        <v>0.89814814814814814</v>
      </c>
      <c r="T109">
        <f>Table2[[#This Row],[Liters]]-$R$7</f>
        <v>97</v>
      </c>
      <c r="U109">
        <v>105</v>
      </c>
      <c r="V109">
        <v>176.3</v>
      </c>
      <c r="W109" s="15">
        <v>33.1</v>
      </c>
      <c r="X109">
        <v>198.3</v>
      </c>
      <c r="Y109">
        <v>33.1</v>
      </c>
    </row>
    <row r="110" spans="14:25" x14ac:dyDescent="0.25">
      <c r="N110">
        <f t="shared" si="9"/>
        <v>187.41557513660698</v>
      </c>
      <c r="O110" s="22">
        <f t="shared" si="11"/>
        <v>784</v>
      </c>
      <c r="P110" s="25">
        <v>229</v>
      </c>
      <c r="S110" s="18">
        <f t="shared" si="10"/>
        <v>0.90740740740740744</v>
      </c>
      <c r="T110">
        <f>Table2[[#This Row],[Liters]]-$R$7</f>
        <v>98</v>
      </c>
      <c r="U110">
        <v>106</v>
      </c>
      <c r="V110">
        <v>176.3</v>
      </c>
      <c r="W110" s="15">
        <v>33.1</v>
      </c>
      <c r="X110">
        <v>198.3</v>
      </c>
      <c r="Y110">
        <v>33.1</v>
      </c>
    </row>
    <row r="111" spans="14:25" x14ac:dyDescent="0.25">
      <c r="N111">
        <f t="shared" si="9"/>
        <v>189.62142822025007</v>
      </c>
      <c r="O111" s="22">
        <f t="shared" si="11"/>
        <v>792</v>
      </c>
      <c r="P111" s="25">
        <v>229</v>
      </c>
      <c r="S111" s="18">
        <f t="shared" si="10"/>
        <v>0.91666666666666663</v>
      </c>
      <c r="T111">
        <f>Table2[[#This Row],[Liters]]-$R$7</f>
        <v>99</v>
      </c>
      <c r="U111">
        <v>107</v>
      </c>
      <c r="V111">
        <v>154.30000000000001</v>
      </c>
      <c r="W111" s="15">
        <v>33.1</v>
      </c>
      <c r="X111">
        <v>198.3</v>
      </c>
      <c r="Y111">
        <v>33.1</v>
      </c>
    </row>
    <row r="112" spans="14:25" x14ac:dyDescent="0.25">
      <c r="N112">
        <f t="shared" si="9"/>
        <v>191.83412985105147</v>
      </c>
      <c r="O112" s="22">
        <f t="shared" si="11"/>
        <v>800</v>
      </c>
      <c r="P112" s="25">
        <v>229</v>
      </c>
      <c r="S112" s="18">
        <f t="shared" si="10"/>
        <v>0.92592592592592593</v>
      </c>
      <c r="T112">
        <f>Table2[[#This Row],[Liters]]-$R$7</f>
        <v>100</v>
      </c>
      <c r="U112">
        <v>108</v>
      </c>
      <c r="V112">
        <v>132.30000000000001</v>
      </c>
      <c r="W112" s="15">
        <v>33.1</v>
      </c>
      <c r="X112">
        <v>198.3</v>
      </c>
      <c r="Y112">
        <v>33.1</v>
      </c>
    </row>
    <row r="113" spans="14:25" x14ac:dyDescent="0.25">
      <c r="N113">
        <f t="shared" si="9"/>
        <v>194.05371197278913</v>
      </c>
      <c r="O113" s="22">
        <f t="shared" si="11"/>
        <v>808</v>
      </c>
      <c r="P113" s="25">
        <v>229</v>
      </c>
      <c r="S113" s="19">
        <f t="shared" si="10"/>
        <v>0.93518518518518523</v>
      </c>
      <c r="T113">
        <f>Table2[[#This Row],[Liters]]-$R$7</f>
        <v>101</v>
      </c>
      <c r="U113">
        <v>109</v>
      </c>
      <c r="V113">
        <v>110.3</v>
      </c>
      <c r="W113" s="15">
        <v>33.1</v>
      </c>
      <c r="X113">
        <v>176.3</v>
      </c>
      <c r="Y113">
        <v>33.1</v>
      </c>
    </row>
    <row r="114" spans="14:25" x14ac:dyDescent="0.25">
      <c r="N114">
        <f t="shared" si="9"/>
        <v>196.28020672821177</v>
      </c>
      <c r="O114" s="22">
        <f t="shared" si="11"/>
        <v>816</v>
      </c>
      <c r="P114" s="25">
        <v>229</v>
      </c>
      <c r="S114" s="18">
        <f t="shared" si="10"/>
        <v>0.94444444444444442</v>
      </c>
      <c r="T114">
        <f>Table2[[#This Row],[Liters]]-$R$7</f>
        <v>102</v>
      </c>
      <c r="U114">
        <v>110</v>
      </c>
      <c r="V114">
        <v>110.3</v>
      </c>
      <c r="W114" s="15">
        <v>33.1</v>
      </c>
      <c r="X114">
        <v>154.30000000000001</v>
      </c>
      <c r="Y114">
        <v>33.1</v>
      </c>
    </row>
    <row r="115" spans="14:25" x14ac:dyDescent="0.25">
      <c r="N115">
        <f t="shared" si="9"/>
        <v>198.51364646058997</v>
      </c>
      <c r="O115" s="22">
        <f t="shared" si="11"/>
        <v>824</v>
      </c>
      <c r="P115" s="24">
        <v>226</v>
      </c>
      <c r="S115" s="18">
        <f t="shared" si="10"/>
        <v>0.95370370370370372</v>
      </c>
      <c r="T115">
        <f>Table2[[#This Row],[Liters]]-$R$7</f>
        <v>103</v>
      </c>
      <c r="U115">
        <v>111</v>
      </c>
      <c r="V115">
        <v>88.3</v>
      </c>
      <c r="W115" s="15">
        <v>33.1</v>
      </c>
      <c r="X115">
        <v>132.19999999999999</v>
      </c>
      <c r="Y115">
        <v>33.1</v>
      </c>
    </row>
    <row r="116" spans="14:25" x14ac:dyDescent="0.25">
      <c r="N116">
        <f t="shared" si="9"/>
        <v>200.75406371528257</v>
      </c>
      <c r="O116" s="22">
        <f t="shared" si="11"/>
        <v>832</v>
      </c>
      <c r="P116" s="25">
        <v>226</v>
      </c>
      <c r="S116" s="18">
        <f t="shared" si="10"/>
        <v>0.96296296296296291</v>
      </c>
      <c r="T116">
        <f>Table2[[#This Row],[Liters]]-$R$7</f>
        <v>104</v>
      </c>
      <c r="U116">
        <v>112</v>
      </c>
      <c r="V116">
        <v>66.2</v>
      </c>
      <c r="W116" s="15">
        <v>33.1</v>
      </c>
      <c r="X116">
        <v>110.3</v>
      </c>
      <c r="Y116">
        <v>33.1</v>
      </c>
    </row>
    <row r="117" spans="14:25" x14ac:dyDescent="0.25">
      <c r="N117">
        <f t="shared" si="9"/>
        <v>203.00149124131741</v>
      </c>
      <c r="O117" s="22">
        <f t="shared" si="11"/>
        <v>840</v>
      </c>
      <c r="P117" s="25">
        <v>226</v>
      </c>
      <c r="S117" s="18">
        <f t="shared" si="10"/>
        <v>0.97222222222222221</v>
      </c>
      <c r="T117">
        <f>Table2[[#This Row],[Liters]]-$R$7</f>
        <v>105</v>
      </c>
      <c r="U117">
        <v>113</v>
      </c>
      <c r="V117">
        <v>44.2</v>
      </c>
      <c r="W117" s="15">
        <v>33.1</v>
      </c>
      <c r="X117">
        <v>110.3</v>
      </c>
      <c r="Y117">
        <v>33.1</v>
      </c>
    </row>
    <row r="118" spans="14:25" x14ac:dyDescent="0.25">
      <c r="N118">
        <f t="shared" si="9"/>
        <v>205.25596199298712</v>
      </c>
      <c r="O118" s="22">
        <f t="shared" si="11"/>
        <v>848</v>
      </c>
      <c r="P118" s="25">
        <v>226</v>
      </c>
      <c r="S118" s="19">
        <f t="shared" si="10"/>
        <v>0.98148148148148151</v>
      </c>
      <c r="T118">
        <f>Table2[[#This Row],[Liters]]-$R$7</f>
        <v>106</v>
      </c>
      <c r="U118">
        <v>114</v>
      </c>
      <c r="V118">
        <v>44.1</v>
      </c>
      <c r="W118" s="15">
        <v>33.1</v>
      </c>
      <c r="X118">
        <v>88.3</v>
      </c>
      <c r="Y118">
        <v>33.1</v>
      </c>
    </row>
    <row r="119" spans="14:25" x14ac:dyDescent="0.25">
      <c r="N119">
        <f t="shared" si="9"/>
        <v>207.51750913145972</v>
      </c>
      <c r="O119" s="22">
        <f t="shared" si="11"/>
        <v>856</v>
      </c>
      <c r="P119" s="25">
        <v>226</v>
      </c>
      <c r="S119" s="19">
        <f t="shared" si="10"/>
        <v>0.9907407407407407</v>
      </c>
      <c r="T119">
        <f>Table2[[#This Row],[Liters]]-$R$7</f>
        <v>107</v>
      </c>
      <c r="U119">
        <v>115</v>
      </c>
      <c r="V119">
        <v>44.1</v>
      </c>
      <c r="W119" s="15">
        <v>33.1</v>
      </c>
      <c r="X119">
        <v>66.2</v>
      </c>
      <c r="Y119">
        <v>33.1</v>
      </c>
    </row>
    <row r="120" spans="14:25" x14ac:dyDescent="0.25">
      <c r="N120">
        <f t="shared" si="9"/>
        <v>209.78616602640452</v>
      </c>
      <c r="O120" s="22">
        <f t="shared" si="11"/>
        <v>864</v>
      </c>
      <c r="P120" s="25">
        <v>226</v>
      </c>
      <c r="S120" s="19">
        <f t="shared" si="10"/>
        <v>1</v>
      </c>
      <c r="T120">
        <f>Table2[[#This Row],[Liters]]-$R$7</f>
        <v>108</v>
      </c>
      <c r="U120">
        <v>116</v>
      </c>
      <c r="V120">
        <v>44.1</v>
      </c>
      <c r="W120" s="15">
        <v>33.1</v>
      </c>
      <c r="X120">
        <v>44.2</v>
      </c>
      <c r="Y120">
        <v>33.1</v>
      </c>
    </row>
    <row r="121" spans="14:25" x14ac:dyDescent="0.25">
      <c r="N121">
        <f t="shared" si="9"/>
        <v>212.06196625763366</v>
      </c>
      <c r="O121" s="22">
        <f t="shared" si="11"/>
        <v>872</v>
      </c>
      <c r="P121" s="25">
        <v>226</v>
      </c>
    </row>
    <row r="122" spans="14:25" x14ac:dyDescent="0.25">
      <c r="N122">
        <f t="shared" si="9"/>
        <v>214.34494361675843</v>
      </c>
      <c r="O122" s="22">
        <f t="shared" si="11"/>
        <v>880</v>
      </c>
      <c r="P122" s="25">
        <v>226</v>
      </c>
    </row>
    <row r="123" spans="14:25" x14ac:dyDescent="0.25">
      <c r="N123">
        <f t="shared" si="9"/>
        <v>216.63513210886236</v>
      </c>
      <c r="O123" s="22">
        <f t="shared" si="11"/>
        <v>888</v>
      </c>
      <c r="P123" s="25">
        <v>226</v>
      </c>
    </row>
    <row r="124" spans="14:25" x14ac:dyDescent="0.25">
      <c r="N124">
        <f t="shared" si="9"/>
        <v>218.93256595418913</v>
      </c>
      <c r="O124" s="22">
        <f t="shared" si="11"/>
        <v>896</v>
      </c>
      <c r="P124" s="24">
        <v>222</v>
      </c>
    </row>
    <row r="125" spans="14:25" x14ac:dyDescent="0.25">
      <c r="N125">
        <f t="shared" si="9"/>
        <v>221.23727958984728</v>
      </c>
      <c r="O125" s="22">
        <f t="shared" si="11"/>
        <v>904</v>
      </c>
      <c r="P125" s="25">
        <v>222</v>
      </c>
    </row>
    <row r="126" spans="14:25" x14ac:dyDescent="0.25">
      <c r="N126">
        <f t="shared" si="9"/>
        <v>223.5493076715305</v>
      </c>
      <c r="O126" s="22">
        <f t="shared" si="11"/>
        <v>912</v>
      </c>
      <c r="P126" s="25">
        <v>222</v>
      </c>
    </row>
    <row r="127" spans="14:25" x14ac:dyDescent="0.25">
      <c r="N127">
        <f t="shared" si="9"/>
        <v>225.86868507525526</v>
      </c>
      <c r="O127" s="22">
        <f t="shared" si="11"/>
        <v>920</v>
      </c>
      <c r="P127" s="25">
        <v>222</v>
      </c>
    </row>
    <row r="128" spans="14:25" x14ac:dyDescent="0.25">
      <c r="N128">
        <f t="shared" si="9"/>
        <v>228.19544689911379</v>
      </c>
      <c r="O128" s="22">
        <f t="shared" si="11"/>
        <v>928</v>
      </c>
      <c r="P128" s="25">
        <v>222</v>
      </c>
    </row>
    <row r="129" spans="14:16" x14ac:dyDescent="0.25">
      <c r="N129">
        <f t="shared" si="9"/>
        <v>230.52962846504531</v>
      </c>
      <c r="O129" s="22">
        <f t="shared" si="11"/>
        <v>936</v>
      </c>
      <c r="P129" s="25">
        <v>222</v>
      </c>
    </row>
    <row r="130" spans="14:16" x14ac:dyDescent="0.25">
      <c r="N130">
        <f t="shared" si="9"/>
        <v>232.87126532062246</v>
      </c>
      <c r="O130" s="22">
        <f t="shared" si="11"/>
        <v>944</v>
      </c>
      <c r="P130" s="25">
        <v>222</v>
      </c>
    </row>
    <row r="131" spans="14:16" x14ac:dyDescent="0.25">
      <c r="N131">
        <f t="shared" si="9"/>
        <v>235.22039324085682</v>
      </c>
      <c r="O131" s="22">
        <f t="shared" si="11"/>
        <v>952</v>
      </c>
      <c r="P131" s="25">
        <v>222</v>
      </c>
    </row>
    <row r="132" spans="14:16" x14ac:dyDescent="0.25">
      <c r="N132">
        <f t="shared" si="9"/>
        <v>237.57704823002007</v>
      </c>
      <c r="O132" s="22">
        <f t="shared" si="11"/>
        <v>960</v>
      </c>
      <c r="P132" s="25">
        <v>222</v>
      </c>
    </row>
    <row r="133" spans="14:16" x14ac:dyDescent="0.25">
      <c r="N133">
        <f t="shared" si="9"/>
        <v>239.94126652348376</v>
      </c>
      <c r="O133" s="22">
        <f t="shared" si="11"/>
        <v>968</v>
      </c>
      <c r="P133" s="25">
        <v>222</v>
      </c>
    </row>
    <row r="134" spans="14:16" x14ac:dyDescent="0.25">
      <c r="N134">
        <f t="shared" si="9"/>
        <v>242.31308458957648</v>
      </c>
      <c r="O134" s="22">
        <f t="shared" si="11"/>
        <v>976</v>
      </c>
      <c r="P134" s="24">
        <v>220</v>
      </c>
    </row>
    <row r="135" spans="14:16" x14ac:dyDescent="0.25">
      <c r="N135">
        <f t="shared" si="9"/>
        <v>244.69253913145897</v>
      </c>
      <c r="O135" s="22">
        <f t="shared" si="11"/>
        <v>984</v>
      </c>
      <c r="P135" s="25">
        <v>220</v>
      </c>
    </row>
    <row r="136" spans="14:16" x14ac:dyDescent="0.25">
      <c r="N136">
        <f t="shared" si="9"/>
        <v>247.07966708901711</v>
      </c>
      <c r="O136" s="22">
        <f t="shared" si="11"/>
        <v>992</v>
      </c>
      <c r="P136" s="25">
        <v>220</v>
      </c>
    </row>
    <row r="137" spans="14:16" x14ac:dyDescent="0.25">
      <c r="N137">
        <f t="shared" si="9"/>
        <v>249.47450564077383</v>
      </c>
      <c r="O137" s="22">
        <f t="shared" si="11"/>
        <v>1000</v>
      </c>
      <c r="P137" s="25">
        <v>220</v>
      </c>
    </row>
    <row r="138" spans="14:16" x14ac:dyDescent="0.25">
      <c r="N138">
        <f t="shared" si="9"/>
        <v>251.87709220581934</v>
      </c>
      <c r="O138" s="22">
        <f t="shared" si="11"/>
        <v>1008</v>
      </c>
      <c r="P138" s="25">
        <v>220</v>
      </c>
    </row>
    <row r="139" spans="14:16" x14ac:dyDescent="0.25">
      <c r="N139">
        <f t="shared" si="9"/>
        <v>254.28746444575967</v>
      </c>
      <c r="O139" s="22">
        <f t="shared" si="11"/>
        <v>1016</v>
      </c>
      <c r="P139" s="25">
        <v>220</v>
      </c>
    </row>
    <row r="140" spans="14:16" x14ac:dyDescent="0.25">
      <c r="N140">
        <f t="shared" ref="N140:N203" si="12">O140/1000*$C$2*($C$3+$C$4)/($C$7/$C$8*($C$3+$C$4)-O140/1000*($C$3+$C$4)-O140/1000*$C$2)*1000</f>
        <v>256.70566026668496</v>
      </c>
      <c r="O140" s="22">
        <f t="shared" si="11"/>
        <v>1024</v>
      </c>
      <c r="P140" s="25">
        <v>220</v>
      </c>
    </row>
    <row r="141" spans="14:16" x14ac:dyDescent="0.25">
      <c r="N141">
        <f t="shared" si="12"/>
        <v>259.13171782115597</v>
      </c>
      <c r="O141" s="22">
        <f t="shared" si="11"/>
        <v>1032</v>
      </c>
      <c r="P141" s="25">
        <v>220</v>
      </c>
    </row>
    <row r="142" spans="14:16" x14ac:dyDescent="0.25">
      <c r="N142">
        <f t="shared" si="12"/>
        <v>261.56567551021135</v>
      </c>
      <c r="O142" s="22">
        <f t="shared" ref="O142:O205" si="13">O141+8</f>
        <v>1040</v>
      </c>
      <c r="P142" s="25">
        <v>220</v>
      </c>
    </row>
    <row r="143" spans="14:16" x14ac:dyDescent="0.25">
      <c r="N143">
        <f t="shared" si="12"/>
        <v>264.00757198539333</v>
      </c>
      <c r="O143" s="22">
        <f t="shared" si="13"/>
        <v>1048</v>
      </c>
      <c r="P143" s="24">
        <v>206</v>
      </c>
    </row>
    <row r="144" spans="14:16" x14ac:dyDescent="0.25">
      <c r="N144">
        <f t="shared" si="12"/>
        <v>266.45744615079371</v>
      </c>
      <c r="O144" s="22">
        <f t="shared" si="13"/>
        <v>1056</v>
      </c>
      <c r="P144" s="25">
        <v>206</v>
      </c>
    </row>
    <row r="145" spans="8:16" x14ac:dyDescent="0.25">
      <c r="N145">
        <f t="shared" si="12"/>
        <v>268.91533716511987</v>
      </c>
      <c r="O145" s="22">
        <f t="shared" si="13"/>
        <v>1064</v>
      </c>
      <c r="P145" s="25">
        <v>206</v>
      </c>
    </row>
    <row r="146" spans="8:16" x14ac:dyDescent="0.25">
      <c r="N146">
        <f t="shared" si="12"/>
        <v>271.38128444378168</v>
      </c>
      <c r="O146" s="22">
        <f t="shared" si="13"/>
        <v>1072</v>
      </c>
      <c r="P146" s="25">
        <v>206</v>
      </c>
    </row>
    <row r="147" spans="8:16" x14ac:dyDescent="0.25">
      <c r="N147">
        <f t="shared" si="12"/>
        <v>273.85532766099749</v>
      </c>
      <c r="O147" s="22">
        <f t="shared" si="13"/>
        <v>1080</v>
      </c>
      <c r="P147" s="25">
        <v>206</v>
      </c>
    </row>
    <row r="148" spans="8:16" x14ac:dyDescent="0.25">
      <c r="N148">
        <f t="shared" si="12"/>
        <v>276.33750675192294</v>
      </c>
      <c r="O148" s="22">
        <f t="shared" si="13"/>
        <v>1088</v>
      </c>
      <c r="P148" s="25">
        <v>206</v>
      </c>
    </row>
    <row r="149" spans="8:16" x14ac:dyDescent="0.25">
      <c r="N149">
        <f t="shared" si="12"/>
        <v>278.82786191479897</v>
      </c>
      <c r="O149" s="22">
        <f t="shared" si="13"/>
        <v>1096</v>
      </c>
      <c r="P149" s="25">
        <v>206</v>
      </c>
    </row>
    <row r="150" spans="8:16" x14ac:dyDescent="0.25">
      <c r="N150">
        <f t="shared" si="12"/>
        <v>281.32643361312211</v>
      </c>
      <c r="O150" s="22">
        <f t="shared" si="13"/>
        <v>1104</v>
      </c>
      <c r="P150" s="25">
        <v>206</v>
      </c>
    </row>
    <row r="151" spans="8:16" x14ac:dyDescent="0.25">
      <c r="N151">
        <f t="shared" si="12"/>
        <v>283.83326257783602</v>
      </c>
      <c r="O151" s="22">
        <f t="shared" si="13"/>
        <v>1112</v>
      </c>
      <c r="P151" s="25">
        <v>206</v>
      </c>
    </row>
    <row r="152" spans="8:16" x14ac:dyDescent="0.25">
      <c r="N152">
        <f t="shared" si="12"/>
        <v>286.3483898095447</v>
      </c>
      <c r="O152" s="22">
        <f t="shared" si="13"/>
        <v>1120</v>
      </c>
      <c r="P152" s="24">
        <v>141</v>
      </c>
    </row>
    <row r="153" spans="8:16" x14ac:dyDescent="0.25">
      <c r="N153">
        <f t="shared" si="12"/>
        <v>288.87185658074776</v>
      </c>
      <c r="O153" s="22">
        <f t="shared" si="13"/>
        <v>1128</v>
      </c>
      <c r="P153" s="25">
        <v>141</v>
      </c>
    </row>
    <row r="154" spans="8:16" x14ac:dyDescent="0.25">
      <c r="N154">
        <f t="shared" si="12"/>
        <v>291.40370443809843</v>
      </c>
      <c r="O154" s="22">
        <f t="shared" si="13"/>
        <v>1136</v>
      </c>
      <c r="P154" s="25">
        <v>141</v>
      </c>
    </row>
    <row r="155" spans="8:16" x14ac:dyDescent="0.25">
      <c r="N155">
        <f t="shared" si="12"/>
        <v>293.94397520468306</v>
      </c>
      <c r="O155" s="22">
        <f t="shared" si="13"/>
        <v>1144</v>
      </c>
      <c r="P155" s="25">
        <v>141</v>
      </c>
    </row>
    <row r="156" spans="8:16" x14ac:dyDescent="0.25">
      <c r="N156">
        <f t="shared" si="12"/>
        <v>296.49271098232458</v>
      </c>
      <c r="O156" s="22">
        <f t="shared" si="13"/>
        <v>1152</v>
      </c>
      <c r="P156" s="25">
        <v>141</v>
      </c>
    </row>
    <row r="157" spans="8:16" x14ac:dyDescent="0.25">
      <c r="N157">
        <f t="shared" si="12"/>
        <v>299.049954153908</v>
      </c>
      <c r="O157" s="22">
        <f t="shared" si="13"/>
        <v>1160</v>
      </c>
      <c r="P157" s="25">
        <v>141</v>
      </c>
    </row>
    <row r="158" spans="8:16" x14ac:dyDescent="0.25">
      <c r="N158">
        <f t="shared" si="12"/>
        <v>301.61574738573017</v>
      </c>
      <c r="O158" s="22">
        <f t="shared" si="13"/>
        <v>1168</v>
      </c>
      <c r="P158" s="25">
        <v>141</v>
      </c>
    </row>
    <row r="159" spans="8:16" x14ac:dyDescent="0.25">
      <c r="N159">
        <f t="shared" si="12"/>
        <v>304.19013362987221</v>
      </c>
      <c r="O159" s="22">
        <f t="shared" si="13"/>
        <v>1176</v>
      </c>
      <c r="P159" s="25">
        <v>141</v>
      </c>
    </row>
    <row r="160" spans="8:16" x14ac:dyDescent="0.25">
      <c r="H160">
        <v>1118</v>
      </c>
      <c r="I160">
        <v>0.56499999999999995</v>
      </c>
      <c r="J160">
        <v>141</v>
      </c>
      <c r="N160">
        <f t="shared" si="12"/>
        <v>306.77315612659686</v>
      </c>
      <c r="O160" s="22">
        <f t="shared" si="13"/>
        <v>1184</v>
      </c>
      <c r="P160" s="24">
        <v>113</v>
      </c>
    </row>
    <row r="161" spans="8:16" x14ac:dyDescent="0.25">
      <c r="H161">
        <v>1181</v>
      </c>
      <c r="I161">
        <v>0.45400000000000001</v>
      </c>
      <c r="J161">
        <v>113</v>
      </c>
      <c r="N161">
        <f t="shared" si="12"/>
        <v>309.36485840676897</v>
      </c>
      <c r="O161" s="22">
        <f t="shared" si="13"/>
        <v>1192</v>
      </c>
      <c r="P161" s="25">
        <v>113</v>
      </c>
    </row>
    <row r="162" spans="8:16" x14ac:dyDescent="0.25">
      <c r="H162">
        <v>1236</v>
      </c>
      <c r="I162">
        <v>0.33300000000000002</v>
      </c>
      <c r="J162">
        <v>83</v>
      </c>
      <c r="N162">
        <f t="shared" si="12"/>
        <v>311.96528429430117</v>
      </c>
      <c r="O162" s="22">
        <f t="shared" si="13"/>
        <v>1200</v>
      </c>
      <c r="P162" s="25">
        <v>113</v>
      </c>
    </row>
    <row r="163" spans="8:16" x14ac:dyDescent="0.25">
      <c r="H163">
        <v>1299</v>
      </c>
      <c r="I163">
        <v>0.222</v>
      </c>
      <c r="J163">
        <v>55</v>
      </c>
      <c r="N163">
        <f t="shared" si="12"/>
        <v>314.57447790862381</v>
      </c>
      <c r="O163" s="22">
        <f t="shared" si="13"/>
        <v>1208</v>
      </c>
      <c r="P163" s="25">
        <v>113</v>
      </c>
    </row>
    <row r="164" spans="8:16" x14ac:dyDescent="0.25">
      <c r="H164">
        <v>1396</v>
      </c>
      <c r="I164">
        <v>9.2999999999999999E-2</v>
      </c>
      <c r="J164">
        <v>23</v>
      </c>
      <c r="N164">
        <f t="shared" si="12"/>
        <v>317.19248366718017</v>
      </c>
      <c r="O164" s="22">
        <f t="shared" si="13"/>
        <v>1216</v>
      </c>
      <c r="P164" s="25">
        <v>113</v>
      </c>
    </row>
    <row r="165" spans="8:16" x14ac:dyDescent="0.25">
      <c r="H165">
        <v>1557</v>
      </c>
      <c r="I165">
        <v>0</v>
      </c>
      <c r="J165">
        <v>0</v>
      </c>
      <c r="N165">
        <f t="shared" si="12"/>
        <v>319.81934628794727</v>
      </c>
      <c r="O165" s="22">
        <f t="shared" si="13"/>
        <v>1224</v>
      </c>
      <c r="P165" s="25">
        <v>113</v>
      </c>
    </row>
    <row r="166" spans="8:16" x14ac:dyDescent="0.25">
      <c r="N166">
        <f t="shared" si="12"/>
        <v>322.45511079198144</v>
      </c>
      <c r="O166" s="22">
        <f t="shared" si="13"/>
        <v>1232</v>
      </c>
      <c r="P166" s="25">
        <v>113</v>
      </c>
    </row>
    <row r="167" spans="8:16" x14ac:dyDescent="0.25">
      <c r="N167">
        <f t="shared" si="12"/>
        <v>325.09982250599074</v>
      </c>
      <c r="O167" s="22">
        <f t="shared" si="13"/>
        <v>1240</v>
      </c>
      <c r="P167" s="24">
        <v>83</v>
      </c>
    </row>
    <row r="168" spans="8:16" x14ac:dyDescent="0.25">
      <c r="N168">
        <f t="shared" si="12"/>
        <v>327.75352706493305</v>
      </c>
      <c r="O168" s="22">
        <f t="shared" si="13"/>
        <v>1248</v>
      </c>
      <c r="P168" s="25">
        <v>83</v>
      </c>
    </row>
    <row r="169" spans="8:16" x14ac:dyDescent="0.25">
      <c r="N169">
        <f t="shared" si="12"/>
        <v>330.41627041464125</v>
      </c>
      <c r="O169" s="22">
        <f t="shared" si="13"/>
        <v>1256</v>
      </c>
      <c r="P169" s="25">
        <v>83</v>
      </c>
    </row>
    <row r="170" spans="8:16" x14ac:dyDescent="0.25">
      <c r="N170">
        <f t="shared" si="12"/>
        <v>333.08809881447417</v>
      </c>
      <c r="O170" s="22">
        <f t="shared" si="13"/>
        <v>1264</v>
      </c>
      <c r="P170" s="25">
        <v>83</v>
      </c>
    </row>
    <row r="171" spans="8:16" x14ac:dyDescent="0.25">
      <c r="N171">
        <f t="shared" si="12"/>
        <v>335.76905883999621</v>
      </c>
      <c r="O171" s="22">
        <f t="shared" si="13"/>
        <v>1272</v>
      </c>
      <c r="P171" s="25">
        <v>83</v>
      </c>
    </row>
    <row r="172" spans="8:16" x14ac:dyDescent="0.25">
      <c r="N172">
        <f t="shared" si="12"/>
        <v>338.45919738568364</v>
      </c>
      <c r="O172" s="22">
        <f t="shared" si="13"/>
        <v>1280</v>
      </c>
      <c r="P172" s="25">
        <v>83</v>
      </c>
    </row>
    <row r="173" spans="8:16" x14ac:dyDescent="0.25">
      <c r="N173">
        <f t="shared" si="12"/>
        <v>341.15856166765832</v>
      </c>
      <c r="O173" s="22">
        <f t="shared" si="13"/>
        <v>1288</v>
      </c>
      <c r="P173" s="25">
        <v>83</v>
      </c>
    </row>
    <row r="174" spans="8:16" x14ac:dyDescent="0.25">
      <c r="N174">
        <f t="shared" si="12"/>
        <v>343.86719922645074</v>
      </c>
      <c r="O174" s="22">
        <f t="shared" si="13"/>
        <v>1296</v>
      </c>
      <c r="P174" s="24">
        <v>55</v>
      </c>
    </row>
    <row r="175" spans="8:16" x14ac:dyDescent="0.25">
      <c r="N175">
        <f t="shared" si="12"/>
        <v>346.58515792979051</v>
      </c>
      <c r="O175" s="22">
        <f t="shared" si="13"/>
        <v>1304</v>
      </c>
      <c r="P175" s="25">
        <v>55</v>
      </c>
    </row>
    <row r="176" spans="8:16" x14ac:dyDescent="0.25">
      <c r="N176">
        <f t="shared" si="12"/>
        <v>349.31248597542645</v>
      </c>
      <c r="O176" s="22">
        <f t="shared" si="13"/>
        <v>1312</v>
      </c>
      <c r="P176" s="25">
        <v>55</v>
      </c>
    </row>
    <row r="177" spans="14:16" x14ac:dyDescent="0.25">
      <c r="N177">
        <f t="shared" si="12"/>
        <v>352.04923189397539</v>
      </c>
      <c r="O177" s="22">
        <f t="shared" si="13"/>
        <v>1320</v>
      </c>
      <c r="P177" s="25">
        <v>55</v>
      </c>
    </row>
    <row r="178" spans="14:16" x14ac:dyDescent="0.25">
      <c r="N178">
        <f t="shared" si="12"/>
        <v>354.79544455180104</v>
      </c>
      <c r="O178" s="22">
        <f t="shared" si="13"/>
        <v>1328</v>
      </c>
      <c r="P178" s="25">
        <v>55</v>
      </c>
    </row>
    <row r="179" spans="14:16" x14ac:dyDescent="0.25">
      <c r="N179">
        <f t="shared" si="12"/>
        <v>357.55117315392204</v>
      </c>
      <c r="O179" s="22">
        <f t="shared" si="13"/>
        <v>1336</v>
      </c>
      <c r="P179" s="25">
        <v>55</v>
      </c>
    </row>
    <row r="180" spans="14:16" x14ac:dyDescent="0.25">
      <c r="N180">
        <f t="shared" si="12"/>
        <v>360.31646724695139</v>
      </c>
      <c r="O180" s="22">
        <f t="shared" si="13"/>
        <v>1344</v>
      </c>
      <c r="P180" s="25">
        <v>55</v>
      </c>
    </row>
    <row r="181" spans="14:16" x14ac:dyDescent="0.25">
      <c r="N181">
        <f t="shared" si="12"/>
        <v>363.09137672206492</v>
      </c>
      <c r="O181" s="22">
        <f t="shared" si="13"/>
        <v>1352</v>
      </c>
      <c r="P181" s="25">
        <v>55</v>
      </c>
    </row>
    <row r="182" spans="14:16" x14ac:dyDescent="0.25">
      <c r="N182">
        <f t="shared" si="12"/>
        <v>365.87595181800327</v>
      </c>
      <c r="O182" s="22">
        <f t="shared" si="13"/>
        <v>1360</v>
      </c>
      <c r="P182" s="25">
        <v>55</v>
      </c>
    </row>
    <row r="183" spans="14:16" x14ac:dyDescent="0.25">
      <c r="N183">
        <f t="shared" si="12"/>
        <v>368.67024312410183</v>
      </c>
      <c r="O183" s="22">
        <f t="shared" si="13"/>
        <v>1368</v>
      </c>
      <c r="P183" s="25">
        <v>55</v>
      </c>
    </row>
    <row r="184" spans="14:16" x14ac:dyDescent="0.25">
      <c r="N184">
        <f t="shared" si="12"/>
        <v>371.47430158335624</v>
      </c>
      <c r="O184" s="22">
        <f t="shared" si="13"/>
        <v>1376</v>
      </c>
      <c r="P184" s="25">
        <v>55</v>
      </c>
    </row>
    <row r="185" spans="14:16" x14ac:dyDescent="0.25">
      <c r="N185">
        <f t="shared" si="12"/>
        <v>374.28817849551706</v>
      </c>
      <c r="O185" s="22">
        <f t="shared" si="13"/>
        <v>1384</v>
      </c>
      <c r="P185" s="25">
        <v>55</v>
      </c>
    </row>
    <row r="186" spans="14:16" x14ac:dyDescent="0.25">
      <c r="N186">
        <f t="shared" si="12"/>
        <v>377.11192552021919</v>
      </c>
      <c r="O186" s="22">
        <f t="shared" si="13"/>
        <v>1392</v>
      </c>
      <c r="P186" s="24">
        <v>23</v>
      </c>
    </row>
    <row r="187" spans="14:16" x14ac:dyDescent="0.25">
      <c r="N187">
        <f t="shared" si="12"/>
        <v>379.94559468014177</v>
      </c>
      <c r="O187" s="22">
        <f t="shared" si="13"/>
        <v>1400</v>
      </c>
      <c r="P187" s="25">
        <v>23</v>
      </c>
    </row>
    <row r="188" spans="14:16" x14ac:dyDescent="0.25">
      <c r="N188">
        <f t="shared" si="12"/>
        <v>382.78923836420478</v>
      </c>
      <c r="O188" s="22">
        <f t="shared" si="13"/>
        <v>1408</v>
      </c>
      <c r="P188" s="25">
        <v>23</v>
      </c>
    </row>
    <row r="189" spans="14:16" x14ac:dyDescent="0.25">
      <c r="N189">
        <f t="shared" si="12"/>
        <v>385.64290933079621</v>
      </c>
      <c r="O189" s="22">
        <f t="shared" si="13"/>
        <v>1416</v>
      </c>
      <c r="P189" s="25">
        <v>23</v>
      </c>
    </row>
    <row r="190" spans="14:16" x14ac:dyDescent="0.25">
      <c r="N190">
        <f t="shared" si="12"/>
        <v>388.50666071103592</v>
      </c>
      <c r="O190" s="22">
        <f t="shared" si="13"/>
        <v>1424</v>
      </c>
      <c r="P190" s="25">
        <v>23</v>
      </c>
    </row>
    <row r="191" spans="14:16" x14ac:dyDescent="0.25">
      <c r="N191">
        <f t="shared" si="12"/>
        <v>391.38054601207205</v>
      </c>
      <c r="O191" s="22">
        <f t="shared" si="13"/>
        <v>1432</v>
      </c>
      <c r="P191" s="25">
        <v>23</v>
      </c>
    </row>
    <row r="192" spans="14:16" x14ac:dyDescent="0.25">
      <c r="N192">
        <f t="shared" si="12"/>
        <v>394.26461912041492</v>
      </c>
      <c r="O192" s="22">
        <f t="shared" si="13"/>
        <v>1440</v>
      </c>
      <c r="P192" s="25">
        <v>23</v>
      </c>
    </row>
    <row r="193" spans="14:16" x14ac:dyDescent="0.25">
      <c r="N193">
        <f t="shared" si="12"/>
        <v>397.15893430530332</v>
      </c>
      <c r="O193" s="22">
        <f t="shared" si="13"/>
        <v>1448</v>
      </c>
      <c r="P193" s="25">
        <v>23</v>
      </c>
    </row>
    <row r="194" spans="14:16" x14ac:dyDescent="0.25">
      <c r="N194">
        <f t="shared" si="12"/>
        <v>400.06354622210978</v>
      </c>
      <c r="O194" s="22">
        <f t="shared" si="13"/>
        <v>1456</v>
      </c>
      <c r="P194" s="25">
        <v>23</v>
      </c>
    </row>
    <row r="195" spans="14:16" x14ac:dyDescent="0.25">
      <c r="N195">
        <f t="shared" si="12"/>
        <v>402.97850991578082</v>
      </c>
      <c r="O195" s="22">
        <f t="shared" si="13"/>
        <v>1464</v>
      </c>
      <c r="P195" s="25">
        <v>23</v>
      </c>
    </row>
    <row r="196" spans="14:16" x14ac:dyDescent="0.25">
      <c r="N196">
        <f t="shared" si="12"/>
        <v>405.90388082431349</v>
      </c>
      <c r="O196" s="22">
        <f t="shared" si="13"/>
        <v>1472</v>
      </c>
      <c r="P196" s="25">
        <v>23</v>
      </c>
    </row>
    <row r="197" spans="14:16" x14ac:dyDescent="0.25">
      <c r="N197">
        <f t="shared" si="12"/>
        <v>408.83971478227045</v>
      </c>
      <c r="O197" s="22">
        <f t="shared" si="13"/>
        <v>1480</v>
      </c>
      <c r="P197" s="25">
        <v>23</v>
      </c>
    </row>
    <row r="198" spans="14:16" x14ac:dyDescent="0.25">
      <c r="N198">
        <f t="shared" si="12"/>
        <v>411.78606802433211</v>
      </c>
      <c r="O198" s="22">
        <f t="shared" si="13"/>
        <v>1488</v>
      </c>
      <c r="P198" s="25">
        <v>23</v>
      </c>
    </row>
    <row r="199" spans="14:16" x14ac:dyDescent="0.25">
      <c r="N199">
        <f t="shared" si="12"/>
        <v>414.7429971888871</v>
      </c>
      <c r="O199" s="22">
        <f t="shared" si="13"/>
        <v>1496</v>
      </c>
      <c r="P199" s="25">
        <v>23</v>
      </c>
    </row>
    <row r="200" spans="14:16" x14ac:dyDescent="0.25">
      <c r="N200">
        <f t="shared" si="12"/>
        <v>417.71055932166138</v>
      </c>
      <c r="O200" s="22">
        <f t="shared" si="13"/>
        <v>1504</v>
      </c>
      <c r="P200" s="25">
        <v>23</v>
      </c>
    </row>
    <row r="201" spans="14:16" x14ac:dyDescent="0.25">
      <c r="N201">
        <f t="shared" si="12"/>
        <v>420.68881187938786</v>
      </c>
      <c r="O201" s="22">
        <f t="shared" si="13"/>
        <v>1512</v>
      </c>
      <c r="P201" s="25">
        <v>23</v>
      </c>
    </row>
    <row r="202" spans="14:16" x14ac:dyDescent="0.25">
      <c r="N202">
        <f t="shared" si="12"/>
        <v>423.67781273351267</v>
      </c>
      <c r="O202" s="22">
        <f t="shared" si="13"/>
        <v>1520</v>
      </c>
      <c r="P202" s="25">
        <v>23</v>
      </c>
    </row>
    <row r="203" spans="14:16" x14ac:dyDescent="0.25">
      <c r="N203">
        <f t="shared" si="12"/>
        <v>426.67762017394563</v>
      </c>
      <c r="O203" s="22">
        <f t="shared" si="13"/>
        <v>1528</v>
      </c>
      <c r="P203" s="25">
        <v>23</v>
      </c>
    </row>
    <row r="204" spans="14:16" x14ac:dyDescent="0.25">
      <c r="N204">
        <f t="shared" ref="N204:N267" si="14">O204/1000*$C$2*($C$3+$C$4)/($C$7/$C$8*($C$3+$C$4)-O204/1000*($C$3+$C$4)-O204/1000*$C$2)*1000</f>
        <v>429.68829291284777</v>
      </c>
      <c r="O204" s="22">
        <f t="shared" si="13"/>
        <v>1536</v>
      </c>
      <c r="P204" s="25">
        <v>23</v>
      </c>
    </row>
    <row r="205" spans="14:16" x14ac:dyDescent="0.25">
      <c r="N205">
        <f t="shared" si="14"/>
        <v>432.70989008846306</v>
      </c>
      <c r="O205" s="22">
        <f t="shared" si="13"/>
        <v>1544</v>
      </c>
      <c r="P205" s="25">
        <v>23</v>
      </c>
    </row>
    <row r="206" spans="14:16" x14ac:dyDescent="0.25">
      <c r="N206">
        <f t="shared" si="14"/>
        <v>435.74247126898956</v>
      </c>
      <c r="O206" s="22">
        <f t="shared" ref="O206:O267" si="15">O205+8</f>
        <v>1552</v>
      </c>
      <c r="P206" s="25">
        <v>23</v>
      </c>
    </row>
    <row r="207" spans="14:16" x14ac:dyDescent="0.25">
      <c r="N207">
        <f t="shared" si="14"/>
        <v>438.78609645649493</v>
      </c>
      <c r="O207" s="22">
        <f t="shared" si="15"/>
        <v>1560</v>
      </c>
      <c r="P207" s="24">
        <v>0</v>
      </c>
    </row>
    <row r="208" spans="14:16" x14ac:dyDescent="0.25">
      <c r="N208">
        <f t="shared" si="14"/>
        <v>441.84082609087301</v>
      </c>
      <c r="O208" s="22">
        <f t="shared" si="15"/>
        <v>1568</v>
      </c>
      <c r="P208" s="25">
        <v>0</v>
      </c>
    </row>
    <row r="209" spans="14:16" x14ac:dyDescent="0.25">
      <c r="N209">
        <f t="shared" si="14"/>
        <v>444.90672105384436</v>
      </c>
      <c r="O209" s="22">
        <f t="shared" si="15"/>
        <v>1576</v>
      </c>
      <c r="P209" s="25">
        <v>0</v>
      </c>
    </row>
    <row r="210" spans="14:16" x14ac:dyDescent="0.25">
      <c r="N210">
        <f t="shared" si="14"/>
        <v>447.98384267300224</v>
      </c>
      <c r="O210" s="22">
        <f t="shared" si="15"/>
        <v>1584</v>
      </c>
      <c r="P210" s="25">
        <v>0</v>
      </c>
    </row>
    <row r="211" spans="14:16" x14ac:dyDescent="0.25">
      <c r="N211">
        <f t="shared" si="14"/>
        <v>451.0722527259004</v>
      </c>
      <c r="O211" s="22">
        <f t="shared" si="15"/>
        <v>1592</v>
      </c>
      <c r="P211" s="25">
        <v>0</v>
      </c>
    </row>
    <row r="212" spans="14:16" x14ac:dyDescent="0.25">
      <c r="N212">
        <f t="shared" si="14"/>
        <v>454.17201344418822</v>
      </c>
      <c r="O212" s="22">
        <f t="shared" si="15"/>
        <v>1600</v>
      </c>
      <c r="P212" s="25">
        <v>0</v>
      </c>
    </row>
    <row r="213" spans="14:16" x14ac:dyDescent="0.25">
      <c r="N213">
        <f t="shared" si="14"/>
        <v>457.28318751779017</v>
      </c>
      <c r="O213" s="22">
        <f t="shared" si="15"/>
        <v>1608</v>
      </c>
      <c r="P213" s="25">
        <v>0</v>
      </c>
    </row>
    <row r="214" spans="14:16" x14ac:dyDescent="0.25">
      <c r="N214">
        <f t="shared" si="14"/>
        <v>460.40583809913255</v>
      </c>
      <c r="O214" s="22">
        <f t="shared" si="15"/>
        <v>1616</v>
      </c>
      <c r="P214" s="25">
        <v>0</v>
      </c>
    </row>
    <row r="215" spans="14:16" x14ac:dyDescent="0.25">
      <c r="N215">
        <f t="shared" si="14"/>
        <v>463.54002880741575</v>
      </c>
      <c r="O215" s="22">
        <f t="shared" si="15"/>
        <v>1624</v>
      </c>
      <c r="P215" s="25">
        <v>0</v>
      </c>
    </row>
    <row r="216" spans="14:16" x14ac:dyDescent="0.25">
      <c r="N216">
        <f t="shared" si="14"/>
        <v>466.68582373293611</v>
      </c>
      <c r="O216" s="22">
        <f t="shared" si="15"/>
        <v>1632</v>
      </c>
      <c r="P216" s="25">
        <v>0</v>
      </c>
    </row>
    <row r="217" spans="14:16" x14ac:dyDescent="0.25">
      <c r="N217">
        <f t="shared" si="14"/>
        <v>469.84328744145307</v>
      </c>
      <c r="O217" s="22">
        <f t="shared" si="15"/>
        <v>1640</v>
      </c>
      <c r="P217" s="25">
        <v>0</v>
      </c>
    </row>
    <row r="218" spans="14:16" x14ac:dyDescent="0.25">
      <c r="N218">
        <f t="shared" si="14"/>
        <v>473.01248497860774</v>
      </c>
      <c r="O218" s="22">
        <f t="shared" si="15"/>
        <v>1648</v>
      </c>
      <c r="P218" s="25">
        <v>0</v>
      </c>
    </row>
    <row r="219" spans="14:16" x14ac:dyDescent="0.25">
      <c r="N219">
        <f t="shared" si="14"/>
        <v>476.19348187438823</v>
      </c>
      <c r="O219" s="22">
        <f t="shared" si="15"/>
        <v>1656</v>
      </c>
      <c r="P219" s="25">
        <v>0</v>
      </c>
    </row>
    <row r="220" spans="14:16" x14ac:dyDescent="0.25">
      <c r="N220">
        <f t="shared" si="14"/>
        <v>479.38634414764772</v>
      </c>
      <c r="O220" s="22">
        <f t="shared" si="15"/>
        <v>1664</v>
      </c>
      <c r="P220" s="25">
        <v>0</v>
      </c>
    </row>
    <row r="221" spans="14:16" x14ac:dyDescent="0.25">
      <c r="N221">
        <f t="shared" si="14"/>
        <v>482.59113831067054</v>
      </c>
      <c r="O221" s="22">
        <f t="shared" si="15"/>
        <v>1672</v>
      </c>
      <c r="P221" s="25">
        <v>0</v>
      </c>
    </row>
    <row r="222" spans="14:16" x14ac:dyDescent="0.25">
      <c r="N222">
        <f t="shared" si="14"/>
        <v>485.80793137379175</v>
      </c>
      <c r="O222" s="22">
        <f t="shared" si="15"/>
        <v>1680</v>
      </c>
      <c r="P222" s="25">
        <v>0</v>
      </c>
    </row>
    <row r="223" spans="14:16" x14ac:dyDescent="0.25">
      <c r="N223">
        <f t="shared" si="14"/>
        <v>489.03679085006661</v>
      </c>
      <c r="O223" s="22">
        <f t="shared" si="15"/>
        <v>1688</v>
      </c>
      <c r="P223" s="25">
        <v>0</v>
      </c>
    </row>
    <row r="224" spans="14:16" x14ac:dyDescent="0.25">
      <c r="N224">
        <f t="shared" si="14"/>
        <v>492.27778475999537</v>
      </c>
      <c r="O224" s="22">
        <f t="shared" si="15"/>
        <v>1696</v>
      </c>
      <c r="P224" s="25">
        <v>0</v>
      </c>
    </row>
    <row r="225" spans="14:16" x14ac:dyDescent="0.25">
      <c r="N225">
        <f t="shared" si="14"/>
        <v>495.53098163629767</v>
      </c>
      <c r="O225" s="22">
        <f t="shared" si="15"/>
        <v>1704</v>
      </c>
      <c r="P225" s="25">
        <v>0</v>
      </c>
    </row>
    <row r="226" spans="14:16" x14ac:dyDescent="0.25">
      <c r="N226">
        <f t="shared" si="14"/>
        <v>498.79645052874497</v>
      </c>
      <c r="O226" s="22">
        <f t="shared" si="15"/>
        <v>1712</v>
      </c>
      <c r="P226" s="25">
        <v>0</v>
      </c>
    </row>
    <row r="227" spans="14:16" x14ac:dyDescent="0.25">
      <c r="N227">
        <f t="shared" si="14"/>
        <v>502.0742610090453</v>
      </c>
      <c r="O227" s="22">
        <f t="shared" si="15"/>
        <v>1720</v>
      </c>
      <c r="P227" s="25">
        <v>0</v>
      </c>
    </row>
    <row r="228" spans="14:16" x14ac:dyDescent="0.25">
      <c r="N228">
        <f t="shared" si="14"/>
        <v>505.36448317578407</v>
      </c>
      <c r="O228" s="22">
        <f t="shared" si="15"/>
        <v>1728</v>
      </c>
      <c r="P228" s="25">
        <v>0</v>
      </c>
    </row>
    <row r="229" spans="14:16" x14ac:dyDescent="0.25">
      <c r="N229">
        <f t="shared" si="14"/>
        <v>508.66718765942142</v>
      </c>
      <c r="O229" s="22">
        <f t="shared" si="15"/>
        <v>1736</v>
      </c>
      <c r="P229" s="25">
        <v>0</v>
      </c>
    </row>
    <row r="230" spans="14:16" x14ac:dyDescent="0.25">
      <c r="N230">
        <f t="shared" si="14"/>
        <v>511.98244562734561</v>
      </c>
      <c r="O230" s="22">
        <f t="shared" si="15"/>
        <v>1744</v>
      </c>
      <c r="P230" s="25">
        <v>0</v>
      </c>
    </row>
    <row r="231" spans="14:16" x14ac:dyDescent="0.25">
      <c r="N231">
        <f t="shared" si="14"/>
        <v>515.310328788986</v>
      </c>
      <c r="O231" s="22">
        <f t="shared" si="15"/>
        <v>1752</v>
      </c>
      <c r="P231" s="25">
        <v>0</v>
      </c>
    </row>
    <row r="232" spans="14:16" x14ac:dyDescent="0.25">
      <c r="N232">
        <f t="shared" si="14"/>
        <v>518.65090940098253</v>
      </c>
      <c r="O232" s="22">
        <f t="shared" si="15"/>
        <v>1760</v>
      </c>
      <c r="P232" s="25">
        <v>0</v>
      </c>
    </row>
    <row r="233" spans="14:16" x14ac:dyDescent="0.25">
      <c r="N233">
        <f t="shared" si="14"/>
        <v>522.00426027241599</v>
      </c>
      <c r="O233" s="22">
        <f t="shared" si="15"/>
        <v>1768</v>
      </c>
      <c r="P233" s="25">
        <v>0</v>
      </c>
    </row>
    <row r="234" spans="14:16" x14ac:dyDescent="0.25">
      <c r="N234">
        <f t="shared" si="14"/>
        <v>525.37045477009701</v>
      </c>
      <c r="O234" s="22">
        <f t="shared" si="15"/>
        <v>1776</v>
      </c>
      <c r="P234" s="25">
        <v>0</v>
      </c>
    </row>
    <row r="235" spans="14:16" x14ac:dyDescent="0.25">
      <c r="N235">
        <f t="shared" si="14"/>
        <v>528.74956682391723</v>
      </c>
      <c r="O235" s="22">
        <f t="shared" si="15"/>
        <v>1784</v>
      </c>
      <c r="P235" s="25">
        <v>0</v>
      </c>
    </row>
    <row r="236" spans="14:16" x14ac:dyDescent="0.25">
      <c r="N236">
        <f t="shared" si="14"/>
        <v>532.1416709322616</v>
      </c>
      <c r="O236" s="22">
        <f t="shared" si="15"/>
        <v>1792</v>
      </c>
      <c r="P236" s="25">
        <v>0</v>
      </c>
    </row>
    <row r="237" spans="14:16" x14ac:dyDescent="0.25">
      <c r="N237">
        <f t="shared" si="14"/>
        <v>535.54684216748342</v>
      </c>
      <c r="O237" s="22">
        <f t="shared" si="15"/>
        <v>1800</v>
      </c>
      <c r="P237" s="25">
        <v>0</v>
      </c>
    </row>
    <row r="238" spans="14:16" x14ac:dyDescent="0.25">
      <c r="N238">
        <f t="shared" si="14"/>
        <v>538.9651561814419</v>
      </c>
      <c r="O238" s="22">
        <f t="shared" si="15"/>
        <v>1808</v>
      </c>
      <c r="P238" s="25">
        <v>0</v>
      </c>
    </row>
    <row r="239" spans="14:16" x14ac:dyDescent="0.25">
      <c r="N239">
        <f t="shared" si="14"/>
        <v>542.39668921110592</v>
      </c>
      <c r="O239" s="22">
        <f t="shared" si="15"/>
        <v>1816</v>
      </c>
      <c r="P239" s="25">
        <v>0</v>
      </c>
    </row>
    <row r="240" spans="14:16" x14ac:dyDescent="0.25">
      <c r="N240">
        <f t="shared" si="14"/>
        <v>545.84151808422007</v>
      </c>
      <c r="O240" s="22">
        <f t="shared" si="15"/>
        <v>1824</v>
      </c>
      <c r="P240" s="25">
        <v>0</v>
      </c>
    </row>
    <row r="241" spans="14:16" x14ac:dyDescent="0.25">
      <c r="N241">
        <f t="shared" si="14"/>
        <v>549.29972022504035</v>
      </c>
      <c r="O241" s="22">
        <f t="shared" si="15"/>
        <v>1832</v>
      </c>
      <c r="P241" s="25">
        <v>0</v>
      </c>
    </row>
    <row r="242" spans="14:16" x14ac:dyDescent="0.25">
      <c r="N242">
        <f t="shared" si="14"/>
        <v>552.77137366013289</v>
      </c>
      <c r="O242" s="22">
        <f t="shared" si="15"/>
        <v>1840</v>
      </c>
      <c r="P242" s="25">
        <v>0</v>
      </c>
    </row>
    <row r="243" spans="14:16" x14ac:dyDescent="0.25">
      <c r="N243">
        <f t="shared" si="14"/>
        <v>556.25655702424342</v>
      </c>
      <c r="O243" s="22">
        <f t="shared" si="15"/>
        <v>1848</v>
      </c>
      <c r="P243" s="25">
        <v>0</v>
      </c>
    </row>
    <row r="244" spans="14:16" x14ac:dyDescent="0.25">
      <c r="N244">
        <f t="shared" si="14"/>
        <v>559.75534956623392</v>
      </c>
      <c r="O244" s="22">
        <f t="shared" si="15"/>
        <v>1856</v>
      </c>
      <c r="P244" s="25">
        <v>0</v>
      </c>
    </row>
    <row r="245" spans="14:16" x14ac:dyDescent="0.25">
      <c r="N245">
        <f t="shared" si="14"/>
        <v>563.26783115509045</v>
      </c>
      <c r="O245" s="22">
        <f t="shared" si="15"/>
        <v>1864</v>
      </c>
      <c r="P245" s="25">
        <v>0</v>
      </c>
    </row>
    <row r="246" spans="14:16" x14ac:dyDescent="0.25">
      <c r="N246">
        <f t="shared" si="14"/>
        <v>566.79408228599891</v>
      </c>
      <c r="O246" s="22">
        <f t="shared" si="15"/>
        <v>1872</v>
      </c>
      <c r="P246" s="25">
        <v>0</v>
      </c>
    </row>
    <row r="247" spans="14:16" x14ac:dyDescent="0.25">
      <c r="N247">
        <f t="shared" si="14"/>
        <v>570.33418408649516</v>
      </c>
      <c r="O247" s="22">
        <f t="shared" si="15"/>
        <v>1880</v>
      </c>
      <c r="P247" s="25">
        <v>0</v>
      </c>
    </row>
    <row r="248" spans="14:16" x14ac:dyDescent="0.25">
      <c r="N248">
        <f t="shared" si="14"/>
        <v>573.88821832268718</v>
      </c>
      <c r="O248" s="22">
        <f t="shared" si="15"/>
        <v>1888</v>
      </c>
      <c r="P248" s="25">
        <v>0</v>
      </c>
    </row>
    <row r="249" spans="14:16" x14ac:dyDescent="0.25">
      <c r="N249">
        <f t="shared" si="14"/>
        <v>577.45626740554962</v>
      </c>
      <c r="O249" s="22">
        <f t="shared" si="15"/>
        <v>1896</v>
      </c>
      <c r="P249" s="25">
        <v>0</v>
      </c>
    </row>
    <row r="250" spans="14:16" x14ac:dyDescent="0.25">
      <c r="N250">
        <f t="shared" si="14"/>
        <v>581.03841439729388</v>
      </c>
      <c r="O250" s="22">
        <f t="shared" si="15"/>
        <v>1904</v>
      </c>
      <c r="P250" s="25">
        <v>0</v>
      </c>
    </row>
    <row r="251" spans="14:16" x14ac:dyDescent="0.25">
      <c r="N251">
        <f t="shared" si="14"/>
        <v>584.63474301781321</v>
      </c>
      <c r="O251" s="22">
        <f t="shared" si="15"/>
        <v>1912</v>
      </c>
      <c r="P251" s="25">
        <v>0</v>
      </c>
    </row>
    <row r="252" spans="14:16" x14ac:dyDescent="0.25">
      <c r="N252">
        <f t="shared" si="14"/>
        <v>588.24533765120646</v>
      </c>
      <c r="O252" s="22">
        <f t="shared" si="15"/>
        <v>1920</v>
      </c>
      <c r="P252" s="25">
        <v>0</v>
      </c>
    </row>
    <row r="253" spans="14:16" x14ac:dyDescent="0.25">
      <c r="N253">
        <f t="shared" si="14"/>
        <v>591.8702833523763</v>
      </c>
      <c r="O253" s="22">
        <f t="shared" si="15"/>
        <v>1928</v>
      </c>
      <c r="P253" s="25">
        <v>0</v>
      </c>
    </row>
    <row r="254" spans="14:16" x14ac:dyDescent="0.25">
      <c r="N254">
        <f t="shared" si="14"/>
        <v>595.50966585370963</v>
      </c>
      <c r="O254" s="22">
        <f t="shared" si="15"/>
        <v>1936</v>
      </c>
      <c r="P254" s="25">
        <v>0</v>
      </c>
    </row>
    <row r="255" spans="14:16" x14ac:dyDescent="0.25">
      <c r="N255">
        <f t="shared" si="14"/>
        <v>599.16357157183563</v>
      </c>
      <c r="O255" s="22">
        <f t="shared" si="15"/>
        <v>1944</v>
      </c>
      <c r="P255" s="25">
        <v>0</v>
      </c>
    </row>
    <row r="256" spans="14:16" x14ac:dyDescent="0.25">
      <c r="N256">
        <f t="shared" si="14"/>
        <v>602.83208761446554</v>
      </c>
      <c r="O256" s="22">
        <f t="shared" si="15"/>
        <v>1952</v>
      </c>
      <c r="P256" s="25">
        <v>0</v>
      </c>
    </row>
    <row r="257" spans="14:16" x14ac:dyDescent="0.25">
      <c r="N257">
        <f t="shared" si="14"/>
        <v>606.51530178731559</v>
      </c>
      <c r="O257" s="22">
        <f t="shared" si="15"/>
        <v>1960</v>
      </c>
      <c r="P257" s="25">
        <v>0</v>
      </c>
    </row>
    <row r="258" spans="14:16" x14ac:dyDescent="0.25">
      <c r="N258">
        <f t="shared" si="14"/>
        <v>610.21330260111233</v>
      </c>
      <c r="O258" s="22">
        <f t="shared" si="15"/>
        <v>1968</v>
      </c>
      <c r="P258" s="25">
        <v>0</v>
      </c>
    </row>
    <row r="259" spans="14:16" x14ac:dyDescent="0.25">
      <c r="N259">
        <f t="shared" si="14"/>
        <v>613.9261792786815</v>
      </c>
      <c r="O259" s="22">
        <f t="shared" si="15"/>
        <v>1976</v>
      </c>
      <c r="P259" s="25">
        <v>0</v>
      </c>
    </row>
    <row r="260" spans="14:16" x14ac:dyDescent="0.25">
      <c r="N260">
        <f t="shared" si="14"/>
        <v>617.65402176212604</v>
      </c>
      <c r="O260" s="22">
        <f t="shared" si="15"/>
        <v>1984</v>
      </c>
      <c r="P260" s="25">
        <v>0</v>
      </c>
    </row>
    <row r="261" spans="14:16" x14ac:dyDescent="0.25">
      <c r="N261">
        <f t="shared" si="14"/>
        <v>621.39692072008643</v>
      </c>
      <c r="O261" s="22">
        <f t="shared" si="15"/>
        <v>1992</v>
      </c>
      <c r="P261" s="25">
        <v>0</v>
      </c>
    </row>
    <row r="262" spans="14:16" x14ac:dyDescent="0.25">
      <c r="N262">
        <f t="shared" si="14"/>
        <v>625.154967555094</v>
      </c>
      <c r="O262" s="22">
        <f t="shared" si="15"/>
        <v>2000</v>
      </c>
      <c r="P262" s="25">
        <v>0</v>
      </c>
    </row>
    <row r="263" spans="14:16" x14ac:dyDescent="0.25">
      <c r="N263">
        <f t="shared" si="14"/>
        <v>628.92825441100933</v>
      </c>
      <c r="O263" s="22">
        <f t="shared" si="15"/>
        <v>2008</v>
      </c>
      <c r="P263" s="25">
        <v>0</v>
      </c>
    </row>
    <row r="264" spans="14:16" x14ac:dyDescent="0.25">
      <c r="N264">
        <f t="shared" si="14"/>
        <v>632.7168741805541</v>
      </c>
      <c r="O264" s="22">
        <f t="shared" si="15"/>
        <v>2016</v>
      </c>
      <c r="P264" s="25">
        <v>0</v>
      </c>
    </row>
    <row r="265" spans="14:16" x14ac:dyDescent="0.25">
      <c r="N265">
        <f t="shared" si="14"/>
        <v>636.52092051293459</v>
      </c>
      <c r="O265" s="22">
        <f t="shared" si="15"/>
        <v>2024</v>
      </c>
      <c r="P265" s="25">
        <v>0</v>
      </c>
    </row>
    <row r="266" spans="14:16" x14ac:dyDescent="0.25">
      <c r="N266">
        <f t="shared" si="14"/>
        <v>640.34048782155742</v>
      </c>
      <c r="O266" s="22">
        <f t="shared" si="15"/>
        <v>2032</v>
      </c>
      <c r="P266" s="25">
        <v>0</v>
      </c>
    </row>
    <row r="267" spans="14:16" ht="15.75" thickBot="1" x14ac:dyDescent="0.3">
      <c r="N267">
        <f t="shared" si="14"/>
        <v>644.17567129184044</v>
      </c>
      <c r="O267" s="26">
        <f t="shared" si="15"/>
        <v>2040</v>
      </c>
      <c r="P267" s="27">
        <v>0</v>
      </c>
    </row>
    <row r="268" spans="14:16" x14ac:dyDescent="0.25">
      <c r="O268" s="7"/>
    </row>
    <row r="269" spans="14:16" x14ac:dyDescent="0.25">
      <c r="O269" s="7"/>
    </row>
    <row r="270" spans="14:16" x14ac:dyDescent="0.25">
      <c r="O270" s="7"/>
    </row>
    <row r="271" spans="14:16" x14ac:dyDescent="0.25">
      <c r="O271" s="7"/>
    </row>
    <row r="272" spans="14:16" x14ac:dyDescent="0.25">
      <c r="O272" s="7"/>
    </row>
    <row r="273" spans="15:15" x14ac:dyDescent="0.25">
      <c r="O273" s="7"/>
    </row>
    <row r="274" spans="15:15" x14ac:dyDescent="0.25">
      <c r="O274" s="7"/>
    </row>
    <row r="275" spans="15:15" x14ac:dyDescent="0.25">
      <c r="O275" s="7"/>
    </row>
    <row r="276" spans="15:15" x14ac:dyDescent="0.25">
      <c r="O276" s="7"/>
    </row>
    <row r="277" spans="15:15" x14ac:dyDescent="0.25">
      <c r="O277" s="7"/>
    </row>
    <row r="278" spans="15:15" x14ac:dyDescent="0.25">
      <c r="O278" s="7"/>
    </row>
    <row r="279" spans="15:15" x14ac:dyDescent="0.25">
      <c r="O279" s="7"/>
    </row>
    <row r="280" spans="15:15" x14ac:dyDescent="0.25">
      <c r="O280" s="7"/>
    </row>
    <row r="281" spans="15:15" x14ac:dyDescent="0.25">
      <c r="O281" s="7"/>
    </row>
    <row r="282" spans="15:15" x14ac:dyDescent="0.25">
      <c r="O282" s="7"/>
    </row>
    <row r="283" spans="15:15" x14ac:dyDescent="0.25">
      <c r="O283" s="7"/>
    </row>
    <row r="284" spans="15:15" x14ac:dyDescent="0.25">
      <c r="O284" s="7"/>
    </row>
    <row r="285" spans="15:15" x14ac:dyDescent="0.25">
      <c r="O285" s="7"/>
    </row>
    <row r="286" spans="15:15" x14ac:dyDescent="0.25">
      <c r="O286" s="7"/>
    </row>
    <row r="287" spans="15:15" x14ac:dyDescent="0.25">
      <c r="O287" s="7"/>
    </row>
    <row r="288" spans="15:15" x14ac:dyDescent="0.25">
      <c r="O288" s="7"/>
    </row>
    <row r="289" spans="15:15" x14ac:dyDescent="0.25">
      <c r="O289" s="7"/>
    </row>
    <row r="290" spans="15:15" x14ac:dyDescent="0.25">
      <c r="O290" s="7"/>
    </row>
    <row r="291" spans="15:15" x14ac:dyDescent="0.25">
      <c r="O291" s="7"/>
    </row>
    <row r="292" spans="15:15" x14ac:dyDescent="0.25">
      <c r="O292" s="7"/>
    </row>
    <row r="293" spans="15:15" x14ac:dyDescent="0.25">
      <c r="O293" s="7"/>
    </row>
    <row r="294" spans="15:15" x14ac:dyDescent="0.25">
      <c r="O294" s="7"/>
    </row>
    <row r="295" spans="15:15" x14ac:dyDescent="0.25">
      <c r="O295" s="7"/>
    </row>
    <row r="296" spans="15:15" x14ac:dyDescent="0.25">
      <c r="O296" s="7"/>
    </row>
    <row r="297" spans="15:15" x14ac:dyDescent="0.25">
      <c r="O297" s="7"/>
    </row>
    <row r="298" spans="15:15" x14ac:dyDescent="0.25">
      <c r="O298" s="7"/>
    </row>
    <row r="299" spans="15:15" x14ac:dyDescent="0.25">
      <c r="O299" s="7"/>
    </row>
    <row r="300" spans="15:15" x14ac:dyDescent="0.25">
      <c r="O300" s="7"/>
    </row>
    <row r="301" spans="15:15" x14ac:dyDescent="0.25">
      <c r="O301" s="7"/>
    </row>
    <row r="302" spans="15:15" x14ac:dyDescent="0.25">
      <c r="O302" s="7"/>
    </row>
    <row r="303" spans="15:15" x14ac:dyDescent="0.25">
      <c r="O303" s="7"/>
    </row>
    <row r="304" spans="15:15" x14ac:dyDescent="0.25">
      <c r="O304" s="7"/>
    </row>
    <row r="305" spans="15:15" x14ac:dyDescent="0.25">
      <c r="O305" s="7"/>
    </row>
    <row r="306" spans="15:15" x14ac:dyDescent="0.25">
      <c r="O306" s="7"/>
    </row>
    <row r="307" spans="15:15" x14ac:dyDescent="0.25">
      <c r="O307" s="7"/>
    </row>
    <row r="308" spans="15:15" x14ac:dyDescent="0.25">
      <c r="O308" s="7"/>
    </row>
    <row r="309" spans="15:15" x14ac:dyDescent="0.25">
      <c r="O309" s="7"/>
    </row>
    <row r="310" spans="15:15" x14ac:dyDescent="0.25">
      <c r="O310" s="7"/>
    </row>
    <row r="311" spans="15:15" x14ac:dyDescent="0.25">
      <c r="O311" s="7"/>
    </row>
    <row r="312" spans="15:15" x14ac:dyDescent="0.25">
      <c r="O312" s="7"/>
    </row>
    <row r="313" spans="15:15" x14ac:dyDescent="0.25">
      <c r="O313" s="7"/>
    </row>
    <row r="314" spans="15:15" x14ac:dyDescent="0.25">
      <c r="O314" s="7"/>
    </row>
    <row r="315" spans="15:15" x14ac:dyDescent="0.25">
      <c r="O315" s="7"/>
    </row>
    <row r="316" spans="15:15" x14ac:dyDescent="0.25">
      <c r="O316" s="7"/>
    </row>
    <row r="317" spans="15:15" x14ac:dyDescent="0.25">
      <c r="O317" s="7"/>
    </row>
    <row r="318" spans="15:15" x14ac:dyDescent="0.25">
      <c r="O318" s="7"/>
    </row>
    <row r="319" spans="15:15" x14ac:dyDescent="0.25">
      <c r="O319" s="7"/>
    </row>
    <row r="320" spans="15:15" x14ac:dyDescent="0.25">
      <c r="O320" s="7"/>
    </row>
    <row r="321" spans="15:15" x14ac:dyDescent="0.25">
      <c r="O321" s="7"/>
    </row>
    <row r="322" spans="15:15" x14ac:dyDescent="0.25">
      <c r="O322" s="7"/>
    </row>
    <row r="323" spans="15:15" x14ac:dyDescent="0.25">
      <c r="O323" s="7"/>
    </row>
    <row r="324" spans="15:15" x14ac:dyDescent="0.25">
      <c r="O324" s="7"/>
    </row>
    <row r="325" spans="15:15" x14ac:dyDescent="0.25">
      <c r="O325" s="7"/>
    </row>
    <row r="326" spans="15:15" x14ac:dyDescent="0.25">
      <c r="O326" s="7"/>
    </row>
    <row r="327" spans="15:15" x14ac:dyDescent="0.25">
      <c r="O327" s="7"/>
    </row>
    <row r="328" spans="15:15" x14ac:dyDescent="0.25">
      <c r="O328" s="7"/>
    </row>
    <row r="329" spans="15:15" x14ac:dyDescent="0.25">
      <c r="O329" s="7"/>
    </row>
    <row r="330" spans="15:15" x14ac:dyDescent="0.25">
      <c r="O330" s="7"/>
    </row>
    <row r="331" spans="15:15" x14ac:dyDescent="0.25">
      <c r="O331" s="7"/>
    </row>
    <row r="332" spans="15:15" x14ac:dyDescent="0.25">
      <c r="O332" s="7"/>
    </row>
    <row r="333" spans="15:15" x14ac:dyDescent="0.25">
      <c r="O333" s="7"/>
    </row>
    <row r="334" spans="15:15" x14ac:dyDescent="0.25">
      <c r="O334" s="7"/>
    </row>
    <row r="335" spans="15:15" x14ac:dyDescent="0.25">
      <c r="O335" s="7"/>
    </row>
    <row r="336" spans="15:15" x14ac:dyDescent="0.25">
      <c r="O336" s="7"/>
    </row>
    <row r="337" spans="15:15" x14ac:dyDescent="0.25">
      <c r="O337" s="7"/>
    </row>
    <row r="338" spans="15:15" x14ac:dyDescent="0.25">
      <c r="O338" s="7"/>
    </row>
    <row r="339" spans="15:15" x14ac:dyDescent="0.25">
      <c r="O339" s="7"/>
    </row>
    <row r="340" spans="15:15" x14ac:dyDescent="0.25">
      <c r="O340" s="7"/>
    </row>
    <row r="341" spans="15:15" x14ac:dyDescent="0.25">
      <c r="O341" s="7"/>
    </row>
    <row r="342" spans="15:15" x14ac:dyDescent="0.25">
      <c r="O342" s="7"/>
    </row>
    <row r="343" spans="15:15" x14ac:dyDescent="0.25">
      <c r="O343" s="7"/>
    </row>
    <row r="344" spans="15:15" x14ac:dyDescent="0.25">
      <c r="O344" s="7"/>
    </row>
    <row r="345" spans="15:15" x14ac:dyDescent="0.25">
      <c r="O345" s="7"/>
    </row>
    <row r="346" spans="15:15" x14ac:dyDescent="0.25">
      <c r="O346" s="7"/>
    </row>
    <row r="347" spans="15:15" x14ac:dyDescent="0.25">
      <c r="O347" s="7"/>
    </row>
    <row r="348" spans="15:15" x14ac:dyDescent="0.25">
      <c r="O348" s="7"/>
    </row>
    <row r="349" spans="15:15" x14ac:dyDescent="0.25">
      <c r="O349" s="7"/>
    </row>
    <row r="350" spans="15:15" x14ac:dyDescent="0.25">
      <c r="O350" s="7"/>
    </row>
    <row r="351" spans="15:15" x14ac:dyDescent="0.25">
      <c r="O351" s="7"/>
    </row>
    <row r="352" spans="15:15" x14ac:dyDescent="0.25">
      <c r="O352" s="7"/>
    </row>
    <row r="353" spans="15:15" x14ac:dyDescent="0.25">
      <c r="O353" s="7"/>
    </row>
    <row r="354" spans="15:15" x14ac:dyDescent="0.25">
      <c r="O354" s="7"/>
    </row>
    <row r="355" spans="15:15" x14ac:dyDescent="0.25">
      <c r="O355" s="7"/>
    </row>
    <row r="356" spans="15:15" x14ac:dyDescent="0.25">
      <c r="O356" s="7"/>
    </row>
    <row r="357" spans="15:15" x14ac:dyDescent="0.25">
      <c r="O357" s="7"/>
    </row>
    <row r="358" spans="15:15" x14ac:dyDescent="0.25">
      <c r="O358" s="7"/>
    </row>
    <row r="359" spans="15:15" x14ac:dyDescent="0.25">
      <c r="O359" s="7"/>
    </row>
    <row r="360" spans="15:15" x14ac:dyDescent="0.25">
      <c r="O360" s="7"/>
    </row>
    <row r="361" spans="15:15" x14ac:dyDescent="0.25">
      <c r="O361" s="7"/>
    </row>
    <row r="362" spans="15:15" x14ac:dyDescent="0.25">
      <c r="O362" s="7"/>
    </row>
    <row r="363" spans="15:15" x14ac:dyDescent="0.25">
      <c r="O363" s="7"/>
    </row>
    <row r="364" spans="15:15" x14ac:dyDescent="0.25">
      <c r="O364" s="7"/>
    </row>
    <row r="365" spans="15:15" x14ac:dyDescent="0.25">
      <c r="O365" s="7"/>
    </row>
    <row r="366" spans="15:15" x14ac:dyDescent="0.25">
      <c r="O366" s="7"/>
    </row>
    <row r="367" spans="15:15" x14ac:dyDescent="0.25">
      <c r="O367" s="7"/>
    </row>
    <row r="368" spans="15:15" x14ac:dyDescent="0.25">
      <c r="O368" s="7"/>
    </row>
    <row r="369" spans="15:15" x14ac:dyDescent="0.25">
      <c r="O369" s="7"/>
    </row>
    <row r="370" spans="15:15" x14ac:dyDescent="0.25">
      <c r="O370" s="7"/>
    </row>
    <row r="371" spans="15:15" x14ac:dyDescent="0.25">
      <c r="O371" s="7"/>
    </row>
    <row r="372" spans="15:15" x14ac:dyDescent="0.25">
      <c r="O372" s="7"/>
    </row>
    <row r="373" spans="15:15" x14ac:dyDescent="0.25">
      <c r="O373" s="7"/>
    </row>
    <row r="374" spans="15:15" x14ac:dyDescent="0.25">
      <c r="O374" s="7"/>
    </row>
    <row r="375" spans="15:15" x14ac:dyDescent="0.25">
      <c r="O375" s="7"/>
    </row>
    <row r="376" spans="15:15" x14ac:dyDescent="0.25">
      <c r="O376" s="7"/>
    </row>
    <row r="377" spans="15:15" x14ac:dyDescent="0.25">
      <c r="O377" s="7"/>
    </row>
    <row r="378" spans="15:15" x14ac:dyDescent="0.25">
      <c r="O378" s="7"/>
    </row>
    <row r="379" spans="15:15" x14ac:dyDescent="0.25">
      <c r="O379" s="7"/>
    </row>
    <row r="380" spans="15:15" x14ac:dyDescent="0.25">
      <c r="O380" s="7"/>
    </row>
    <row r="381" spans="15:15" x14ac:dyDescent="0.25">
      <c r="O381" s="7"/>
    </row>
    <row r="382" spans="15:15" x14ac:dyDescent="0.25">
      <c r="O382" s="7"/>
    </row>
    <row r="383" spans="15:15" x14ac:dyDescent="0.25">
      <c r="O383" s="7"/>
    </row>
    <row r="384" spans="15:15" x14ac:dyDescent="0.25">
      <c r="O384" s="7"/>
    </row>
    <row r="385" spans="15:15" x14ac:dyDescent="0.25">
      <c r="O385" s="7"/>
    </row>
    <row r="386" spans="15:15" x14ac:dyDescent="0.25">
      <c r="O386" s="7"/>
    </row>
    <row r="387" spans="15:15" x14ac:dyDescent="0.25">
      <c r="O387" s="7"/>
    </row>
    <row r="388" spans="15:15" x14ac:dyDescent="0.25">
      <c r="O388" s="7"/>
    </row>
    <row r="389" spans="15:15" x14ac:dyDescent="0.25">
      <c r="O389" s="7"/>
    </row>
    <row r="390" spans="15:15" x14ac:dyDescent="0.25">
      <c r="O390" s="7"/>
    </row>
    <row r="391" spans="15:15" x14ac:dyDescent="0.25">
      <c r="O391" s="7"/>
    </row>
    <row r="392" spans="15:15" x14ac:dyDescent="0.25">
      <c r="O392" s="7"/>
    </row>
    <row r="393" spans="15:15" x14ac:dyDescent="0.25">
      <c r="O393" s="7"/>
    </row>
    <row r="394" spans="15:15" x14ac:dyDescent="0.25">
      <c r="O394" s="7"/>
    </row>
    <row r="395" spans="15:15" x14ac:dyDescent="0.25">
      <c r="O395" s="7"/>
    </row>
    <row r="396" spans="15:15" x14ac:dyDescent="0.25">
      <c r="O396" s="7"/>
    </row>
    <row r="397" spans="15:15" x14ac:dyDescent="0.25">
      <c r="O397" s="7"/>
    </row>
    <row r="398" spans="15:15" x14ac:dyDescent="0.25">
      <c r="O398" s="7"/>
    </row>
    <row r="399" spans="15:15" x14ac:dyDescent="0.25">
      <c r="O399" s="7"/>
    </row>
    <row r="400" spans="15:15" x14ac:dyDescent="0.25">
      <c r="O400" s="7"/>
    </row>
    <row r="401" spans="15:15" x14ac:dyDescent="0.25">
      <c r="O401" s="7"/>
    </row>
    <row r="402" spans="15:15" x14ac:dyDescent="0.25">
      <c r="O402" s="7"/>
    </row>
    <row r="403" spans="15:15" x14ac:dyDescent="0.25">
      <c r="O403" s="7"/>
    </row>
    <row r="404" spans="15:15" x14ac:dyDescent="0.25">
      <c r="O404" s="7"/>
    </row>
    <row r="405" spans="15:15" x14ac:dyDescent="0.25">
      <c r="O405" s="7"/>
    </row>
    <row r="406" spans="15:15" x14ac:dyDescent="0.25">
      <c r="O406" s="7"/>
    </row>
    <row r="407" spans="15:15" x14ac:dyDescent="0.25">
      <c r="O407" s="7"/>
    </row>
    <row r="408" spans="15:15" x14ac:dyDescent="0.25">
      <c r="O408" s="7"/>
    </row>
    <row r="409" spans="15:15" x14ac:dyDescent="0.25">
      <c r="O409" s="7"/>
    </row>
    <row r="410" spans="15:15" x14ac:dyDescent="0.25">
      <c r="O410" s="7"/>
    </row>
    <row r="411" spans="15:15" x14ac:dyDescent="0.25">
      <c r="O411" s="7"/>
    </row>
    <row r="412" spans="15:15" x14ac:dyDescent="0.25">
      <c r="O412" s="7"/>
    </row>
    <row r="413" spans="15:15" x14ac:dyDescent="0.25">
      <c r="O413" s="7"/>
    </row>
    <row r="414" spans="15:15" x14ac:dyDescent="0.25">
      <c r="O414" s="7"/>
    </row>
    <row r="415" spans="15:15" x14ac:dyDescent="0.25">
      <c r="O415" s="7"/>
    </row>
    <row r="416" spans="15:15" x14ac:dyDescent="0.25">
      <c r="O416" s="7"/>
    </row>
    <row r="417" spans="15:15" x14ac:dyDescent="0.25">
      <c r="O417" s="7"/>
    </row>
    <row r="418" spans="15:15" x14ac:dyDescent="0.25">
      <c r="O418" s="7"/>
    </row>
    <row r="419" spans="15:15" x14ac:dyDescent="0.25">
      <c r="O419" s="7"/>
    </row>
    <row r="420" spans="15:15" x14ac:dyDescent="0.25">
      <c r="O420" s="7"/>
    </row>
    <row r="421" spans="15:15" x14ac:dyDescent="0.25">
      <c r="O421" s="7"/>
    </row>
    <row r="422" spans="15:15" x14ac:dyDescent="0.25">
      <c r="O422" s="7"/>
    </row>
    <row r="423" spans="15:15" x14ac:dyDescent="0.25">
      <c r="O423" s="7"/>
    </row>
    <row r="424" spans="15:15" x14ac:dyDescent="0.25">
      <c r="O424" s="7"/>
    </row>
    <row r="425" spans="15:15" x14ac:dyDescent="0.25">
      <c r="O425" s="7"/>
    </row>
    <row r="426" spans="15:15" x14ac:dyDescent="0.25">
      <c r="O426" s="7"/>
    </row>
    <row r="427" spans="15:15" x14ac:dyDescent="0.25">
      <c r="O427" s="7"/>
    </row>
    <row r="428" spans="15:15" x14ac:dyDescent="0.25">
      <c r="O428" s="7"/>
    </row>
    <row r="429" spans="15:15" x14ac:dyDescent="0.25">
      <c r="O429" s="7"/>
    </row>
    <row r="430" spans="15:15" x14ac:dyDescent="0.25">
      <c r="O430" s="7"/>
    </row>
    <row r="431" spans="15:15" x14ac:dyDescent="0.25">
      <c r="O431" s="7"/>
    </row>
    <row r="432" spans="15:15" x14ac:dyDescent="0.25">
      <c r="O432" s="7"/>
    </row>
    <row r="433" spans="15:15" x14ac:dyDescent="0.25">
      <c r="O433" s="7"/>
    </row>
    <row r="434" spans="15:15" x14ac:dyDescent="0.25">
      <c r="O434" s="7"/>
    </row>
    <row r="435" spans="15:15" x14ac:dyDescent="0.25">
      <c r="O435" s="7"/>
    </row>
    <row r="436" spans="15:15" x14ac:dyDescent="0.25">
      <c r="O436" s="7"/>
    </row>
    <row r="437" spans="15:15" x14ac:dyDescent="0.25">
      <c r="O437" s="7"/>
    </row>
    <row r="438" spans="15:15" x14ac:dyDescent="0.25">
      <c r="O438" s="7"/>
    </row>
    <row r="439" spans="15:15" x14ac:dyDescent="0.25">
      <c r="O439" s="7"/>
    </row>
    <row r="440" spans="15:15" x14ac:dyDescent="0.25">
      <c r="O440" s="7"/>
    </row>
    <row r="441" spans="15:15" x14ac:dyDescent="0.25">
      <c r="O441" s="7"/>
    </row>
    <row r="442" spans="15:15" x14ac:dyDescent="0.25">
      <c r="O442" s="7"/>
    </row>
    <row r="443" spans="15:15" x14ac:dyDescent="0.25">
      <c r="O443" s="7"/>
    </row>
    <row r="444" spans="15:15" x14ac:dyDescent="0.25">
      <c r="O444" s="7"/>
    </row>
    <row r="445" spans="15:15" x14ac:dyDescent="0.25">
      <c r="O445" s="7"/>
    </row>
    <row r="446" spans="15:15" x14ac:dyDescent="0.25">
      <c r="O446" s="7"/>
    </row>
    <row r="447" spans="15:15" x14ac:dyDescent="0.25">
      <c r="O447" s="7"/>
    </row>
    <row r="448" spans="15:15" x14ac:dyDescent="0.25">
      <c r="O448" s="7"/>
    </row>
    <row r="449" spans="15:15" x14ac:dyDescent="0.25">
      <c r="O449" s="7"/>
    </row>
    <row r="450" spans="15:15" x14ac:dyDescent="0.25">
      <c r="O450" s="7"/>
    </row>
    <row r="451" spans="15:15" x14ac:dyDescent="0.25">
      <c r="O451" s="7"/>
    </row>
    <row r="452" spans="15:15" x14ac:dyDescent="0.25">
      <c r="O452" s="7"/>
    </row>
    <row r="453" spans="15:15" x14ac:dyDescent="0.25">
      <c r="O453" s="7"/>
    </row>
    <row r="454" spans="15:15" x14ac:dyDescent="0.25">
      <c r="O454" s="7"/>
    </row>
    <row r="455" spans="15:15" x14ac:dyDescent="0.25">
      <c r="O455" s="7"/>
    </row>
    <row r="456" spans="15:15" x14ac:dyDescent="0.25">
      <c r="O456" s="7"/>
    </row>
    <row r="457" spans="15:15" x14ac:dyDescent="0.25">
      <c r="O457" s="7"/>
    </row>
    <row r="458" spans="15:15" x14ac:dyDescent="0.25">
      <c r="O458" s="7"/>
    </row>
    <row r="459" spans="15:15" x14ac:dyDescent="0.25">
      <c r="O459" s="7"/>
    </row>
    <row r="460" spans="15:15" x14ac:dyDescent="0.25">
      <c r="O460" s="7"/>
    </row>
    <row r="461" spans="15:15" x14ac:dyDescent="0.25">
      <c r="O461" s="7"/>
    </row>
    <row r="462" spans="15:15" x14ac:dyDescent="0.25">
      <c r="O462" s="7"/>
    </row>
    <row r="463" spans="15:15" x14ac:dyDescent="0.25">
      <c r="O463" s="7"/>
    </row>
    <row r="464" spans="15:15" x14ac:dyDescent="0.25">
      <c r="O464" s="7"/>
    </row>
    <row r="465" spans="15:15" x14ac:dyDescent="0.25">
      <c r="O465" s="7"/>
    </row>
    <row r="466" spans="15:15" x14ac:dyDescent="0.25">
      <c r="O466" s="7"/>
    </row>
    <row r="467" spans="15:15" x14ac:dyDescent="0.25">
      <c r="O467" s="7"/>
    </row>
    <row r="468" spans="15:15" x14ac:dyDescent="0.25">
      <c r="O468" s="7"/>
    </row>
    <row r="469" spans="15:15" x14ac:dyDescent="0.25">
      <c r="O469" s="7"/>
    </row>
    <row r="470" spans="15:15" x14ac:dyDescent="0.25">
      <c r="O470" s="7"/>
    </row>
    <row r="471" spans="15:15" x14ac:dyDescent="0.25">
      <c r="O471" s="7"/>
    </row>
    <row r="472" spans="15:15" x14ac:dyDescent="0.25">
      <c r="O472" s="7"/>
    </row>
    <row r="473" spans="15:15" x14ac:dyDescent="0.25">
      <c r="O473" s="7"/>
    </row>
    <row r="474" spans="15:15" x14ac:dyDescent="0.25">
      <c r="O474" s="7"/>
    </row>
    <row r="475" spans="15:15" x14ac:dyDescent="0.25">
      <c r="O475" s="7"/>
    </row>
    <row r="476" spans="15:15" x14ac:dyDescent="0.25">
      <c r="O476" s="7"/>
    </row>
    <row r="477" spans="15:15" x14ac:dyDescent="0.25">
      <c r="O477" s="7"/>
    </row>
    <row r="478" spans="15:15" x14ac:dyDescent="0.25">
      <c r="O478" s="7"/>
    </row>
    <row r="479" spans="15:15" x14ac:dyDescent="0.25">
      <c r="O479" s="7"/>
    </row>
    <row r="480" spans="15:15" x14ac:dyDescent="0.25">
      <c r="O480" s="7"/>
    </row>
    <row r="481" spans="15:15" x14ac:dyDescent="0.25">
      <c r="O481" s="7"/>
    </row>
    <row r="482" spans="15:15" x14ac:dyDescent="0.25">
      <c r="O482" s="7"/>
    </row>
    <row r="483" spans="15:15" x14ac:dyDescent="0.25">
      <c r="O483" s="7"/>
    </row>
    <row r="484" spans="15:15" x14ac:dyDescent="0.25">
      <c r="O484" s="7"/>
    </row>
    <row r="485" spans="15:15" x14ac:dyDescent="0.25">
      <c r="O485" s="7"/>
    </row>
  </sheetData>
  <mergeCells count="4">
    <mergeCell ref="V1:W1"/>
    <mergeCell ref="X1:Y1"/>
    <mergeCell ref="V2:W2"/>
    <mergeCell ref="X2:Y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H10"/>
  <sheetViews>
    <sheetView workbookViewId="0">
      <selection activeCell="H7" sqref="H7"/>
    </sheetView>
  </sheetViews>
  <sheetFormatPr defaultRowHeight="15" x14ac:dyDescent="0.25"/>
  <sheetData>
    <row r="3" spans="7:8" x14ac:dyDescent="0.25">
      <c r="G3" t="s">
        <v>33</v>
      </c>
      <c r="H3">
        <v>16</v>
      </c>
    </row>
    <row r="4" spans="7:8" x14ac:dyDescent="0.25">
      <c r="G4" t="s">
        <v>16</v>
      </c>
      <c r="H4">
        <f>2.49/2</f>
        <v>1.2450000000000001</v>
      </c>
    </row>
    <row r="5" spans="7:8" x14ac:dyDescent="0.25">
      <c r="G5" t="s">
        <v>17</v>
      </c>
      <c r="H5">
        <v>66.5</v>
      </c>
    </row>
    <row r="6" spans="7:8" x14ac:dyDescent="0.25">
      <c r="G6" t="s">
        <v>18</v>
      </c>
      <c r="H6">
        <v>100</v>
      </c>
    </row>
    <row r="7" spans="7:8" x14ac:dyDescent="0.25">
      <c r="G7" t="s">
        <v>10</v>
      </c>
      <c r="H7">
        <v>0.56700795629266387</v>
      </c>
    </row>
    <row r="8" spans="7:8" x14ac:dyDescent="0.25">
      <c r="G8" t="s">
        <v>35</v>
      </c>
      <c r="H8">
        <f>1/(1/H7+1/(H5+H6))</f>
        <v>0.56508359057598512</v>
      </c>
    </row>
    <row r="9" spans="7:8" x14ac:dyDescent="0.25">
      <c r="G9" t="s">
        <v>34</v>
      </c>
      <c r="H9">
        <f>H8/(H8+H4)*H3</f>
        <v>4.9949833788276736</v>
      </c>
    </row>
    <row r="10" spans="7:8" x14ac:dyDescent="0.25">
      <c r="G10" t="s">
        <v>36</v>
      </c>
      <c r="H10">
        <f>H9*H6/(H5+H6)</f>
        <v>2.9999900173139182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Med_Lrg</vt:lpstr>
      <vt:lpstr>E85</vt:lpstr>
      <vt:lpstr>RangeCalc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aliebel</dc:creator>
  <cp:lastModifiedBy>aliebel</cp:lastModifiedBy>
  <dcterms:created xsi:type="dcterms:W3CDTF">2017-06-02T12:59:13Z</dcterms:created>
  <dcterms:modified xsi:type="dcterms:W3CDTF">2017-08-25T21:39:19Z</dcterms:modified>
</cp:coreProperties>
</file>